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. Ovan\01.IT-MT\2. To Be Project\01_Sejati\Development\00 Design\design\"/>
    </mc:Choice>
  </mc:AlternateContent>
  <bookViews>
    <workbookView xWindow="0" yWindow="0" windowWidth="20490" windowHeight="9045" tabRatio="867" activeTab="5"/>
  </bookViews>
  <sheets>
    <sheet name="COA" sheetId="19" r:id="rId1"/>
    <sheet name="REKAP GL" sheetId="21" r:id="rId2"/>
    <sheet name="LAP PENJUALAN" sheetId="22" r:id="rId3"/>
    <sheet name="Jurnal Entri" sheetId="20" r:id="rId4"/>
    <sheet name="Jenis Laporan" sheetId="1" r:id="rId5"/>
    <sheet name="1.1 LR Depo" sheetId="13" r:id="rId6"/>
    <sheet name="1.2 Konsolidasi LR Depo" sheetId="14" r:id="rId7"/>
    <sheet name="1.3 LR PT" sheetId="15" r:id="rId8"/>
    <sheet name="2. Neraca" sheetId="16" r:id="rId9"/>
    <sheet name="3. Arus Kas" sheetId="1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</externalReferences>
  <definedNames>
    <definedName name="\a" localSheetId="6">#REF!</definedName>
    <definedName name="\a">#REF!</definedName>
    <definedName name="\e" localSheetId="6">[1]Granit!#REF!</definedName>
    <definedName name="\e">[1]Granit!#REF!</definedName>
    <definedName name="\Q" localSheetId="6">#REF!</definedName>
    <definedName name="\Q">#REF!</definedName>
    <definedName name="\s" localSheetId="6">[1]Granit!#REF!</definedName>
    <definedName name="\s">[1]Granit!#REF!</definedName>
    <definedName name="\u" localSheetId="6">[1]Granit!#REF!</definedName>
    <definedName name="\u">[1]Granit!#REF!</definedName>
    <definedName name="_" localSheetId="6">[2]Jurnal!#REF!</definedName>
    <definedName name="_">[2]Jurnal!#REF!</definedName>
    <definedName name="____" localSheetId="6">'[3]LKH SPS'!#REF!</definedName>
    <definedName name="____">'[3]LKH SPS'!#REF!</definedName>
    <definedName name="_____________________________________________________NC19" localSheetId="6">'[4]LKH SPS'!#REF!</definedName>
    <definedName name="_____________________________________________________NC19">'[4]LKH SPS'!#REF!</definedName>
    <definedName name="_____________________________________________________NC21" localSheetId="6">'[4]LKH SPS'!#REF!</definedName>
    <definedName name="_____________________________________________________NC21">'[4]LKH SPS'!#REF!</definedName>
    <definedName name="____________________________________________________NC19" localSheetId="6">'[4]LKH SPS'!#REF!</definedName>
    <definedName name="____________________________________________________NC19">'[4]LKH SPS'!#REF!</definedName>
    <definedName name="____________________________________________________NC21" localSheetId="6">'[4]LKH SPS'!#REF!</definedName>
    <definedName name="____________________________________________________NC21">'[4]LKH SPS'!#REF!</definedName>
    <definedName name="___________________________________________________NC19" localSheetId="6">'[4]LKH SPS'!#REF!</definedName>
    <definedName name="___________________________________________________NC19">'[4]LKH SPS'!#REF!</definedName>
    <definedName name="___________________________________________________NC21" localSheetId="6">'[4]LKH SPS'!#REF!</definedName>
    <definedName name="___________________________________________________NC21">'[4]LKH SPS'!#REF!</definedName>
    <definedName name="__________________________________________________NC19" localSheetId="6">'[4]LKH SPS'!#REF!</definedName>
    <definedName name="__________________________________________________NC19">'[4]LKH SPS'!#REF!</definedName>
    <definedName name="__________________________________________________NC21" localSheetId="6">'[4]LKH SPS'!#REF!</definedName>
    <definedName name="__________________________________________________NC21">'[4]LKH SPS'!#REF!</definedName>
    <definedName name="_________________________________________________NC19" localSheetId="6">'[4]LKH SPS'!#REF!</definedName>
    <definedName name="_________________________________________________NC19">'[4]LKH SPS'!#REF!</definedName>
    <definedName name="_________________________________________________NC21" localSheetId="6">'[4]LKH SPS'!#REF!</definedName>
    <definedName name="_________________________________________________NC21">'[4]LKH SPS'!#REF!</definedName>
    <definedName name="________________________________________________NC19" localSheetId="6">'[4]LKH SPS'!#REF!</definedName>
    <definedName name="________________________________________________NC19">'[4]LKH SPS'!#REF!</definedName>
    <definedName name="________________________________________________NC21" localSheetId="6">'[4]LKH SPS'!#REF!</definedName>
    <definedName name="________________________________________________NC21">'[4]LKH SPS'!#REF!</definedName>
    <definedName name="_______________________________________________NC19" localSheetId="6">'[4]LKH SPS'!#REF!</definedName>
    <definedName name="_______________________________________________NC19">'[4]LKH SPS'!#REF!</definedName>
    <definedName name="_______________________________________________NC21" localSheetId="6">'[4]LKH SPS'!#REF!</definedName>
    <definedName name="_______________________________________________NC21">'[4]LKH SPS'!#REF!</definedName>
    <definedName name="______________________________________________NC19" localSheetId="6">'[5]LKH SPS'!#REF!</definedName>
    <definedName name="______________________________________________NC19">'[5]LKH SPS'!#REF!</definedName>
    <definedName name="______________________________________________NC21" localSheetId="6">'[5]LKH SPS'!#REF!</definedName>
    <definedName name="______________________________________________NC21">'[5]LKH SPS'!#REF!</definedName>
    <definedName name="_____________________________________________NC19" localSheetId="6">'[4]LKH SPS'!#REF!</definedName>
    <definedName name="_____________________________________________NC19">'[4]LKH SPS'!#REF!</definedName>
    <definedName name="_____________________________________________NC21" localSheetId="6">'[4]LKH SPS'!#REF!</definedName>
    <definedName name="_____________________________________________NC21">'[4]LKH SPS'!#REF!</definedName>
    <definedName name="____________________________________________NC19" localSheetId="6">'[4]LKH SPS'!#REF!</definedName>
    <definedName name="____________________________________________NC19">'[4]LKH SPS'!#REF!</definedName>
    <definedName name="____________________________________________NC21" localSheetId="6">'[4]LKH SPS'!#REF!</definedName>
    <definedName name="____________________________________________NC21">'[4]LKH SPS'!#REF!</definedName>
    <definedName name="___________________________________________NC19" localSheetId="6">'[4]LKH SPS'!#REF!</definedName>
    <definedName name="___________________________________________NC19">'[4]LKH SPS'!#REF!</definedName>
    <definedName name="___________________________________________NC21" localSheetId="6">'[4]LKH SPS'!#REF!</definedName>
    <definedName name="___________________________________________NC21">'[4]LKH SPS'!#REF!</definedName>
    <definedName name="__________________________________________NC19" localSheetId="6">'[4]LKH SPS'!#REF!</definedName>
    <definedName name="__________________________________________NC19">'[4]LKH SPS'!#REF!</definedName>
    <definedName name="__________________________________________NC21" localSheetId="6">'[4]LKH SPS'!#REF!</definedName>
    <definedName name="__________________________________________NC21">'[4]LKH SPS'!#REF!</definedName>
    <definedName name="_________________________________________NC19" localSheetId="6">'[4]LKH SPS'!#REF!</definedName>
    <definedName name="_________________________________________NC19">'[4]LKH SPS'!#REF!</definedName>
    <definedName name="_________________________________________NC21" localSheetId="6">'[4]LKH SPS'!#REF!</definedName>
    <definedName name="_________________________________________NC21">'[4]LKH SPS'!#REF!</definedName>
    <definedName name="________________________________________NC19" localSheetId="6">'[4]LKH SPS'!#REF!</definedName>
    <definedName name="________________________________________NC19">'[4]LKH SPS'!#REF!</definedName>
    <definedName name="________________________________________NC21" localSheetId="6">'[4]LKH SPS'!#REF!</definedName>
    <definedName name="________________________________________NC21">'[4]LKH SPS'!#REF!</definedName>
    <definedName name="_______________________________________NC19" localSheetId="6">'[4]LKH SPS'!#REF!</definedName>
    <definedName name="_______________________________________NC19">'[4]LKH SPS'!#REF!</definedName>
    <definedName name="_______________________________________NC21" localSheetId="6">'[4]LKH SPS'!#REF!</definedName>
    <definedName name="_______________________________________NC21">'[4]LKH SPS'!#REF!</definedName>
    <definedName name="______________________________________NC19" localSheetId="6">'[4]LKH SPS'!#REF!</definedName>
    <definedName name="______________________________________NC19">'[4]LKH SPS'!#REF!</definedName>
    <definedName name="______________________________________NC21" localSheetId="6">'[4]LKH SPS'!#REF!</definedName>
    <definedName name="______________________________________NC21">'[4]LKH SPS'!#REF!</definedName>
    <definedName name="_____________________________________NC19" localSheetId="6">'[4]LKH SPS'!#REF!</definedName>
    <definedName name="_____________________________________NC19">'[4]LKH SPS'!#REF!</definedName>
    <definedName name="_____________________________________NC21" localSheetId="6">'[4]LKH SPS'!#REF!</definedName>
    <definedName name="_____________________________________NC21">'[4]LKH SPS'!#REF!</definedName>
    <definedName name="____________________________________NC19" localSheetId="6">'[4]LKH SPS'!#REF!</definedName>
    <definedName name="____________________________________NC19">'[4]LKH SPS'!#REF!</definedName>
    <definedName name="____________________________________NC21" localSheetId="6">'[4]LKH SPS'!#REF!</definedName>
    <definedName name="____________________________________NC21">'[4]LKH SPS'!#REF!</definedName>
    <definedName name="___________________________________NC19" localSheetId="6">'[4]LKH SPS'!#REF!</definedName>
    <definedName name="___________________________________NC19">'[4]LKH SPS'!#REF!</definedName>
    <definedName name="___________________________________NC21" localSheetId="6">'[4]LKH SPS'!#REF!</definedName>
    <definedName name="___________________________________NC21">'[4]LKH SPS'!#REF!</definedName>
    <definedName name="__________________________________NC19" localSheetId="6">[6]LKH!#REF!</definedName>
    <definedName name="__________________________________NC19">[6]LKH!#REF!</definedName>
    <definedName name="__________________________________NC21" localSheetId="6">[6]LKH!#REF!</definedName>
    <definedName name="__________________________________NC21">[6]LKH!#REF!</definedName>
    <definedName name="_________________________________NC19" localSheetId="6">[6]LKH!#REF!</definedName>
    <definedName name="_________________________________NC19">[6]LKH!#REF!</definedName>
    <definedName name="_________________________________NC21" localSheetId="6">[6]LKH!#REF!</definedName>
    <definedName name="_________________________________NC21">[6]LKH!#REF!</definedName>
    <definedName name="________________________________NC19" localSheetId="6">[6]LKH!#REF!</definedName>
    <definedName name="________________________________NC19">[6]LKH!#REF!</definedName>
    <definedName name="________________________________NC21" localSheetId="6">[6]LKH!#REF!</definedName>
    <definedName name="________________________________NC21">[6]LKH!#REF!</definedName>
    <definedName name="_______________________________NC19" localSheetId="6">[6]LKH!#REF!</definedName>
    <definedName name="_______________________________NC19">[6]LKH!#REF!</definedName>
    <definedName name="_______________________________NC21" localSheetId="6">[6]LKH!#REF!</definedName>
    <definedName name="_______________________________NC21">[6]LKH!#REF!</definedName>
    <definedName name="______________________________NC19" localSheetId="6">[6]LKH!#REF!</definedName>
    <definedName name="______________________________NC19">[6]LKH!#REF!</definedName>
    <definedName name="______________________________NC21" localSheetId="6">[6]LKH!#REF!</definedName>
    <definedName name="______________________________NC21">[6]LKH!#REF!</definedName>
    <definedName name="_____________________________NC19" localSheetId="6">[6]LKH!#REF!</definedName>
    <definedName name="_____________________________NC19">[6]LKH!#REF!</definedName>
    <definedName name="_____________________________NC21" localSheetId="6">[7]LKH!#REF!</definedName>
    <definedName name="_____________________________NC21">[7]LKH!#REF!</definedName>
    <definedName name="____________________________NC19" localSheetId="6">[7]LKH!#REF!</definedName>
    <definedName name="____________________________NC19">[7]LKH!#REF!</definedName>
    <definedName name="____________________________NC21" localSheetId="6">'[3]LKH SPS'!#REF!</definedName>
    <definedName name="____________________________NC21">'[3]LKH SPS'!#REF!</definedName>
    <definedName name="___________________________NC19" localSheetId="6">'[3]LKH SPS'!#REF!</definedName>
    <definedName name="___________________________NC19">'[3]LKH SPS'!#REF!</definedName>
    <definedName name="___________________________NC21" localSheetId="6">[7]LKH!#REF!</definedName>
    <definedName name="___________________________NC21">[7]LKH!#REF!</definedName>
    <definedName name="__________________________NC19" localSheetId="6">[7]LKH!#REF!</definedName>
    <definedName name="__________________________NC19">[7]LKH!#REF!</definedName>
    <definedName name="__________________________NC21" localSheetId="6">'[3]LKH SPS'!#REF!</definedName>
    <definedName name="__________________________NC21">'[3]LKH SPS'!#REF!</definedName>
    <definedName name="_________________________NC19" localSheetId="6">'[3]LKH SPS'!#REF!</definedName>
    <definedName name="_________________________NC19">'[3]LKH SPS'!#REF!</definedName>
    <definedName name="_________________________NC21" localSheetId="6">'[8]LKH SPS'!#REF!</definedName>
    <definedName name="_________________________NC21">'[8]LKH SPS'!#REF!</definedName>
    <definedName name="________________________NC19" localSheetId="6">'[8]LKH SPS'!#REF!</definedName>
    <definedName name="________________________NC19">'[8]LKH SPS'!#REF!</definedName>
    <definedName name="________________________NC21" localSheetId="6">'[3]LKH SPS'!#REF!</definedName>
    <definedName name="________________________NC21">'[3]LKH SPS'!#REF!</definedName>
    <definedName name="_______________________NC19" localSheetId="6">'[3]LKH SPS'!#REF!</definedName>
    <definedName name="_______________________NC19">'[3]LKH SPS'!#REF!</definedName>
    <definedName name="_______________________NC21" localSheetId="6">'[3]LKH SPS'!#REF!</definedName>
    <definedName name="_______________________NC21">'[3]LKH SPS'!#REF!</definedName>
    <definedName name="______________________NC19" localSheetId="6">'[3]LKH SPS'!#REF!</definedName>
    <definedName name="______________________NC19">'[3]LKH SPS'!#REF!</definedName>
    <definedName name="______________________NC21" localSheetId="6">'[3]LKH SPS'!#REF!</definedName>
    <definedName name="______________________NC21">'[3]LKH SPS'!#REF!</definedName>
    <definedName name="_____________________NC19" localSheetId="6">'[3]LKH SPS'!#REF!</definedName>
    <definedName name="_____________________NC19">'[3]LKH SPS'!#REF!</definedName>
    <definedName name="_____________________NC21" localSheetId="6">'[3]LKH SPS'!#REF!</definedName>
    <definedName name="_____________________NC21">'[3]LKH SPS'!#REF!</definedName>
    <definedName name="____________________NC19" localSheetId="6">'[3]LKH SPS'!#REF!</definedName>
    <definedName name="____________________NC19">'[3]LKH SPS'!#REF!</definedName>
    <definedName name="____________________NC21" localSheetId="6">'[3]LKH SPS'!#REF!</definedName>
    <definedName name="____________________NC21">'[3]LKH SPS'!#REF!</definedName>
    <definedName name="___________________NC19" localSheetId="6">'[3]LKH SPS'!#REF!</definedName>
    <definedName name="___________________NC19">'[3]LKH SPS'!#REF!</definedName>
    <definedName name="___________________NC21" localSheetId="6">'[3]LKH SPS'!#REF!</definedName>
    <definedName name="___________________NC21">'[3]LKH SPS'!#REF!</definedName>
    <definedName name="__________________NC19" localSheetId="6">'[3]LKH SPS'!#REF!</definedName>
    <definedName name="__________________NC19">'[3]LKH SPS'!#REF!</definedName>
    <definedName name="__________________NC21" localSheetId="6">'[3]LKH SPS'!#REF!</definedName>
    <definedName name="__________________NC21">'[3]LKH SPS'!#REF!</definedName>
    <definedName name="_________________aje05" localSheetId="9" hidden="1">#REF!</definedName>
    <definedName name="_________________aje05" hidden="1">#REF!</definedName>
    <definedName name="_________________NC19" localSheetId="6">'[3]LKH SPS'!#REF!</definedName>
    <definedName name="_________________NC19">'[3]LKH SPS'!#REF!</definedName>
    <definedName name="_________________NC21" localSheetId="6">'[3]LKH SPS'!#REF!</definedName>
    <definedName name="_________________NC21">'[3]LKH SPS'!#REF!</definedName>
    <definedName name="________________aje05" localSheetId="9" hidden="1">#REF!</definedName>
    <definedName name="________________aje05" hidden="1">#REF!</definedName>
    <definedName name="________________NC19" localSheetId="6">'[3]LKH SPS'!#REF!</definedName>
    <definedName name="________________NC19">'[3]LKH SPS'!#REF!</definedName>
    <definedName name="________________NC21" localSheetId="6">'[3]LKH SPS'!#REF!</definedName>
    <definedName name="________________NC21">'[3]LKH SPS'!#REF!</definedName>
    <definedName name="_______________aje05" localSheetId="9" hidden="1">#REF!</definedName>
    <definedName name="_______________aje05" hidden="1">#REF!</definedName>
    <definedName name="_______________NC19" localSheetId="6">'[3]LKH SPS'!#REF!</definedName>
    <definedName name="_______________NC19">'[3]LKH SPS'!#REF!</definedName>
    <definedName name="_______________NC21" localSheetId="6">'[3]LKH SPS'!#REF!</definedName>
    <definedName name="_______________NC21">'[3]LKH SPS'!#REF!</definedName>
    <definedName name="______________aje05" localSheetId="9" hidden="1">#REF!</definedName>
    <definedName name="______________aje05" hidden="1">#REF!</definedName>
    <definedName name="______________NC19" localSheetId="6">'[3]LKH SPS'!#REF!</definedName>
    <definedName name="______________NC19">'[3]LKH SPS'!#REF!</definedName>
    <definedName name="______________NC21" localSheetId="6">'[3]LKH SPS'!#REF!</definedName>
    <definedName name="______________NC21">'[3]LKH SPS'!#REF!</definedName>
    <definedName name="_____________aje05" localSheetId="9" hidden="1">#REF!</definedName>
    <definedName name="_____________aje05" hidden="1">#REF!</definedName>
    <definedName name="_____________NC19" localSheetId="6">'[3]LKH SPS'!#REF!</definedName>
    <definedName name="_____________NC19">'[3]LKH SPS'!#REF!</definedName>
    <definedName name="_____________NC21" localSheetId="6">'[3]LKH SPS'!#REF!</definedName>
    <definedName name="_____________NC21">'[3]LKH SPS'!#REF!</definedName>
    <definedName name="____________aje05" localSheetId="9" hidden="1">#REF!</definedName>
    <definedName name="____________aje05" hidden="1">#REF!</definedName>
    <definedName name="____________NC19" localSheetId="6">'[3]LKH SPS'!#REF!</definedName>
    <definedName name="____________NC19">'[3]LKH SPS'!#REF!</definedName>
    <definedName name="____________NC21" localSheetId="6">'[3]LKH SPS'!#REF!</definedName>
    <definedName name="____________NC21">'[3]LKH SPS'!#REF!</definedName>
    <definedName name="___________aje05" localSheetId="9" hidden="1">#REF!</definedName>
    <definedName name="___________aje05" hidden="1">#REF!</definedName>
    <definedName name="___________NC19" localSheetId="6">'[3]LKH SPS'!#REF!</definedName>
    <definedName name="___________NC19">'[3]LKH SPS'!#REF!</definedName>
    <definedName name="___________NC21" localSheetId="6">'[3]LKH SPS'!#REF!</definedName>
    <definedName name="___________NC21">'[3]LKH SPS'!#REF!</definedName>
    <definedName name="__________aje05" localSheetId="9" hidden="1">#REF!</definedName>
    <definedName name="__________aje05" hidden="1">#REF!</definedName>
    <definedName name="__________NC19" localSheetId="6">'[3]LKH SPS'!#REF!</definedName>
    <definedName name="__________NC19">'[3]LKH SPS'!#REF!</definedName>
    <definedName name="__________NC21" localSheetId="6">'[3]LKH SPS'!#REF!</definedName>
    <definedName name="__________NC21">'[3]LKH SPS'!#REF!</definedName>
    <definedName name="_________aje05" localSheetId="9" hidden="1">#REF!</definedName>
    <definedName name="_________aje05" hidden="1">#REF!</definedName>
    <definedName name="_________NC19" localSheetId="6">'[9]LKH SPS'!#REF!</definedName>
    <definedName name="_________NC19">'[9]LKH SPS'!#REF!</definedName>
    <definedName name="_________NC21" localSheetId="6">'[9]LKH SPS'!#REF!</definedName>
    <definedName name="_________NC21">'[9]LKH SPS'!#REF!</definedName>
    <definedName name="________aje05" localSheetId="9" hidden="1">#REF!</definedName>
    <definedName name="________aje05" hidden="1">#REF!</definedName>
    <definedName name="________NC19" localSheetId="6">'[10]LKH SPS'!#REF!</definedName>
    <definedName name="________NC19">'[10]LKH SPS'!#REF!</definedName>
    <definedName name="________NC21" localSheetId="6">'[10]LKH SPS'!#REF!</definedName>
    <definedName name="________NC21">'[10]LKH SPS'!#REF!</definedName>
    <definedName name="_______aje05" localSheetId="9" hidden="1">#REF!</definedName>
    <definedName name="_______aje05" hidden="1">#REF!</definedName>
    <definedName name="_______NC19" localSheetId="6">'[10]LKH SPS'!#REF!</definedName>
    <definedName name="_______NC19">'[10]LKH SPS'!#REF!</definedName>
    <definedName name="_______NC21" localSheetId="6">'[10]LKH SPS'!#REF!</definedName>
    <definedName name="_______NC21">'[10]LKH SPS'!#REF!</definedName>
    <definedName name="______aje05" localSheetId="9" hidden="1">#REF!</definedName>
    <definedName name="______aje05" hidden="1">#REF!</definedName>
    <definedName name="______NC19" localSheetId="6">'[10]LKH SPS'!#REF!</definedName>
    <definedName name="______NC19">'[10]LKH SPS'!#REF!</definedName>
    <definedName name="______NC21" localSheetId="6">'[10]LKH SPS'!#REF!</definedName>
    <definedName name="______NC21">'[10]LKH SPS'!#REF!</definedName>
    <definedName name="_____aje05" localSheetId="9" hidden="1">#REF!</definedName>
    <definedName name="_____aje05" hidden="1">#REF!</definedName>
    <definedName name="_____NC19" localSheetId="6">'[10]LKH SPS'!#REF!</definedName>
    <definedName name="_____NC19">'[10]LKH SPS'!#REF!</definedName>
    <definedName name="_____NC21" localSheetId="6">'[10]LKH SPS'!#REF!</definedName>
    <definedName name="_____NC21">'[10]LKH SPS'!#REF!</definedName>
    <definedName name="____aje05" localSheetId="9" hidden="1">#REF!</definedName>
    <definedName name="____aje05" hidden="1">#REF!</definedName>
    <definedName name="____NC19" localSheetId="6">'[11]LKH SPS'!#REF!</definedName>
    <definedName name="____NC19">'[11]LKH SPS'!#REF!</definedName>
    <definedName name="____NC21" localSheetId="6">'[10]LKH SPS'!#REF!</definedName>
    <definedName name="____NC21">'[10]LKH SPS'!#REF!</definedName>
    <definedName name="___aje05" localSheetId="9" hidden="1">#REF!</definedName>
    <definedName name="___aje05" hidden="1">#REF!</definedName>
    <definedName name="___DAT1" localSheetId="6">'[12]RINCI TRF'!#REF!</definedName>
    <definedName name="___DAT1">'[12]RINCI TRF'!#REF!</definedName>
    <definedName name="___DAT10" localSheetId="6">'[12]RINCI TRF'!#REF!</definedName>
    <definedName name="___DAT10">'[12]RINCI TRF'!#REF!</definedName>
    <definedName name="___DAT14" localSheetId="6">'[12]RINCI TRF'!#REF!</definedName>
    <definedName name="___DAT14">'[12]RINCI TRF'!#REF!</definedName>
    <definedName name="___DAT15" localSheetId="6">'[12]RINCI TRF'!#REF!</definedName>
    <definedName name="___DAT15">'[12]RINCI TRF'!#REF!</definedName>
    <definedName name="___DAT16" localSheetId="6">'[12]RINCI TRF'!#REF!</definedName>
    <definedName name="___DAT16">'[12]RINCI TRF'!#REF!</definedName>
    <definedName name="___DAT19" localSheetId="6">'[12]RINCI TRF'!#REF!</definedName>
    <definedName name="___DAT19">'[12]RINCI TRF'!#REF!</definedName>
    <definedName name="___DAT20" localSheetId="6">'[12]RINCI TRF'!#REF!</definedName>
    <definedName name="___DAT20">'[12]RINCI TRF'!#REF!</definedName>
    <definedName name="___DAT4" localSheetId="6">'[12]RINCI TRF'!#REF!</definedName>
    <definedName name="___DAT4">'[12]RINCI TRF'!#REF!</definedName>
    <definedName name="___DAT6" localSheetId="6">'[12]RINCI TRF'!#REF!</definedName>
    <definedName name="___DAT6">'[12]RINCI TRF'!#REF!</definedName>
    <definedName name="___DAT7" localSheetId="6">'[12]RINCI TRF'!#REF!</definedName>
    <definedName name="___DAT7">'[12]RINCI TRF'!#REF!</definedName>
    <definedName name="___DAT7888" localSheetId="6">'[12]RINCI TRF'!#REF!</definedName>
    <definedName name="___DAT7888">'[12]RINCI TRF'!#REF!</definedName>
    <definedName name="___DAT8" localSheetId="6">'[12]RINCI TRF'!#REF!</definedName>
    <definedName name="___DAT8">'[12]RINCI TRF'!#REF!</definedName>
    <definedName name="___DAT9" localSheetId="6">'[12]RINCI TRF'!#REF!</definedName>
    <definedName name="___DAT9">'[12]RINCI TRF'!#REF!</definedName>
    <definedName name="___NC19" localSheetId="6">'[10]LKH SPS'!#REF!</definedName>
    <definedName name="___NC19">'[10]LKH SPS'!#REF!</definedName>
    <definedName name="___NC21" localSheetId="6">'[10]LKH SPS'!#REF!</definedName>
    <definedName name="___NC21">'[10]LKH SPS'!#REF!</definedName>
    <definedName name="__123Graph_A" hidden="1">#N/A</definedName>
    <definedName name="__123Graph_AChart1" hidden="1">#N/A</definedName>
    <definedName name="__123Graph_AChart2" hidden="1">#N/A</definedName>
    <definedName name="__123Graph_ACurrent" hidden="1">#N/A</definedName>
    <definedName name="__123Graph_B" localSheetId="9" hidden="1">#REF!</definedName>
    <definedName name="__123Graph_B" hidden="1">#REF!</definedName>
    <definedName name="__123Graph_C" hidden="1">'[13]aktdit(WP)'!#REF!</definedName>
    <definedName name="__123Graph_D" hidden="1">'[13]aktdit(WP)'!#REF!</definedName>
    <definedName name="__123Graph_E" hidden="1">'[13]aktdit(WP)'!#REF!</definedName>
    <definedName name="__123Graph_F" hidden="1">'[13]aktdit(WP)'!#REF!</definedName>
    <definedName name="__123Graph_X" hidden="1">#N/A</definedName>
    <definedName name="__123Graph_XChart1" hidden="1">#N/A</definedName>
    <definedName name="__123Graph_XChart2" hidden="1">#N/A</definedName>
    <definedName name="__123Graph_XCurrent" hidden="1">#N/A</definedName>
    <definedName name="__abb91" localSheetId="6">[14]chitimc!#REF!</definedName>
    <definedName name="__abb91">[14]chitimc!#REF!</definedName>
    <definedName name="__aje05" localSheetId="9" hidden="1">#REF!</definedName>
    <definedName name="__aje05" hidden="1">#REF!</definedName>
    <definedName name="__AT2007" localSheetId="6">#REF!</definedName>
    <definedName name="__AT2007">#REF!</definedName>
    <definedName name="__CT250" localSheetId="6">'[14]dongia (2)'!#REF!</definedName>
    <definedName name="__CT250">'[14]dongia (2)'!#REF!</definedName>
    <definedName name="__CX722222" localSheetId="6">#REF!</definedName>
    <definedName name="__CX722222">#REF!</definedName>
    <definedName name="__CX729000" localSheetId="6">#REF!</definedName>
    <definedName name="__CX729000">#REF!</definedName>
    <definedName name="__DAT1" localSheetId="6">'[15]RINCI TRF'!#REF!</definedName>
    <definedName name="__DAT1">'[15]RINCI TRF'!#REF!</definedName>
    <definedName name="__DAT10" localSheetId="6">'[15]RINCI TRF'!#REF!</definedName>
    <definedName name="__DAT10">'[15]RINCI TRF'!#REF!</definedName>
    <definedName name="__DAT14" localSheetId="6">'[15]RINCI TRF'!#REF!</definedName>
    <definedName name="__DAT14">'[15]RINCI TRF'!#REF!</definedName>
    <definedName name="__DAT15" localSheetId="6">'[15]RINCI TRF'!#REF!</definedName>
    <definedName name="__DAT15">'[15]RINCI TRF'!#REF!</definedName>
    <definedName name="__DAT16" localSheetId="6">'[15]RINCI TRF'!#REF!</definedName>
    <definedName name="__DAT16">'[15]RINCI TRF'!#REF!</definedName>
    <definedName name="__DAT19" localSheetId="6">'[15]RINCI TRF'!#REF!</definedName>
    <definedName name="__DAT19">'[15]RINCI TRF'!#REF!</definedName>
    <definedName name="__DAT20" localSheetId="6">'[15]RINCI TRF'!#REF!</definedName>
    <definedName name="__DAT20">'[15]RINCI TRF'!#REF!</definedName>
    <definedName name="__DAT4" localSheetId="6">'[15]RINCI TRF'!#REF!</definedName>
    <definedName name="__DAT4">'[15]RINCI TRF'!#REF!</definedName>
    <definedName name="__DAT6" localSheetId="6">'[15]RINCI TRF'!#REF!</definedName>
    <definedName name="__DAT6">'[15]RINCI TRF'!#REF!</definedName>
    <definedName name="__DAT7" localSheetId="6">'[15]RINCI TRF'!#REF!</definedName>
    <definedName name="__DAT7">'[15]RINCI TRF'!#REF!</definedName>
    <definedName name="__DAT7888" localSheetId="6">'[15]RINCI TRF'!#REF!</definedName>
    <definedName name="__DAT7888">'[15]RINCI TRF'!#REF!</definedName>
    <definedName name="__DAT8" localSheetId="6">'[15]RINCI TRF'!#REF!</definedName>
    <definedName name="__DAT8">'[15]RINCI TRF'!#REF!</definedName>
    <definedName name="__DAT9" localSheetId="6">'[15]RINCI TRF'!#REF!</definedName>
    <definedName name="__DAT9">'[15]RINCI TRF'!#REF!</definedName>
    <definedName name="__ddn400" localSheetId="6">#REF!</definedName>
    <definedName name="__ddn400">#REF!</definedName>
    <definedName name="__ddn600" localSheetId="6">#REF!</definedName>
    <definedName name="__ddn600">#REF!</definedName>
    <definedName name="__dgt100" localSheetId="6">'[14]dongia (2)'!#REF!</definedName>
    <definedName name="__dgt100">'[14]dongia (2)'!#REF!</definedName>
    <definedName name="__gab08" localSheetId="9" hidden="1">#REF!</definedName>
    <definedName name="__gab08" hidden="1">#REF!</definedName>
    <definedName name="__GID1">'[14]LKVL-CK-HT-GD1'!$A$4</definedName>
    <definedName name="__hu1" localSheetId="6" hidden="1">{#N/A,#N/A,FALSE,"DATA"}</definedName>
    <definedName name="__hu1" localSheetId="7" hidden="1">{#N/A,#N/A,FALSE,"DATA"}</definedName>
    <definedName name="__hu1" localSheetId="8" hidden="1">{#N/A,#N/A,FALSE,"DATA"}</definedName>
    <definedName name="__hu1" localSheetId="9" hidden="1">{#N/A,#N/A,FALSE,"DATA"}</definedName>
    <definedName name="__hu1" hidden="1">{#N/A,#N/A,FALSE,"DATA"}</definedName>
    <definedName name="__IntlFixup" hidden="1">TRUE</definedName>
    <definedName name="__MAC12" localSheetId="6">#REF!</definedName>
    <definedName name="__MAC12">#REF!</definedName>
    <definedName name="__MAC46" localSheetId="6">#REF!</definedName>
    <definedName name="__MAC46">#REF!</definedName>
    <definedName name="__NC19" localSheetId="6">'[10]LKH SPS'!#REF!</definedName>
    <definedName name="__NC19">'[10]LKH SPS'!#REF!</definedName>
    <definedName name="__NC21" localSheetId="6">'[10]LKH SPS'!#REF!</definedName>
    <definedName name="__NC21">'[10]LKH SPS'!#REF!</definedName>
    <definedName name="__NCL100" localSheetId="6">#REF!</definedName>
    <definedName name="__NCL100">#REF!</definedName>
    <definedName name="__NCL200" localSheetId="6">#REF!</definedName>
    <definedName name="__NCL200">#REF!</definedName>
    <definedName name="__NCL250" localSheetId="6">#REF!</definedName>
    <definedName name="__NCL250">#REF!</definedName>
    <definedName name="__nin190" localSheetId="6">#REF!</definedName>
    <definedName name="__nin190">#REF!</definedName>
    <definedName name="__pn2" localSheetId="6" hidden="1">#REF!</definedName>
    <definedName name="__pn2" localSheetId="9" hidden="1">#REF!</definedName>
    <definedName name="__pn2" localSheetId="2" hidden="1">#REF!</definedName>
    <definedName name="__pn2" localSheetId="1" hidden="1">#REF!</definedName>
    <definedName name="__pn2" hidden="1">#REF!</definedName>
    <definedName name="__sc1" localSheetId="6">#REF!</definedName>
    <definedName name="__sc1">#REF!</definedName>
    <definedName name="__SC2" localSheetId="6">#REF!</definedName>
    <definedName name="__SC2">#REF!</definedName>
    <definedName name="__sc3" localSheetId="6">#REF!</definedName>
    <definedName name="__sc3">#REF!</definedName>
    <definedName name="__SN3" localSheetId="6">#REF!</definedName>
    <definedName name="__SN3">#REF!</definedName>
    <definedName name="__th100" localSheetId="6">'[14]dongia (2)'!#REF!</definedName>
    <definedName name="__th100">'[14]dongia (2)'!#REF!</definedName>
    <definedName name="__TH160" localSheetId="6">'[14]dongia (2)'!#REF!</definedName>
    <definedName name="__TH160">'[14]dongia (2)'!#REF!</definedName>
    <definedName name="__TL1" localSheetId="6">#REF!</definedName>
    <definedName name="__TL1">#REF!</definedName>
    <definedName name="__TL2" localSheetId="6">#REF!</definedName>
    <definedName name="__TL2">#REF!</definedName>
    <definedName name="__TL3" localSheetId="6">#REF!</definedName>
    <definedName name="__TL3">#REF!</definedName>
    <definedName name="__TLA120" localSheetId="6">#REF!</definedName>
    <definedName name="__TLA120">#REF!</definedName>
    <definedName name="__TLA35" localSheetId="6">#REF!</definedName>
    <definedName name="__TLA35">#REF!</definedName>
    <definedName name="__TLA50" localSheetId="6">#REF!</definedName>
    <definedName name="__TLA50">#REF!</definedName>
    <definedName name="__TLA70" localSheetId="6">#REF!</definedName>
    <definedName name="__TLA70">#REF!</definedName>
    <definedName name="__TLA95" localSheetId="6">#REF!</definedName>
    <definedName name="__TLA95">#REF!</definedName>
    <definedName name="__TR250" localSheetId="6">'[14]dongia (2)'!#REF!</definedName>
    <definedName name="__TR250">'[14]dongia (2)'!#REF!</definedName>
    <definedName name="__tr375" localSheetId="6">[14]giathanh1!#REF!</definedName>
    <definedName name="__tr375">[14]giathanh1!#REF!</definedName>
    <definedName name="__VL100" localSheetId="6">#REF!</definedName>
    <definedName name="__VL100">#REF!</definedName>
    <definedName name="__VL200" localSheetId="6">#REF!</definedName>
    <definedName name="__VL200">#REF!</definedName>
    <definedName name="__VL250" localSheetId="6">#REF!</definedName>
    <definedName name="__VL250">#REF!</definedName>
    <definedName name="_003_OMSET_BRUTO_NETTO" localSheetId="6">#REF!</definedName>
    <definedName name="_003_OMSET_BRUTO_NETTO">#REF!</definedName>
    <definedName name="_02_LAPORAN_PIUTANG_CN" localSheetId="6">#REF!</definedName>
    <definedName name="_02_LAPORAN_PIUTANG_CN">#REF!</definedName>
    <definedName name="_1" localSheetId="6">[2]Jurnal!#REF!</definedName>
    <definedName name="_1">[2]Jurnal!#REF!</definedName>
    <definedName name="_123Graph_E" hidden="1">'[16]aktdit(WP)'!#REF!</definedName>
    <definedName name="_abb91" localSheetId="6">[14]chitimc!#REF!</definedName>
    <definedName name="_abb91">[14]chitimc!#REF!</definedName>
    <definedName name="_aje05" localSheetId="9" hidden="1">#REF!</definedName>
    <definedName name="_aje05" hidden="1">#REF!</definedName>
    <definedName name="_AT2007" localSheetId="6">#REF!</definedName>
    <definedName name="_AT2007">#REF!</definedName>
    <definedName name="_BEN4" localSheetId="6">[17]TIS!$B$6:$K$484</definedName>
    <definedName name="_BEN4">[18]TIS!$B$6:$K$484</definedName>
    <definedName name="_CT250" localSheetId="6">'[14]dongia (2)'!#REF!</definedName>
    <definedName name="_CT250">'[14]dongia (2)'!#REF!</definedName>
    <definedName name="_CX722222" localSheetId="6">#REF!</definedName>
    <definedName name="_CX722222">#REF!</definedName>
    <definedName name="_CX729000" localSheetId="6">#REF!</definedName>
    <definedName name="_CX729000">#REF!</definedName>
    <definedName name="_DAT1" localSheetId="6">'[12]RINCI TRF'!#REF!</definedName>
    <definedName name="_DAT1">'[12]RINCI TRF'!#REF!</definedName>
    <definedName name="_DAT10" localSheetId="6">'[12]RINCI TRF'!#REF!</definedName>
    <definedName name="_DAT10">'[12]RINCI TRF'!#REF!</definedName>
    <definedName name="_DAT14" localSheetId="6">'[12]RINCI TRF'!#REF!</definedName>
    <definedName name="_DAT14">'[12]RINCI TRF'!#REF!</definedName>
    <definedName name="_DAT15" localSheetId="6">'[12]RINCI TRF'!#REF!</definedName>
    <definedName name="_DAT15">'[12]RINCI TRF'!#REF!</definedName>
    <definedName name="_DAT16" localSheetId="6">'[12]RINCI TRF'!#REF!</definedName>
    <definedName name="_DAT16">'[12]RINCI TRF'!#REF!</definedName>
    <definedName name="_DAT19" localSheetId="6">'[12]RINCI TRF'!#REF!</definedName>
    <definedName name="_DAT19">'[12]RINCI TRF'!#REF!</definedName>
    <definedName name="_DAT20" localSheetId="6">'[12]RINCI TRF'!#REF!</definedName>
    <definedName name="_DAT20">'[12]RINCI TRF'!#REF!</definedName>
    <definedName name="_DAT4" localSheetId="6">'[12]RINCI TRF'!#REF!</definedName>
    <definedName name="_DAT4">'[12]RINCI TRF'!#REF!</definedName>
    <definedName name="_DAT6" localSheetId="6">'[12]RINCI TRF'!#REF!</definedName>
    <definedName name="_DAT6">'[12]RINCI TRF'!#REF!</definedName>
    <definedName name="_DAT7" localSheetId="6">'[12]RINCI TRF'!#REF!</definedName>
    <definedName name="_DAT7">'[12]RINCI TRF'!#REF!</definedName>
    <definedName name="_DAT7888" localSheetId="6">'[12]RINCI TRF'!#REF!</definedName>
    <definedName name="_DAT7888">'[12]RINCI TRF'!#REF!</definedName>
    <definedName name="_DAT8" localSheetId="6">'[12]RINCI TRF'!#REF!</definedName>
    <definedName name="_DAT8">'[12]RINCI TRF'!#REF!</definedName>
    <definedName name="_DAT9" localSheetId="6">'[12]RINCI TRF'!#REF!</definedName>
    <definedName name="_DAT9">'[12]RINCI TRF'!#REF!</definedName>
    <definedName name="_DD2" localSheetId="6" hidden="1">{#N/A,#N/A,FALSE,"DATA"}</definedName>
    <definedName name="_DD2" localSheetId="7" hidden="1">{#N/A,#N/A,FALSE,"DATA"}</definedName>
    <definedName name="_DD2" localSheetId="8" hidden="1">{#N/A,#N/A,FALSE,"DATA"}</definedName>
    <definedName name="_DD2" localSheetId="9" hidden="1">{#N/A,#N/A,FALSE,"DATA"}</definedName>
    <definedName name="_DD2" hidden="1">{#N/A,#N/A,FALSE,"DATA"}</definedName>
    <definedName name="_ddn400" localSheetId="6">#REF!</definedName>
    <definedName name="_ddn400">#REF!</definedName>
    <definedName name="_ddn600" localSheetId="6">#REF!</definedName>
    <definedName name="_ddn600">#REF!</definedName>
    <definedName name="_dgt100" localSheetId="6">'[14]dongia (2)'!#REF!</definedName>
    <definedName name="_dgt100">'[14]dongia (2)'!#REF!</definedName>
    <definedName name="_Dist_Bin" localSheetId="9" hidden="1">#REF!</definedName>
    <definedName name="_Dist_Bin" hidden="1">#REF!</definedName>
    <definedName name="_Dist_Values" localSheetId="9" hidden="1">#REF!</definedName>
    <definedName name="_Dist_Values" hidden="1">#REF!</definedName>
    <definedName name="_ff3" localSheetId="6" hidden="1">{#N/A,#N/A,FALSE,"DATA"}</definedName>
    <definedName name="_ff3" localSheetId="7" hidden="1">{#N/A,#N/A,FALSE,"DATA"}</definedName>
    <definedName name="_ff3" localSheetId="8" hidden="1">{#N/A,#N/A,FALSE,"DATA"}</definedName>
    <definedName name="_ff3" localSheetId="9" hidden="1">{#N/A,#N/A,FALSE,"DATA"}</definedName>
    <definedName name="_ff3" hidden="1">{#N/A,#N/A,FALSE,"DATA"}</definedName>
    <definedName name="_Fill" localSheetId="6" hidden="1">#REF!</definedName>
    <definedName name="_Fill" localSheetId="9" hidden="1">#REF!</definedName>
    <definedName name="_Fill" localSheetId="1" hidden="1">#REF!</definedName>
    <definedName name="_Fill" hidden="1">#REF!</definedName>
    <definedName name="_xlnm._FilterDatabase" localSheetId="5" hidden="1">'1.1 LR Depo'!$C$43:$I$43</definedName>
    <definedName name="_xlnm._FilterDatabase" localSheetId="9" hidden="1">#REF!</definedName>
    <definedName name="_xlnm._FilterDatabase" localSheetId="0" hidden="1">COA!$A$2:$C$2</definedName>
    <definedName name="_xlnm._FilterDatabase" localSheetId="2" hidden="1">'LAP PENJUALAN'!$A$6:$AH$45</definedName>
    <definedName name="_xlnm._FilterDatabase" hidden="1">#REF!</definedName>
    <definedName name="_G1" localSheetId="6" hidden="1">{#N/A,#N/A,FALSE,"DATA"}</definedName>
    <definedName name="_G1" localSheetId="7" hidden="1">{#N/A,#N/A,FALSE,"DATA"}</definedName>
    <definedName name="_G1" localSheetId="8" hidden="1">{#N/A,#N/A,FALSE,"DATA"}</definedName>
    <definedName name="_G1" localSheetId="9" hidden="1">{#N/A,#N/A,FALSE,"DATA"}</definedName>
    <definedName name="_G1" hidden="1">{#N/A,#N/A,FALSE,"DATA"}</definedName>
    <definedName name="_G11" localSheetId="6" hidden="1">{#N/A,#N/A,FALSE,"DATA"}</definedName>
    <definedName name="_G11" localSheetId="7" hidden="1">{#N/A,#N/A,FALSE,"DATA"}</definedName>
    <definedName name="_G11" localSheetId="8" hidden="1">{#N/A,#N/A,FALSE,"DATA"}</definedName>
    <definedName name="_G11" localSheetId="9" hidden="1">{#N/A,#N/A,FALSE,"DATA"}</definedName>
    <definedName name="_G11" hidden="1">{#N/A,#N/A,FALSE,"DATA"}</definedName>
    <definedName name="_G2" localSheetId="6" hidden="1">{#N/A,#N/A,FALSE,"DATA"}</definedName>
    <definedName name="_G2" localSheetId="7" hidden="1">{#N/A,#N/A,FALSE,"DATA"}</definedName>
    <definedName name="_G2" localSheetId="8" hidden="1">{#N/A,#N/A,FALSE,"DATA"}</definedName>
    <definedName name="_G2" localSheetId="9" hidden="1">{#N/A,#N/A,FALSE,"DATA"}</definedName>
    <definedName name="_G2" hidden="1">{#N/A,#N/A,FALSE,"DATA"}</definedName>
    <definedName name="_gab08" localSheetId="9" hidden="1">#REF!</definedName>
    <definedName name="_gab08" hidden="1">#REF!</definedName>
    <definedName name="_GID1">'[14]LKVL-CK-HT-GD1'!$A$4</definedName>
    <definedName name="_Key1" localSheetId="6" hidden="1">#REF!</definedName>
    <definedName name="_Key1" localSheetId="9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1" hidden="1">#REF!</definedName>
    <definedName name="_Key2" hidden="1">#REF!</definedName>
    <definedName name="_KR00" localSheetId="6">#REF!</definedName>
    <definedName name="_KR00">#REF!</definedName>
    <definedName name="_KR04" localSheetId="6">#REF!</definedName>
    <definedName name="_KR04">#REF!</definedName>
    <definedName name="_MAC12" localSheetId="6">#REF!</definedName>
    <definedName name="_MAC12">#REF!</definedName>
    <definedName name="_MAC46" localSheetId="6">#REF!</definedName>
    <definedName name="_MAC46">#REF!</definedName>
    <definedName name="_MatInverse_In" localSheetId="9" hidden="1">#REF!</definedName>
    <definedName name="_MatInverse_In" hidden="1">#REF!</definedName>
    <definedName name="_MatMult_A" localSheetId="9" hidden="1">#REF!</definedName>
    <definedName name="_MatMult_A" hidden="1">#REF!</definedName>
    <definedName name="_NC19" localSheetId="6">'[10]LKH SPS'!#REF!</definedName>
    <definedName name="_NC19">'[4]LKH SPS'!#REF!</definedName>
    <definedName name="_NC21" localSheetId="6">'[10]LKH SPS'!#REF!</definedName>
    <definedName name="_NC21">'[4]LKH SPS'!#REF!</definedName>
    <definedName name="_NCL100" localSheetId="6">#REF!</definedName>
    <definedName name="_NCL100">#REF!</definedName>
    <definedName name="_NCL200" localSheetId="6">#REF!</definedName>
    <definedName name="_NCL200">#REF!</definedName>
    <definedName name="_NCL250" localSheetId="6">#REF!</definedName>
    <definedName name="_NCL250">#REF!</definedName>
    <definedName name="_new2" hidden="1">'[19]1106-M&amp;E'!#REF!</definedName>
    <definedName name="_nin190" localSheetId="6">#REF!</definedName>
    <definedName name="_nin190">#REF!</definedName>
    <definedName name="_Order1" hidden="1">255</definedName>
    <definedName name="_Order2" hidden="1">255</definedName>
    <definedName name="_PHK3" localSheetId="6">#REF!</definedName>
    <definedName name="_PHK3">#REF!</definedName>
    <definedName name="_PJ04" localSheetId="6">#REF!</definedName>
    <definedName name="_PJ04">#REF!</definedName>
    <definedName name="_PJ05" localSheetId="6">#REF!</definedName>
    <definedName name="_PJ05">#REF!</definedName>
    <definedName name="_pn2" localSheetId="6" hidden="1">#REF!</definedName>
    <definedName name="_pn2" localSheetId="9" hidden="1">#REF!</definedName>
    <definedName name="_pn2" localSheetId="2" hidden="1">#REF!</definedName>
    <definedName name="_pn2" localSheetId="1" hidden="1">#REF!</definedName>
    <definedName name="_pn2" hidden="1">#REF!</definedName>
    <definedName name="_RAT5">'[20]LAP PENJUALAN'!$B$1:$I$65536</definedName>
    <definedName name="_Regression_Out" localSheetId="9" hidden="1">#REF!</definedName>
    <definedName name="_Regression_Out" hidden="1">#REF!</definedName>
    <definedName name="_Regression_X" hidden="1">'[21]1106-M&amp;E'!#REF!</definedName>
    <definedName name="_Regression_Y" localSheetId="9" hidden="1">#REF!</definedName>
    <definedName name="_Regression_Y" hidden="1">#REF!</definedName>
    <definedName name="_sc1" localSheetId="6">#REF!</definedName>
    <definedName name="_sc1">#REF!</definedName>
    <definedName name="_SC2" localSheetId="6">#REF!</definedName>
    <definedName name="_SC2">#REF!</definedName>
    <definedName name="_sc3" localSheetId="6">#REF!</definedName>
    <definedName name="_sc3">#REF!</definedName>
    <definedName name="_SN3" localSheetId="6">#REF!</definedName>
    <definedName name="_SN3">#REF!</definedName>
    <definedName name="_Sort" localSheetId="6" hidden="1">#REF!</definedName>
    <definedName name="_Sort" localSheetId="9" hidden="1">#REF!</definedName>
    <definedName name="_Sort" localSheetId="1" hidden="1">#REF!</definedName>
    <definedName name="_Sort" hidden="1">#REF!</definedName>
    <definedName name="_Table1_In1" hidden="1">'[21]1105-B&amp;I-OK'!#REF!</definedName>
    <definedName name="_Table1_Out" hidden="1">'[21]1105-B&amp;I-OK'!#REF!</definedName>
    <definedName name="_th100" localSheetId="6">'[14]dongia (2)'!#REF!</definedName>
    <definedName name="_th100">'[14]dongia (2)'!#REF!</definedName>
    <definedName name="_TH160" localSheetId="6">'[14]dongia (2)'!#REF!</definedName>
    <definedName name="_TH160">'[14]dongia (2)'!#REF!</definedName>
    <definedName name="_TIS04" localSheetId="6">[17]TIS!$B$6:$G$484</definedName>
    <definedName name="_TIS04">[18]TIS!$B$6:$G$484</definedName>
    <definedName name="_TL1" localSheetId="6">#REF!</definedName>
    <definedName name="_TL1">#REF!</definedName>
    <definedName name="_TL2" localSheetId="6">#REF!</definedName>
    <definedName name="_TL2">#REF!</definedName>
    <definedName name="_TL3" localSheetId="6">#REF!</definedName>
    <definedName name="_TL3">#REF!</definedName>
    <definedName name="_TLA120" localSheetId="6">#REF!</definedName>
    <definedName name="_TLA120">#REF!</definedName>
    <definedName name="_TLA35" localSheetId="6">#REF!</definedName>
    <definedName name="_TLA35">#REF!</definedName>
    <definedName name="_TLA50" localSheetId="6">#REF!</definedName>
    <definedName name="_TLA50">#REF!</definedName>
    <definedName name="_TLA70" localSheetId="6">#REF!</definedName>
    <definedName name="_TLA70">#REF!</definedName>
    <definedName name="_TLA95" localSheetId="6">#REF!</definedName>
    <definedName name="_TLA95">#REF!</definedName>
    <definedName name="_TR250" localSheetId="6">'[14]dongia (2)'!#REF!</definedName>
    <definedName name="_TR250">'[14]dongia (2)'!#REF!</definedName>
    <definedName name="_tr375" localSheetId="6">[14]giathanh1!#REF!</definedName>
    <definedName name="_tr375">[14]giathanh1!#REF!</definedName>
    <definedName name="_VL100" localSheetId="6">#REF!</definedName>
    <definedName name="_VL100">#REF!</definedName>
    <definedName name="_VL200" localSheetId="6">#REF!</definedName>
    <definedName name="_VL200">#REF!</definedName>
    <definedName name="_VL250" localSheetId="6">#REF!</definedName>
    <definedName name="_VL250">#REF!</definedName>
    <definedName name="A" localSheetId="6">#REF!</definedName>
    <definedName name="A">#REF!</definedName>
    <definedName name="A_" localSheetId="6">'[3]LKH SPS'!#REF!</definedName>
    <definedName name="A_">'[3]LKH SPS'!#REF!</definedName>
    <definedName name="A120_" localSheetId="6">#REF!</definedName>
    <definedName name="A120_">#REF!</definedName>
    <definedName name="A35_" localSheetId="6">#REF!</definedName>
    <definedName name="A35_">#REF!</definedName>
    <definedName name="A50_" localSheetId="6">#REF!</definedName>
    <definedName name="A50_">#REF!</definedName>
    <definedName name="A70_" localSheetId="6">#REF!</definedName>
    <definedName name="A70_">#REF!</definedName>
    <definedName name="A95_" localSheetId="6">#REF!</definedName>
    <definedName name="A95_">#REF!</definedName>
    <definedName name="aa" localSheetId="6">[22]WWb!#REF!</definedName>
    <definedName name="aa">[22]WWb!#REF!</definedName>
    <definedName name="AAA">'[23]LAP PENJUALAN'!$B$1:$I$65536</definedName>
    <definedName name="aaaa" localSheetId="6">#REF!</definedName>
    <definedName name="aaaa">#REF!</definedName>
    <definedName name="aaaaaaa" localSheetId="6" hidden="1">{#N/A,#N/A,FALSE,"DATA"}</definedName>
    <definedName name="aaaaaaa" localSheetId="7" hidden="1">{#N/A,#N/A,FALSE,"DATA"}</definedName>
    <definedName name="aaaaaaa" localSheetId="8" hidden="1">{#N/A,#N/A,FALSE,"DATA"}</definedName>
    <definedName name="aaaaaaa" localSheetId="9" hidden="1">{#N/A,#N/A,FALSE,"DATA"}</definedName>
    <definedName name="aaaaaaa" hidden="1">{#N/A,#N/A,FALSE,"DATA"}</definedName>
    <definedName name="aaaaaaaa" localSheetId="6">#REF!</definedName>
    <definedName name="aaaaaaaa">#REF!</definedName>
    <definedName name="aaaaaaaaa" localSheetId="6">[24]WWb!#REF!</definedName>
    <definedName name="aaaaaaaaa">[24]WWb!#REF!</definedName>
    <definedName name="aaaaaaaaaaaaa" localSheetId="6" hidden="1">#REF!</definedName>
    <definedName name="aaaaaaaaaaaaa" localSheetId="9" hidden="1">#REF!</definedName>
    <definedName name="aaaaaaaaaaaaa" localSheetId="1" hidden="1">#REF!</definedName>
    <definedName name="aaaaaaaaaaaaa" hidden="1">#REF!</definedName>
    <definedName name="aaaaaaaaaaaaaa" localSheetId="6" hidden="1">{#N/A,#N/A,FALSE,"DATA"}</definedName>
    <definedName name="aaaaaaaaaaaaaa" localSheetId="7" hidden="1">{#N/A,#N/A,FALSE,"DATA"}</definedName>
    <definedName name="aaaaaaaaaaaaaa" localSheetId="8" hidden="1">{#N/A,#N/A,FALSE,"DATA"}</definedName>
    <definedName name="aaaaaaaaaaaaaa" localSheetId="9" hidden="1">{#N/A,#N/A,FALSE,"DATA"}</definedName>
    <definedName name="aaaaaaaaaaaaaa" hidden="1">{#N/A,#N/A,FALSE,"DATA"}</definedName>
    <definedName name="aaaaaaaaaaaaaaa" localSheetId="6">#REF!</definedName>
    <definedName name="aaaaaaaaaaaaaaa">#REF!</definedName>
    <definedName name="aaaaaaaaaaaaaaaaaaaaaaaaa" localSheetId="6" hidden="1">{#N/A,#N/A,FALSE,"DATA"}</definedName>
    <definedName name="aaaaaaaaaaaaaaaaaaaaaaaaa" localSheetId="7" hidden="1">{#N/A,#N/A,FALSE,"DATA"}</definedName>
    <definedName name="aaaaaaaaaaaaaaaaaaaaaaaaa" localSheetId="8" hidden="1">{#N/A,#N/A,FALSE,"DATA"}</definedName>
    <definedName name="aaaaaaaaaaaaaaaaaaaaaaaaa" localSheetId="9" hidden="1">{#N/A,#N/A,FALSE,"DATA"}</definedName>
    <definedName name="aaaaaaaaaaaaaaaaaaaaaaaaa" hidden="1">{#N/A,#N/A,FALSE,"DATA"}</definedName>
    <definedName name="aaaaaaaaaaaaaaaaaaaaaaaaaaaaa" localSheetId="6" hidden="1">{#N/A,#N/A,FALSE,"DATA"}</definedName>
    <definedName name="aaaaaaaaaaaaaaaaaaaaaaaaaaaaa" localSheetId="7" hidden="1">{#N/A,#N/A,FALSE,"DATA"}</definedName>
    <definedName name="aaaaaaaaaaaaaaaaaaaaaaaaaaaaa" localSheetId="8" hidden="1">{#N/A,#N/A,FALSE,"DATA"}</definedName>
    <definedName name="aaaaaaaaaaaaaaaaaaaaaaaaaaaaa" localSheetId="9" hidden="1">{#N/A,#N/A,FALSE,"DATA"}</definedName>
    <definedName name="aaaaaaaaaaaaaaaaaaaaaaaaaaaaa" hidden="1">{#N/A,#N/A,FALSE,"DATA"}</definedName>
    <definedName name="ac" localSheetId="6" hidden="1">{#N/A,#N/A,FALSE,"DATA"}</definedName>
    <definedName name="ac" localSheetId="7" hidden="1">{#N/A,#N/A,FALSE,"DATA"}</definedName>
    <definedName name="ac" localSheetId="8" hidden="1">{#N/A,#N/A,FALSE,"DATA"}</definedName>
    <definedName name="ac" localSheetId="9" hidden="1">{#N/A,#N/A,FALSE,"DATA"}</definedName>
    <definedName name="ac" hidden="1">{#N/A,#N/A,FALSE,"DATA"}</definedName>
    <definedName name="AC120_" localSheetId="6">#REF!</definedName>
    <definedName name="AC120_">#REF!</definedName>
    <definedName name="AC35_" localSheetId="6">#REF!</definedName>
    <definedName name="AC35_">#REF!</definedName>
    <definedName name="AC50_" localSheetId="6">#REF!</definedName>
    <definedName name="AC50_">#REF!</definedName>
    <definedName name="AC70_" localSheetId="6">#REF!</definedName>
    <definedName name="AC70_">#REF!</definedName>
    <definedName name="AC95_" localSheetId="6">#REF!</definedName>
    <definedName name="AC95_">#REF!</definedName>
    <definedName name="ADAD">'[25]LAP PENJUALAN'!$L$1:$S$65536</definedName>
    <definedName name="ADEEVA">'[26]LAP PENJUALAN'!$B$1:$I$65536</definedName>
    <definedName name="ADEVA">'[27]LAP PENJUALAN'!$L$1:$S$65536</definedName>
    <definedName name="ADI">'[28]LAP PENJUALAN'!$B$1:$I$65536</definedName>
    <definedName name="ADIT">[29]COGS!$B$1:$AF$65536</definedName>
    <definedName name="adiva">'[30]LAP PENJUALAN'!$B$1:$I$65536</definedName>
    <definedName name="ag142X42" localSheetId="6">[14]chitimc!#REF!</definedName>
    <definedName name="ag142X42">[14]chitimc!#REF!</definedName>
    <definedName name="ag267N59" localSheetId="6">[14]chitimc!#REF!</definedName>
    <definedName name="ag267N59">[14]chitimc!#REF!</definedName>
    <definedName name="AJE" localSheetId="6" hidden="1">{#N/A,#N/A,FALSE,"Aging Summary";#N/A,#N/A,FALSE,"Ratio Analysis";#N/A,#N/A,FALSE,"Test 120 Day Accts";#N/A,#N/A,FALSE,"Tickmarks"}</definedName>
    <definedName name="AJE" localSheetId="7" hidden="1">{#N/A,#N/A,FALSE,"Aging Summary";#N/A,#N/A,FALSE,"Ratio Analysis";#N/A,#N/A,FALSE,"Test 120 Day Accts";#N/A,#N/A,FALSE,"Tickmarks"}</definedName>
    <definedName name="AJE" localSheetId="8" hidden="1">{#N/A,#N/A,FALSE,"Aging Summary";#N/A,#N/A,FALSE,"Ratio Analysis";#N/A,#N/A,FALSE,"Test 120 Day Accts";#N/A,#N/A,FALSE,"Tickmarks"}</definedName>
    <definedName name="AJE" localSheetId="9" hidden="1">{#N/A,#N/A,FALSE,"Aging Summary";#N/A,#N/A,FALSE,"Ratio Analysis";#N/A,#N/A,FALSE,"Test 120 Day Accts";#N/A,#N/A,FALSE,"Tickmarks"}</definedName>
    <definedName name="AJE" hidden="1">{#N/A,#N/A,FALSE,"Aging Summary";#N/A,#N/A,FALSE,"Ratio Analysis";#N/A,#N/A,FALSE,"Test 120 Day Accts";#N/A,#N/A,FALSE,"Tickmarks"}</definedName>
    <definedName name="AK.GOLF">"$'catatan Laporon'.$#REF!$#REF!"</definedName>
    <definedName name="AL7_">#N/A</definedName>
    <definedName name="alk.1" localSheetId="6">#REF!</definedName>
    <definedName name="alk.1">#REF!</definedName>
    <definedName name="alk.2" localSheetId="6">#REF!</definedName>
    <definedName name="alk.2">#REF!</definedName>
    <definedName name="alk.3" localSheetId="6">#REF!</definedName>
    <definedName name="alk.3">#REF!</definedName>
    <definedName name="ALK.4" localSheetId="6">#REF!</definedName>
    <definedName name="ALK.4">#REF!</definedName>
    <definedName name="alkeu.3" localSheetId="6">#REF!</definedName>
    <definedName name="alkeu.3">#REF!</definedName>
    <definedName name="ame" localSheetId="6">'[3]LKH SPS'!#REF!</definedName>
    <definedName name="ame">'[3]LKH SPS'!#REF!</definedName>
    <definedName name="amel" localSheetId="6">'[3]LKH SPS'!#REF!</definedName>
    <definedName name="amel">'[3]LKH SPS'!#REF!</definedName>
    <definedName name="anscount" hidden="1">1</definedName>
    <definedName name="AP" localSheetId="6">#REF!</definedName>
    <definedName name="AP">#REF!</definedName>
    <definedName name="APR" localSheetId="6">#REF!</definedName>
    <definedName name="APR">#REF!</definedName>
    <definedName name="APRIL" localSheetId="6">#REF!</definedName>
    <definedName name="APRIL">#REF!</definedName>
    <definedName name="ARI">'[28]LAP PENJUALAN'!$B$1:$I$65536</definedName>
    <definedName name="AS2DocOpenMode" hidden="1">"AS2DocumentEdit"</definedName>
    <definedName name="AS2ReportLS" hidden="1">1</definedName>
    <definedName name="AS2StaticLS" localSheetId="9" hidden="1">#REF!</definedName>
    <definedName name="AS2StaticLS" hidden="1">#REF!</definedName>
    <definedName name="AS2SyncStepLS" hidden="1">0</definedName>
    <definedName name="AS2TickmarkLS" localSheetId="9" hidden="1">#REF!</definedName>
    <definedName name="AS2TickmarkLS" hidden="1">#REF!</definedName>
    <definedName name="AS2VersionLS" hidden="1">300</definedName>
    <definedName name="asasa">[31]COGS!$B$1:$AF$65536</definedName>
    <definedName name="asdad" localSheetId="9" hidden="1">#REF!</definedName>
    <definedName name="asdad" hidden="1">#REF!</definedName>
    <definedName name="aset" localSheetId="9" hidden="1">#REF!</definedName>
    <definedName name="aset" hidden="1">#REF!</definedName>
    <definedName name="ASGHGH">'[32]LAP MUTASI PRODUK'!$A$1:$M$65536</definedName>
    <definedName name="asih">[33]COGS!$B$1:$AF$65536</definedName>
    <definedName name="atk" localSheetId="6">#REF!</definedName>
    <definedName name="atk">#REF!</definedName>
    <definedName name="atkom" localSheetId="6" hidden="1">{"'TT'!$A$1:$AH$53"}</definedName>
    <definedName name="atkom" localSheetId="7" hidden="1">{"'TT'!$A$1:$AH$53"}</definedName>
    <definedName name="atkom" localSheetId="8" hidden="1">{"'TT'!$A$1:$AH$53"}</definedName>
    <definedName name="atkom" localSheetId="9" hidden="1">{"'TT'!$A$1:$AH$53"}</definedName>
    <definedName name="atkom" hidden="1">{"'TT'!$A$1:$AH$53"}</definedName>
    <definedName name="B" localSheetId="6">#REF!</definedName>
    <definedName name="B">#REF!</definedName>
    <definedName name="B.OPRSL." localSheetId="9" hidden="1">#REF!</definedName>
    <definedName name="B.OPRSL." hidden="1">#REF!</definedName>
    <definedName name="b_240" localSheetId="6">'[14]THPDMoi  (2)'!#REF!</definedName>
    <definedName name="b_240">'[14]THPDMoi  (2)'!#REF!</definedName>
    <definedName name="b_280" localSheetId="6">'[14]THPDMoi  (2)'!#REF!</definedName>
    <definedName name="b_280">'[14]THPDMoi  (2)'!#REF!</definedName>
    <definedName name="b_320" localSheetId="6">'[14]THPDMoi  (2)'!#REF!</definedName>
    <definedName name="b_320">'[14]THPDMoi  (2)'!#REF!</definedName>
    <definedName name="b243xbbxnd" localSheetId="6" hidden="1">{#N/A,#N/A,FALSE,"12MFC"}</definedName>
    <definedName name="b243xbbxnd" localSheetId="7" hidden="1">{#N/A,#N/A,FALSE,"12MFC"}</definedName>
    <definedName name="b243xbbxnd" localSheetId="8" hidden="1">{#N/A,#N/A,FALSE,"12MFC"}</definedName>
    <definedName name="b243xbbxnd" localSheetId="9" hidden="1">{#N/A,#N/A,FALSE,"12MFC"}</definedName>
    <definedName name="b243xbbxnd" hidden="1">{#N/A,#N/A,FALSE,"12MFC"}</definedName>
    <definedName name="bad" localSheetId="6" hidden="1">{"'TT'!$A$1:$AH$53"}</definedName>
    <definedName name="bad" localSheetId="7" hidden="1">{"'TT'!$A$1:$AH$53"}</definedName>
    <definedName name="bad" localSheetId="8" hidden="1">{"'TT'!$A$1:$AH$53"}</definedName>
    <definedName name="bad" localSheetId="9" hidden="1">{"'TT'!$A$1:$AH$53"}</definedName>
    <definedName name="bad" hidden="1">{"'TT'!$A$1:$AH$53"}</definedName>
    <definedName name="BADM" localSheetId="6">#REF!</definedName>
    <definedName name="BADM">#REF!</definedName>
    <definedName name="bangciti" localSheetId="6">'[14]dongia (2)'!#REF!</definedName>
    <definedName name="bangciti">'[14]dongia (2)'!#REF!</definedName>
    <definedName name="BANK">"$'catatan Laporon'.$#REF!$#REF!"</definedName>
    <definedName name="baru" localSheetId="9" hidden="1">#REF!</definedName>
    <definedName name="baru" hidden="1">#REF!</definedName>
    <definedName name="BBJRMU" localSheetId="6">#REF!</definedName>
    <definedName name="BBJRMU">#REF!</definedName>
    <definedName name="BBKRMT" localSheetId="6">#REF!</definedName>
    <definedName name="BBKRMT">#REF!</definedName>
    <definedName name="bdht15nc" localSheetId="6">[14]gtrinh!#REF!</definedName>
    <definedName name="bdht15nc">[14]gtrinh!#REF!</definedName>
    <definedName name="bdht15vl" localSheetId="6">[14]gtrinh!#REF!</definedName>
    <definedName name="bdht15vl">[14]gtrinh!#REF!</definedName>
    <definedName name="bdht25nc" localSheetId="6">[14]gtrinh!#REF!</definedName>
    <definedName name="bdht25nc">[14]gtrinh!#REF!</definedName>
    <definedName name="bdht25vl" localSheetId="6">[14]gtrinh!#REF!</definedName>
    <definedName name="bdht25vl">[14]gtrinh!#REF!</definedName>
    <definedName name="bdht325nc" localSheetId="6">[14]gtrinh!#REF!</definedName>
    <definedName name="bdht325nc">[14]gtrinh!#REF!</definedName>
    <definedName name="bdht325vl" localSheetId="6">[14]gtrinh!#REF!</definedName>
    <definedName name="bdht325vl">[14]gtrinh!#REF!</definedName>
    <definedName name="BDNS" localSheetId="6">#REF!</definedName>
    <definedName name="BDNS">#REF!</definedName>
    <definedName name="bensin" localSheetId="6">#REF!</definedName>
    <definedName name="bensin">#REF!</definedName>
    <definedName name="BG_Del" hidden="1">15</definedName>
    <definedName name="BG_Ins" hidden="1">4</definedName>
    <definedName name="BG_Mod" hidden="1">6</definedName>
    <definedName name="bh" localSheetId="6" hidden="1">{#N/A,#N/A,FALSE,"DATA"}</definedName>
    <definedName name="bh" localSheetId="7" hidden="1">{#N/A,#N/A,FALSE,"DATA"}</definedName>
    <definedName name="bh" localSheetId="8" hidden="1">{#N/A,#N/A,FALSE,"DATA"}</definedName>
    <definedName name="bh" localSheetId="9" hidden="1">{#N/A,#N/A,FALSE,"DATA"}</definedName>
    <definedName name="bh" hidden="1">{#N/A,#N/A,FALSE,"DATA"}</definedName>
    <definedName name="biaya" localSheetId="6">#REF!</definedName>
    <definedName name="biaya">#REF!</definedName>
    <definedName name="bj" localSheetId="9" hidden="1">'[34]Sale-Leaseback (2)'!#REF!</definedName>
    <definedName name="bj" hidden="1">'[34]Sale-Leaseback (2)'!#REF!</definedName>
    <definedName name="BNE" localSheetId="9" hidden="1">#REF!</definedName>
    <definedName name="BNE" hidden="1">#REF!</definedName>
    <definedName name="BON">"$'catatan Laporon'.$#REF!$#REF!"</definedName>
    <definedName name="bp" localSheetId="6">[17]COGS!$A$8:$T$24</definedName>
    <definedName name="bp">[18]COGS!$A$8:$T$24</definedName>
    <definedName name="BPBGN" localSheetId="6">#REF!</definedName>
    <definedName name="BPBGN">#REF!</definedName>
    <definedName name="BPGRDO" localSheetId="6">#REF!</definedName>
    <definedName name="BPGRDO">#REF!</definedName>
    <definedName name="BPMLHRN" localSheetId="6">#REF!</definedName>
    <definedName name="BPMLHRN">#REF!</definedName>
    <definedName name="BPOS" localSheetId="6">#REF!</definedName>
    <definedName name="BPOS">#REF!</definedName>
    <definedName name="brg" localSheetId="6">[17]COGS!$B$8:$R$24</definedName>
    <definedName name="brg">[18]COGS!$B$8:$R$24</definedName>
    <definedName name="BRPKG" localSheetId="6">#REF!</definedName>
    <definedName name="BRPKG">#REF!</definedName>
    <definedName name="brt" localSheetId="6">#REF!</definedName>
    <definedName name="brt">#REF!</definedName>
    <definedName name="BTLP" localSheetId="6">#REF!</definedName>
    <definedName name="BTLP">#REF!</definedName>
    <definedName name="bubga" localSheetId="6">#REF!</definedName>
    <definedName name="bubga">#REF!</definedName>
    <definedName name="BULANAN" localSheetId="6">#REF!</definedName>
    <definedName name="BULANAN">#REF!</definedName>
    <definedName name="by" localSheetId="6">[35]TISJUN!$B$481:$K$545</definedName>
    <definedName name="by">[18]TIS!$B$485:$K$550</definedName>
    <definedName name="BY.UMUM">"$'catatan Laporon'.$#REF!$#REF!"</definedName>
    <definedName name="C_" localSheetId="6">#REF!</definedName>
    <definedName name="C_">#REF!</definedName>
    <definedName name="C_Ok" localSheetId="6">#REF!</definedName>
    <definedName name="C_Ok">#REF!</definedName>
    <definedName name="CAPDAT" localSheetId="6">[14]phuluc1!#REF!</definedName>
    <definedName name="CAPDAT">[14]phuluc1!#REF!</definedName>
    <definedName name="CASH" localSheetId="6">'[36]LAP PENJUALAN'!$B$1:$I$65536</definedName>
    <definedName name="CASH">'[37]LAP PENJUALAN'!$B:$I</definedName>
    <definedName name="cashflow" localSheetId="6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localSheetId="7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localSheetId="8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localSheetId="9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cashflow2004" localSheetId="6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localSheetId="7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localSheetId="8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localSheetId="9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ashflow2004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cc">[38]COGS!$B:$AF</definedName>
    <definedName name="CCC">[39]Customer!$A$2:$A$2472</definedName>
    <definedName name="cccccccccccccccccccc" localSheetId="6" hidden="1">{#N/A,#N/A,FALSE,"DATA"}</definedName>
    <definedName name="cccccccccccccccccccc" localSheetId="7" hidden="1">{#N/A,#N/A,FALSE,"DATA"}</definedName>
    <definedName name="cccccccccccccccccccc" localSheetId="8" hidden="1">{#N/A,#N/A,FALSE,"DATA"}</definedName>
    <definedName name="cccccccccccccccccccc" localSheetId="9" hidden="1">{#N/A,#N/A,FALSE,"DATA"}</definedName>
    <definedName name="cccccccccccccccccccc" hidden="1">{#N/A,#N/A,FALSE,"DATA"}</definedName>
    <definedName name="CCS" localSheetId="6">#REF!</definedName>
    <definedName name="CCS">#REF!</definedName>
    <definedName name="CDD" localSheetId="6">#REF!</definedName>
    <definedName name="CDD">#REF!</definedName>
    <definedName name="CDDD" localSheetId="6">'[14]THPDMoi  (2)'!#REF!</definedName>
    <definedName name="CDDD">'[14]THPDMoi  (2)'!#REF!</definedName>
    <definedName name="cddd1p">'[14]TONG HOP VL-NC'!$C$3</definedName>
    <definedName name="cddd3p">'[14]TONG HOP VL-NC'!$C$2</definedName>
    <definedName name="cdvv" localSheetId="6" hidden="1">{"'TT'!$A$1:$AH$53"}</definedName>
    <definedName name="cdvv" localSheetId="7" hidden="1">{"'TT'!$A$1:$AH$53"}</definedName>
    <definedName name="cdvv" localSheetId="8" hidden="1">{"'TT'!$A$1:$AH$53"}</definedName>
    <definedName name="cdvv" localSheetId="9" hidden="1">{"'TT'!$A$1:$AH$53"}</definedName>
    <definedName name="cdvv" hidden="1">{"'TT'!$A$1:$AH$53"}</definedName>
    <definedName name="cgionc" localSheetId="6">'[14]lam-moi'!#REF!</definedName>
    <definedName name="cgionc">'[14]lam-moi'!#REF!</definedName>
    <definedName name="cgiovl" localSheetId="6">'[14]lam-moi'!#REF!</definedName>
    <definedName name="cgiovl">'[14]lam-moi'!#REF!</definedName>
    <definedName name="CH" localSheetId="6">#REF!</definedName>
    <definedName name="CH">#REF!</definedName>
    <definedName name="chhtnc" localSheetId="6">'[14]lam-moi'!#REF!</definedName>
    <definedName name="chhtnc">'[14]lam-moi'!#REF!</definedName>
    <definedName name="chhtvl" localSheetId="6">'[14]lam-moi'!#REF!</definedName>
    <definedName name="chhtvl">'[14]lam-moi'!#REF!</definedName>
    <definedName name="chnc" localSheetId="6">'[14]lam-moi'!#REF!</definedName>
    <definedName name="chnc">'[14]lam-moi'!#REF!</definedName>
    <definedName name="chvl" localSheetId="6">'[14]lam-moi'!#REF!</definedName>
    <definedName name="chvl">'[14]lam-moi'!#REF!</definedName>
    <definedName name="citidd" localSheetId="6">'[14]dongia (2)'!#REF!</definedName>
    <definedName name="citidd">'[14]dongia (2)'!#REF!</definedName>
    <definedName name="CK" localSheetId="6">#REF!</definedName>
    <definedName name="CK">#REF!</definedName>
    <definedName name="cknc" localSheetId="6">'[14]lam-moi'!#REF!</definedName>
    <definedName name="cknc">'[14]lam-moi'!#REF!</definedName>
    <definedName name="ckvl" localSheetId="6">'[14]lam-moi'!#REF!</definedName>
    <definedName name="ckvl">'[14]lam-moi'!#REF!</definedName>
    <definedName name="CL_CC">[40]Sheet2!$T$2:$U$427</definedName>
    <definedName name="clvc1">[14]chitiet!$D$3</definedName>
    <definedName name="CLVC3">0.1</definedName>
    <definedName name="CLVCTB" localSheetId="6">#REF!</definedName>
    <definedName name="CLVCTB">#REF!</definedName>
    <definedName name="CN3p">'[14]TONGKE3p '!$X$295</definedName>
    <definedName name="COGS" localSheetId="6">[36]COGS!$B$1:$AE$65536</definedName>
    <definedName name="COGS" localSheetId="2">[41]COGS!$B:$AH</definedName>
    <definedName name="COGS" localSheetId="1">[42]COGS!$B:$AH</definedName>
    <definedName name="COGS">[37]COGS!$B:$AE</definedName>
    <definedName name="Cöï_ly_vaän_chuyeãn" localSheetId="6">#REF!</definedName>
    <definedName name="Cöï_ly_vaän_chuyeãn">#REF!</definedName>
    <definedName name="CÖÏ_LY_VAÄN_CHUYEÅN" localSheetId="6">#REF!</definedName>
    <definedName name="CÖÏ_LY_VAÄN_CHUYEÅN">#REF!</definedName>
    <definedName name="cong1x15" localSheetId="6">[14]giathanh1!#REF!</definedName>
    <definedName name="cong1x15">[14]giathanh1!#REF!</definedName>
    <definedName name="COPY" localSheetId="6" hidden="1">{#N/A,#N/A,FALSE,"DATA"}</definedName>
    <definedName name="COPY" localSheetId="7" hidden="1">{#N/A,#N/A,FALSE,"DATA"}</definedName>
    <definedName name="COPY" localSheetId="8" hidden="1">{#N/A,#N/A,FALSE,"DATA"}</definedName>
    <definedName name="COPY" localSheetId="9" hidden="1">{#N/A,#N/A,FALSE,"DATA"}</definedName>
    <definedName name="COPY" hidden="1">{#N/A,#N/A,FALSE,"DATA"}</definedName>
    <definedName name="Cot_thep">[43]Du_lieu!$C$19</definedName>
    <definedName name="Cov_oK" localSheetId="6">[44]WWb!#REF!</definedName>
    <definedName name="Cov_oK">[44]WWb!#REF!</definedName>
    <definedName name="CPVC100" localSheetId="6">#REF!</definedName>
    <definedName name="CPVC100">#REF!</definedName>
    <definedName name="CPVC1KM">'[14]TH VL, NC, DDHT Thanhphuoc'!$J$19</definedName>
    <definedName name="CPVCDN">'[14]#REF'!$K$33</definedName>
    <definedName name="CRD" localSheetId="6">#REF!</definedName>
    <definedName name="CRD">#REF!</definedName>
    <definedName name="CREDIT" localSheetId="6">'[36]LAP PENJUALAN'!$L$1:$S$65536</definedName>
    <definedName name="CREDIT">'[37]LAP PENJUALAN'!$L:$S</definedName>
    <definedName name="CRS" localSheetId="6">#REF!</definedName>
    <definedName name="CRS">#REF!</definedName>
    <definedName name="CS" localSheetId="6">#REF!</definedName>
    <definedName name="CS">#REF!</definedName>
    <definedName name="csd3p" localSheetId="6">#REF!</definedName>
    <definedName name="csd3p">#REF!</definedName>
    <definedName name="csddg1p" localSheetId="6">#REF!</definedName>
    <definedName name="csddg1p">#REF!</definedName>
    <definedName name="csddt1p" localSheetId="6">#REF!</definedName>
    <definedName name="csddt1p">#REF!</definedName>
    <definedName name="csht3p" localSheetId="6">#REF!</definedName>
    <definedName name="csht3p">#REF!</definedName>
    <definedName name="cti3x15" localSheetId="6">[14]giathanh1!#REF!</definedName>
    <definedName name="cti3x15">[14]giathanh1!#REF!</definedName>
    <definedName name="culy1" localSheetId="6">[14]DONGIA!#REF!</definedName>
    <definedName name="culy1">[14]DONGIA!#REF!</definedName>
    <definedName name="culy2" localSheetId="6">[14]DONGIA!#REF!</definedName>
    <definedName name="culy2">[14]DONGIA!#REF!</definedName>
    <definedName name="culy3" localSheetId="6">[14]DONGIA!#REF!</definedName>
    <definedName name="culy3">[14]DONGIA!#REF!</definedName>
    <definedName name="culy4" localSheetId="6">[14]DONGIA!#REF!</definedName>
    <definedName name="culy4">[14]DONGIA!#REF!</definedName>
    <definedName name="culy5" localSheetId="6">[14]DONGIA!#REF!</definedName>
    <definedName name="culy5">[14]DONGIA!#REF!</definedName>
    <definedName name="cuoc" localSheetId="6">[14]DONGIA!#REF!</definedName>
    <definedName name="cuoc">[14]DONGIA!#REF!</definedName>
    <definedName name="CUST" localSheetId="6">[45]KKP!#REF!</definedName>
    <definedName name="CUST">[45]KKP!#REF!</definedName>
    <definedName name="customerID">[46]Customers!$A$1:$A$65536</definedName>
    <definedName name="cv">[47]gvl!$N$17</definedName>
    <definedName name="CX" localSheetId="6">#REF!</definedName>
    <definedName name="CX">#REF!</definedName>
    <definedName name="cxhtnc" localSheetId="6">'[14]lam-moi'!#REF!</definedName>
    <definedName name="cxhtnc">'[14]lam-moi'!#REF!</definedName>
    <definedName name="cxhtvl" localSheetId="6">'[14]lam-moi'!#REF!</definedName>
    <definedName name="cxhtvl">'[14]lam-moi'!#REF!</definedName>
    <definedName name="cxnc" localSheetId="6">'[14]lam-moi'!#REF!</definedName>
    <definedName name="cxnc">'[14]lam-moi'!#REF!</definedName>
    <definedName name="cxvl" localSheetId="6">'[14]lam-moi'!#REF!</definedName>
    <definedName name="cxvl">'[14]lam-moi'!#REF!</definedName>
    <definedName name="cxxnc" localSheetId="6">'[14]lam-moi'!#REF!</definedName>
    <definedName name="cxxnc">'[14]lam-moi'!#REF!</definedName>
    <definedName name="cxxvl" localSheetId="6">'[14]lam-moi'!#REF!</definedName>
    <definedName name="cxxvl">'[14]lam-moi'!#REF!</definedName>
    <definedName name="D">'[48]NERACA LAJUR'!$A$1:$S$65536</definedName>
    <definedName name="D1x49" localSheetId="6">[14]chitimc!#REF!</definedName>
    <definedName name="D1x49">[14]chitimc!#REF!</definedName>
    <definedName name="D1x49x49" localSheetId="6">[14]chitimc!#REF!</definedName>
    <definedName name="D1x49x49">[14]chitimc!#REF!</definedName>
    <definedName name="d24nc" localSheetId="6">'[14]lam-moi'!#REF!</definedName>
    <definedName name="d24nc">'[14]lam-moi'!#REF!</definedName>
    <definedName name="d24vl" localSheetId="6">'[14]lam-moi'!#REF!</definedName>
    <definedName name="d24vl">'[14]lam-moi'!#REF!</definedName>
    <definedName name="dani">'[49]LAP PENJUALAN'!$B$1:$I$65536</definedName>
    <definedName name="DANONE" localSheetId="6">'[12]RINCI TRF'!#REF!</definedName>
    <definedName name="DANONE">'[12]RINCI TRF'!#REF!</definedName>
    <definedName name="DANONE." localSheetId="6">'[12]RINCI TRF'!#REF!</definedName>
    <definedName name="DANONE.">'[12]RINCI TRF'!#REF!</definedName>
    <definedName name="data" localSheetId="6">#REF!</definedName>
    <definedName name="data">#REF!</definedName>
    <definedName name="Data.Dump" localSheetId="9" hidden="1">OFFSET([50]!Data.Top.Left,1,0)</definedName>
    <definedName name="Data.Dump" hidden="1">OFFSET([51]!Data.Top.Left,1,0)</definedName>
    <definedName name="_xlnm.Database" localSheetId="6">#REF!</definedName>
    <definedName name="_xlnm.Database">#REF!</definedName>
    <definedName name="dataq" localSheetId="6">#REF!</definedName>
    <definedName name="dataq">#REF!</definedName>
    <definedName name="davit">'[52]LAP PENJUALAN'!$B$1:$I$65536</definedName>
    <definedName name="DD" localSheetId="6">#REF!</definedName>
    <definedName name="DD">#REF!</definedName>
    <definedName name="dd.l">[53]COGS!$B$1:$AF$65536</definedName>
    <definedName name="dd1pnc">[14]chitiet!$G$404</definedName>
    <definedName name="dd1pvl">[14]chitiet!$G$383</definedName>
    <definedName name="dd1x2">[47]gvl!$N$9</definedName>
    <definedName name="dd3pctnc" localSheetId="6">'[14]lam-moi'!#REF!</definedName>
    <definedName name="dd3pctnc">'[14]lam-moi'!#REF!</definedName>
    <definedName name="dd3pctvl" localSheetId="6">'[14]lam-moi'!#REF!</definedName>
    <definedName name="dd3pctvl">'[14]lam-moi'!#REF!</definedName>
    <definedName name="dd3plmvl" localSheetId="6">'[14]lam-moi'!#REF!</definedName>
    <definedName name="dd3plmvl">'[14]lam-moi'!#REF!</definedName>
    <definedName name="dd3pnc" localSheetId="6">'[14]lam-moi'!#REF!</definedName>
    <definedName name="dd3pnc">'[14]lam-moi'!#REF!</definedName>
    <definedName name="dd3pvl" localSheetId="6">'[14]lam-moi'!#REF!</definedName>
    <definedName name="dd3pvl">'[14]lam-moi'!#REF!</definedName>
    <definedName name="ddd" localSheetId="9" hidden="1">{"'TT'!$A$1:$AH$53"}</definedName>
    <definedName name="DDD">[39]Customer!$A$2:$A$2472</definedName>
    <definedName name="ddhtnc" localSheetId="6">'[14]lam-moi'!#REF!</definedName>
    <definedName name="ddhtnc">'[14]lam-moi'!#REF!</definedName>
    <definedName name="ddhtvl" localSheetId="6">'[14]lam-moi'!#REF!</definedName>
    <definedName name="ddhtvl">'[14]lam-moi'!#REF!</definedName>
    <definedName name="ddk">[54]COGS!$B$1:$AE$65536</definedName>
    <definedName name="ddt2nc" localSheetId="6">[14]gtrinh!#REF!</definedName>
    <definedName name="ddt2nc">[14]gtrinh!#REF!</definedName>
    <definedName name="ddt2vl" localSheetId="6">[14]gtrinh!#REF!</definedName>
    <definedName name="ddt2vl">[14]gtrinh!#REF!</definedName>
    <definedName name="ddtd3pnc" localSheetId="6">'[14]thao-go'!#REF!</definedName>
    <definedName name="ddtd3pnc">'[14]thao-go'!#REF!</definedName>
    <definedName name="ddtt1pnc" localSheetId="6">[14]gtrinh!#REF!</definedName>
    <definedName name="ddtt1pnc">[14]gtrinh!#REF!</definedName>
    <definedName name="ddtt1pvl" localSheetId="6">[14]gtrinh!#REF!</definedName>
    <definedName name="ddtt1pvl">[14]gtrinh!#REF!</definedName>
    <definedName name="ddtt3pnc" localSheetId="6">[14]gtrinh!#REF!</definedName>
    <definedName name="ddtt3pnc">[14]gtrinh!#REF!</definedName>
    <definedName name="ddtt3pvl" localSheetId="6">[14]gtrinh!#REF!</definedName>
    <definedName name="ddtt3pvl">[14]gtrinh!#REF!</definedName>
    <definedName name="DEDEN">'[55]LAP PENJUALAN'!$B$1:$I$65536</definedName>
    <definedName name="DENI">'[56]LAP MUTASI PRODUK'!$A$1:$M$65536</definedName>
    <definedName name="depo" localSheetId="6">'[57]LAP PENJUALAN'!$B$1:$I$65536</definedName>
    <definedName name="DEPO">'[58]LAP PENJUALAN'!$B$1:$I$65536</definedName>
    <definedName name="DEPOSITO">"$'catatan Laporon'.$#REF!$#REF!"</definedName>
    <definedName name="DETAIL" localSheetId="9" hidden="1">#REF!</definedName>
    <definedName name="DETAIL" hidden="1">#REF!</definedName>
    <definedName name="deva" localSheetId="6">'[59]LAP PENJUALAN'!$B$1:$I$65536</definedName>
    <definedName name="DEVA">'[52]LAP PENJUALAN'!$B$1:$I$65536</definedName>
    <definedName name="df" localSheetId="6" hidden="1">{#N/A,#N/A,FALSE,"DATA"}</definedName>
    <definedName name="df" localSheetId="7" hidden="1">{#N/A,#N/A,FALSE,"DATA"}</definedName>
    <definedName name="df" localSheetId="8" hidden="1">{#N/A,#N/A,FALSE,"DATA"}</definedName>
    <definedName name="df" localSheetId="9" hidden="1">{#N/A,#N/A,FALSE,"DATA"}</definedName>
    <definedName name="df" hidden="1">{#N/A,#N/A,FALSE,"DATA"}</definedName>
    <definedName name="dffffgf">'[60]LAP PENJUALAN'!$B$1:$I$65536</definedName>
    <definedName name="dfg">[53]COGS!$B$1:$AF$65536</definedName>
    <definedName name="DGM">[14]DONGIA!$A$453:$F$459</definedName>
    <definedName name="dgnc" localSheetId="6">#REF!</definedName>
    <definedName name="dgnc">#REF!</definedName>
    <definedName name="DGTH" localSheetId="6">[14]DONGIA!#REF!</definedName>
    <definedName name="DGTH">[14]DONGIA!#REF!</definedName>
    <definedName name="DGTH1">[14]DONGIA!$A$414:$G$452</definedName>
    <definedName name="dgth2">[14]DONGIA!$A$414:$G$439</definedName>
    <definedName name="DGTR">[14]DONGIA!$A$472:$I$521</definedName>
    <definedName name="dgvl" localSheetId="6">#REF!</definedName>
    <definedName name="dgvl">#REF!</definedName>
    <definedName name="DGVL1">[14]DONGIA!$A$5:$F$235</definedName>
    <definedName name="DGVT">'[14]DON GIA'!$C$5:$G$137</definedName>
    <definedName name="dia">'[61]LAP PENJUALAN'!$B$1:$I$65536</definedName>
    <definedName name="DIAH">[18]TIS!$B$6:$K$484</definedName>
    <definedName name="DIDIK" localSheetId="6">'[62]LAP PENJUALAN'!$B$1:$I$65536</definedName>
    <definedName name="DIDIK">'[52]LAP PENJUALAN'!$B$1:$I$65536</definedName>
    <definedName name="DIDIT" localSheetId="6">'[55]LAP PENJUALAN'!$B$1:$I$65536</definedName>
    <definedName name="DIDIT">[63]COGS!$B$1:$AE$65536</definedName>
    <definedName name="DINA">[58]COGS!$B$1:$AF$65536</definedName>
    <definedName name="DITA">'[28]LAP PENJUALAN'!$B$1:$I$65536</definedName>
    <definedName name="djdjdk">'[64]LAP PENJUALAN'!$B$1:$I$65536</definedName>
    <definedName name="DL15HT" localSheetId="6">'[14]TONGKE-HT'!#REF!</definedName>
    <definedName name="DL15HT">'[14]TONGKE-HT'!#REF!</definedName>
    <definedName name="DL16HT" localSheetId="6">'[14]TONGKE-HT'!#REF!</definedName>
    <definedName name="DL16HT">'[14]TONGKE-HT'!#REF!</definedName>
    <definedName name="DL19HT" localSheetId="6">'[14]TONGKE-HT'!#REF!</definedName>
    <definedName name="DL19HT">'[14]TONGKE-HT'!#REF!</definedName>
    <definedName name="DL20HT" localSheetId="6">'[14]TONGKE-HT'!#REF!</definedName>
    <definedName name="DL20HT">'[14]TONGKE-HT'!#REF!</definedName>
    <definedName name="DLDLD">[65]COGS!$B$1:$AF$65536</definedName>
    <definedName name="dongia">[14]DG!$A$4:$I$567</definedName>
    <definedName name="dongia1">[14]DG!$A$4:$H$606</definedName>
    <definedName name="dp" localSheetId="6">#REF!</definedName>
    <definedName name="dp">#REF!</definedName>
    <definedName name="DRIVER">[66]Driver!$A:$B</definedName>
    <definedName name="ds1pnc" localSheetId="6">#REF!</definedName>
    <definedName name="ds1pnc">#REF!</definedName>
    <definedName name="ds1pvl" localSheetId="6">#REF!</definedName>
    <definedName name="ds1pvl">#REF!</definedName>
    <definedName name="ds3pnc" localSheetId="6">#REF!</definedName>
    <definedName name="ds3pnc">#REF!</definedName>
    <definedName name="ds3pvl" localSheetId="6">#REF!</definedName>
    <definedName name="ds3pvl">#REF!</definedName>
    <definedName name="dsct3pnc" localSheetId="6">'[14]#REF'!#REF!</definedName>
    <definedName name="dsct3pnc">'[14]#REF'!#REF!</definedName>
    <definedName name="dsct3pvl" localSheetId="6">'[14]#REF'!#REF!</definedName>
    <definedName name="dsct3pvl">'[14]#REF'!#REF!</definedName>
    <definedName name="DSD">'[67]LAP MUTASI PRODUK'!$A$1:$M$65536</definedName>
    <definedName name="dtr" localSheetId="6">[22]WWb!#REF!</definedName>
    <definedName name="dtr">[22]WWb!#REF!</definedName>
    <definedName name="duong1" localSheetId="6">[14]DONGIA!#REF!</definedName>
    <definedName name="duong1">[14]DONGIA!#REF!</definedName>
    <definedName name="duong2" localSheetId="6">[14]DONGIA!#REF!</definedName>
    <definedName name="duong2">[14]DONGIA!#REF!</definedName>
    <definedName name="duong3" localSheetId="6">[14]DONGIA!#REF!</definedName>
    <definedName name="duong3">[14]DONGIA!#REF!</definedName>
    <definedName name="duong4" localSheetId="6">[14]DONGIA!#REF!</definedName>
    <definedName name="duong4">[14]DONGIA!#REF!</definedName>
    <definedName name="duong5" localSheetId="6">[14]DONGIA!#REF!</definedName>
    <definedName name="duong5">[14]DONGIA!#REF!</definedName>
    <definedName name="ERIK">'[28]LAP PENJUALAN'!$B$1:$I$65536</definedName>
    <definedName name="Excel_BuiltIn_Print_Area_1" localSheetId="6">#REF!</definedName>
    <definedName name="Excel_BuiltIn_Print_Area_1">#REF!</definedName>
    <definedName name="Excel_BuiltIn_Print_Area_2" localSheetId="6">#REF!</definedName>
    <definedName name="Excel_BuiltIn_Print_Area_2">#REF!</definedName>
    <definedName name="Excel_BuiltIn_Print_Area_4_1_1" localSheetId="6">[68]NERACA_05!#REF!</definedName>
    <definedName name="Excel_BuiltIn_Print_Area_4_1_1">[68]NERACA_05!#REF!</definedName>
    <definedName name="Excel_BuiltIn_Print_Area_4_1_1_1" localSheetId="6">[68]NERACA_05!#REF!</definedName>
    <definedName name="Excel_BuiltIn_Print_Area_4_1_1_1">[68]NERACA_05!#REF!</definedName>
    <definedName name="Excel_BuiltIn_Print_Area_4_1_1_1_1" localSheetId="6">[68]NERACA_05!#REF!</definedName>
    <definedName name="Excel_BuiltIn_Print_Area_4_1_1_1_1">[68]NERACA_05!#REF!</definedName>
    <definedName name="Excel_BuiltIn_Print_Area_5_1_1_1" localSheetId="6">[68]LABA_RUGI!#REF!</definedName>
    <definedName name="Excel_BuiltIn_Print_Area_5_1_1_1">[68]LABA_RUGI!#REF!</definedName>
    <definedName name="Excel_BuiltIn_Print_Area_5_1_1_1_1" localSheetId="6">[68]LABA_RUGI!#REF!</definedName>
    <definedName name="Excel_BuiltIn_Print_Area_5_1_1_1_1">[68]LABA_RUGI!#REF!</definedName>
    <definedName name="Excel_BuiltIn_Print_Area_6" localSheetId="6">[2]Jurnal!#REF!</definedName>
    <definedName name="Excel_BuiltIn_Print_Area_6">[2]Jurnal!#REF!</definedName>
    <definedName name="Excel_BuiltIn_Print_Area_7" localSheetId="6">#REF!</definedName>
    <definedName name="Excel_BuiltIn_Print_Area_7">#REF!</definedName>
    <definedName name="Excel_BuiltIn_Print_Area_8_1_1">[69]NERACA!$A$2:$F$66,[69]NERACA!$D$3:$E$53</definedName>
    <definedName name="Excel_BuiltIn_Print_Area_8_1_1_1">[69]NERACA!$A$2:$F$67,[69]NERACA!$D$3:$E$54</definedName>
    <definedName name="F" localSheetId="9" hidden="1">'[70]Sale-Leaseback (2)'!#REF!</definedName>
    <definedName name="f">'[71]LAP MUTASI PRODUK'!$A$1:$M$65536</definedName>
    <definedName name="F115_" localSheetId="6">[1]Granit!#REF!</definedName>
    <definedName name="F115_">[1]Granit!#REF!</definedName>
    <definedName name="f92F56" localSheetId="6">[14]dtxl!#REF!</definedName>
    <definedName name="f92F56">[14]dtxl!#REF!</definedName>
    <definedName name="fara">'[59]LAP PENJUALAN'!$B$1:$I$65536</definedName>
    <definedName name="FAS" localSheetId="9" hidden="1">#REF!</definedName>
    <definedName name="FAS" hidden="1">#REF!</definedName>
    <definedName name="FD" localSheetId="6" hidden="1">{#N/A,#N/A,FALSE,"DATA"}</definedName>
    <definedName name="FD" localSheetId="7" hidden="1">{#N/A,#N/A,FALSE,"DATA"}</definedName>
    <definedName name="FD" localSheetId="8" hidden="1">{#N/A,#N/A,FALSE,"DATA"}</definedName>
    <definedName name="FD" localSheetId="9" hidden="1">{#N/A,#N/A,FALSE,"DATA"}</definedName>
    <definedName name="FD" hidden="1">{#N/A,#N/A,FALSE,"DATA"}</definedName>
    <definedName name="FF" localSheetId="6" hidden="1">{#N/A,#N/A,FALSE,"DATA"}</definedName>
    <definedName name="FF" localSheetId="7" hidden="1">{#N/A,#N/A,FALSE,"DATA"}</definedName>
    <definedName name="FF" localSheetId="8" hidden="1">{#N/A,#N/A,FALSE,"DATA"}</definedName>
    <definedName name="FF" localSheetId="9" hidden="1">{#N/A,#N/A,FALSE,"DATA"}</definedName>
    <definedName name="FF" hidden="1">{#N/A,#N/A,FALSE,"DATA"}</definedName>
    <definedName name="FFFF" localSheetId="9" hidden="1">#REF!</definedName>
    <definedName name="FFFF" hidden="1">#REF!</definedName>
    <definedName name="ffffffffff" localSheetId="6">#REF!</definedName>
    <definedName name="ffffffffff">#REF!</definedName>
    <definedName name="fg" localSheetId="6" hidden="1">{#N/A,#N/A,FALSE,"DATA"}</definedName>
    <definedName name="fg" localSheetId="7" hidden="1">{#N/A,#N/A,FALSE,"DATA"}</definedName>
    <definedName name="fg" localSheetId="8" hidden="1">{#N/A,#N/A,FALSE,"DATA"}</definedName>
    <definedName name="fg" localSheetId="9" hidden="1">{#N/A,#N/A,FALSE,"DATA"}</definedName>
    <definedName name="fg" hidden="1">{#N/A,#N/A,FALSE,"DATA"}</definedName>
    <definedName name="fgfj">'[72]NERACA LAJUR'!$A$1:$S$65536</definedName>
    <definedName name="fgfjjgjgjhghjgjgjg" localSheetId="9" hidden="1">#REF!</definedName>
    <definedName name="fgfjjgjgjhghjgjgjg" hidden="1">#REF!</definedName>
    <definedName name="FIFI">'[73]LAP PENJUALAN'!$B$1:$I$65536</definedName>
    <definedName name="fill" localSheetId="9" hidden="1">[74]analis!#REF!</definedName>
    <definedName name="fill" hidden="1">[74]analis!#REF!</definedName>
    <definedName name="FiscalYearStartDate" localSheetId="6">#REF!</definedName>
    <definedName name="FiscalYearStartDate">#REF!</definedName>
    <definedName name="FITA">'[75]LAP PENJUALAN'!$B$1:$I$65536</definedName>
    <definedName name="fitra">'[76]LAP PENJUALAN'!$B$1:$I$65536</definedName>
    <definedName name="FITRI">'[55]LAP PENJUALAN'!$B$1:$I$65536</definedName>
    <definedName name="FJHK">'[77]LAP PENJUALAN'!$B$1:$I$65536</definedName>
    <definedName name="fr" localSheetId="6" hidden="1">{#N/A,#N/A,FALSE,"DATA"}</definedName>
    <definedName name="fr" localSheetId="7" hidden="1">{#N/A,#N/A,FALSE,"DATA"}</definedName>
    <definedName name="fr" localSheetId="8" hidden="1">{#N/A,#N/A,FALSE,"DATA"}</definedName>
    <definedName name="fr" localSheetId="9" hidden="1">{#N/A,#N/A,FALSE,"DATA"}</definedName>
    <definedName name="fr" hidden="1">{#N/A,#N/A,FALSE,"DATA"}</definedName>
    <definedName name="ftr">'[78]REKAP GL'!$B$1:$H$65536</definedName>
    <definedName name="g">'[71]REKAP GL'!$B$1:$H$65536</definedName>
    <definedName name="GAJI" localSheetId="6">#REF!</definedName>
    <definedName name="GAJI">#REF!</definedName>
    <definedName name="GEGEG">'[55]LAP PENJUALAN'!$B$1:$I$65536</definedName>
    <definedName name="gg_sort" localSheetId="9" hidden="1">#REF!</definedName>
    <definedName name="gg_sort" hidden="1">#REF!</definedName>
    <definedName name="GIRO">'[77]LAP PENJUALAN'!$L$1:$S$65536</definedName>
    <definedName name="gl3p" localSheetId="6">#REF!</definedName>
    <definedName name="gl3p">#REF!</definedName>
    <definedName name="GLS" localSheetId="9" hidden="1">#REF!</definedName>
    <definedName name="GLS" hidden="1">#REF!</definedName>
    <definedName name="goni">'[78]LAP PENJUALAN'!$B$1:$I$65536</definedName>
    <definedName name="GRESIK" localSheetId="6">#REF!</definedName>
    <definedName name="GRESIK">#REF!</definedName>
    <definedName name="H">'[79]NERACA LAJUR'!$A:$S</definedName>
    <definedName name="HAHA">'[80]LAP PENJUALAN'!$L$1:$S$65536</definedName>
    <definedName name="HARGA">[81]HARGA!$C$1:$D$65536</definedName>
    <definedName name="Heä_soá_laép_xaø_H">1.7</definedName>
    <definedName name="heä_soá_sình_laày" localSheetId="6">#REF!</definedName>
    <definedName name="heä_soá_sình_laày">#REF!</definedName>
    <definedName name="hfg" localSheetId="6">#REF!</definedName>
    <definedName name="hfg">#REF!</definedName>
    <definedName name="HH15HT" localSheetId="6">'[14]TONGKE-HT'!#REF!</definedName>
    <definedName name="HH15HT">'[14]TONGKE-HT'!#REF!</definedName>
    <definedName name="HH16HT" localSheetId="6">'[14]TONGKE-HT'!#REF!</definedName>
    <definedName name="HH16HT">'[14]TONGKE-HT'!#REF!</definedName>
    <definedName name="HH19HT" localSheetId="6">'[14]TONGKE-HT'!#REF!</definedName>
    <definedName name="HH19HT">'[14]TONGKE-HT'!#REF!</definedName>
    <definedName name="HH20HT" localSheetId="6">'[14]TONGKE-HT'!#REF!</definedName>
    <definedName name="HH20HT">'[14]TONGKE-HT'!#REF!</definedName>
    <definedName name="hhdgkjd" localSheetId="9" hidden="1">#REF!</definedName>
    <definedName name="hhdgkjd" hidden="1">#REF!</definedName>
    <definedName name="hit" localSheetId="6">#REF!</definedName>
    <definedName name="hit">#REF!</definedName>
    <definedName name="HJ" localSheetId="6" hidden="1">{#N/A,#N/A,FALSE,"DATA"}</definedName>
    <definedName name="HJ" localSheetId="7" hidden="1">{#N/A,#N/A,FALSE,"DATA"}</definedName>
    <definedName name="HJ" localSheetId="8" hidden="1">{#N/A,#N/A,FALSE,"DATA"}</definedName>
    <definedName name="HJ" localSheetId="9" hidden="1">{#N/A,#N/A,FALSE,"DATA"}</definedName>
    <definedName name="HJ" hidden="1">{#N/A,#N/A,FALSE,"DATA"}</definedName>
    <definedName name="HJCBGKUYHszB">[82]COGS!$B:$AF</definedName>
    <definedName name="hjhj" localSheetId="6" hidden="1">{#N/A,#N/A,FALSE,"DATA"}</definedName>
    <definedName name="hjhj" localSheetId="7" hidden="1">{#N/A,#N/A,FALSE,"DATA"}</definedName>
    <definedName name="hjhj" localSheetId="8" hidden="1">{#N/A,#N/A,FALSE,"DATA"}</definedName>
    <definedName name="hjhj" localSheetId="9" hidden="1">{#N/A,#N/A,FALSE,"DATA"}</definedName>
    <definedName name="hjhj" hidden="1">{#N/A,#N/A,FALSE,"DATA"}</definedName>
    <definedName name="hkgkgf" localSheetId="6">#REF!</definedName>
    <definedName name="hkgkgf">#REF!</definedName>
    <definedName name="hkjk">'[25]LAP PENJUALAN'!$B$1:$I$65536</definedName>
    <definedName name="HLL">"$'catatan Laporon'.$#REF!$#REF!"</definedName>
    <definedName name="HP.PRY">"$'catatan Laporon'.$#REF!$#REF!"</definedName>
    <definedName name="HPP" localSheetId="6">[17]COGS!$A$4:$T$24</definedName>
    <definedName name="HPP" localSheetId="2">'[41]HPP PABRIK'!$C:$AB</definedName>
    <definedName name="HPP" localSheetId="1">'[42]HPP PABRIK'!$C:$AB</definedName>
    <definedName name="HPP">[18]COGS!$A$4:$T$24</definedName>
    <definedName name="HPPDEPO" localSheetId="2">'[41]HPP DEPO'!$1:$1048576</definedName>
    <definedName name="HPPDEPO" localSheetId="1">'[42]HPP DEPO'!$1:$1048576</definedName>
    <definedName name="HPPDEPO">'[83]HPP DEPO'!$1:$1048576</definedName>
    <definedName name="HSCT3">0.1</definedName>
    <definedName name="hsdc1" localSheetId="6">#REF!</definedName>
    <definedName name="hsdc1">#REF!</definedName>
    <definedName name="HSDD" localSheetId="6">[14]phuluc1!#REF!</definedName>
    <definedName name="HSDD">[14]phuluc1!#REF!</definedName>
    <definedName name="HSDN">2.5</definedName>
    <definedName name="HSHH" localSheetId="6">#REF!</definedName>
    <definedName name="HSHH">#REF!</definedName>
    <definedName name="HSHHUT" localSheetId="6">#REF!</definedName>
    <definedName name="HSHHUT">#REF!</definedName>
    <definedName name="hskk1">[14]chitiet!$D$4</definedName>
    <definedName name="HSL.PJL">"$'catatan Laporon'.$#REF!$#REF!"</definedName>
    <definedName name="HSNC">[43]Du_lieu!$C$6</definedName>
    <definedName name="HSSL" localSheetId="6">#REF!</definedName>
    <definedName name="HSSL">#REF!</definedName>
    <definedName name="HSVC1" localSheetId="6">#REF!</definedName>
    <definedName name="HSVC1">#REF!</definedName>
    <definedName name="HSVC2" localSheetId="6">#REF!</definedName>
    <definedName name="HSVC2">#REF!</definedName>
    <definedName name="HSVC3" localSheetId="6">#REF!</definedName>
    <definedName name="HSVC3">#REF!</definedName>
    <definedName name="ht25nc" localSheetId="6">'[14]lam-moi'!#REF!</definedName>
    <definedName name="ht25nc">'[14]lam-moi'!#REF!</definedName>
    <definedName name="ht25vl" localSheetId="6">'[14]lam-moi'!#REF!</definedName>
    <definedName name="ht25vl">'[14]lam-moi'!#REF!</definedName>
    <definedName name="ht325nc" localSheetId="6">'[14]lam-moi'!#REF!</definedName>
    <definedName name="ht325nc">'[14]lam-moi'!#REF!</definedName>
    <definedName name="ht325vl" localSheetId="6">'[14]lam-moi'!#REF!</definedName>
    <definedName name="ht325vl">'[14]lam-moi'!#REF!</definedName>
    <definedName name="ht37k" localSheetId="6">'[14]lam-moi'!#REF!</definedName>
    <definedName name="ht37k">'[14]lam-moi'!#REF!</definedName>
    <definedName name="ht37nc" localSheetId="6">'[14]lam-moi'!#REF!</definedName>
    <definedName name="ht37nc">'[14]lam-moi'!#REF!</definedName>
    <definedName name="ht50nc" localSheetId="6">'[14]lam-moi'!#REF!</definedName>
    <definedName name="ht50nc">'[14]lam-moi'!#REF!</definedName>
    <definedName name="ht50vl" localSheetId="6">'[14]lam-moi'!#REF!</definedName>
    <definedName name="ht50vl">'[14]lam-moi'!#REF!</definedName>
    <definedName name="HTML_CodePage" hidden="1">1252</definedName>
    <definedName name="HTML_Control" localSheetId="6" hidden="1">{"'Leverage'!$B$2:$M$418"}</definedName>
    <definedName name="HTML_Control" localSheetId="7" hidden="1">{"'Leverage'!$B$2:$M$418"}</definedName>
    <definedName name="HTML_Control" localSheetId="8" hidden="1">{"'Leverage'!$B$2:$M$418"}</definedName>
    <definedName name="HTML_Control" localSheetId="9" hidden="1">{"'TT'!$A$1:$AH$53"}</definedName>
    <definedName name="HTML_Control" hidden="1">{"'Leverage'!$B$2:$M$418"}</definedName>
    <definedName name="HTML_Description" hidden="1">""</definedName>
    <definedName name="HTML_Email" hidden="1">""</definedName>
    <definedName name="HTML_Header" localSheetId="9" hidden="1">"TT"</definedName>
    <definedName name="HTML_Header" hidden="1">"Leverage"</definedName>
    <definedName name="HTML_LastUpdate" localSheetId="9" hidden="1">"17 April 2000"</definedName>
    <definedName name="HTML_LastUpdate" hidden="1">"8/21/00"</definedName>
    <definedName name="HTML_LineAfter" hidden="1">FALSE</definedName>
    <definedName name="HTML_LineBefore" hidden="1">FALSE</definedName>
    <definedName name="HTML_Name" localSheetId="9" hidden="1">"ANDREE"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localSheetId="9" hidden="1">"D:\MyHTML.htm"</definedName>
    <definedName name="HTML_PathFile" hidden="1">"C:\my documents\lever.htm"</definedName>
    <definedName name="HTML_Title" localSheetId="9" hidden="1">"TANDA TERIMA"</definedName>
    <definedName name="HTML_Title" hidden="1">"leverage"</definedName>
    <definedName name="HTNC" localSheetId="6">#REF!</definedName>
    <definedName name="HTNC">#REF!</definedName>
    <definedName name="HTVL" localSheetId="6">#REF!</definedName>
    <definedName name="HTVL">#REF!</definedName>
    <definedName name="hu" localSheetId="6" hidden="1">{#N/A,#N/A,FALSE,"DATA"}</definedName>
    <definedName name="hu" localSheetId="7" hidden="1">{#N/A,#N/A,FALSE,"DATA"}</definedName>
    <definedName name="hu" localSheetId="8" hidden="1">{#N/A,#N/A,FALSE,"DATA"}</definedName>
    <definedName name="hu" localSheetId="9" hidden="1">{#N/A,#N/A,FALSE,"DATA"}</definedName>
    <definedName name="hu" hidden="1">{#N/A,#N/A,FALSE,"DATA"}</definedName>
    <definedName name="HUT.BANK">"$'catatan Laporon'.$#REF!$#REF!"</definedName>
    <definedName name="HUT.PAJAK">"$'catatan Laporon'.$#REF!$#REF!"</definedName>
    <definedName name="HUT.USAHA">"$Hutang.$#REF!$#REF!"</definedName>
    <definedName name="huy" localSheetId="6" hidden="1">{#N/A,#N/A,FALSE,"DATA"}</definedName>
    <definedName name="huy" localSheetId="7" hidden="1">{#N/A,#N/A,FALSE,"DATA"}</definedName>
    <definedName name="huy" localSheetId="8" hidden="1">{#N/A,#N/A,FALSE,"DATA"}</definedName>
    <definedName name="huy" localSheetId="9" hidden="1">{#N/A,#N/A,FALSE,"DATA"}</definedName>
    <definedName name="huy" hidden="1">{#N/A,#N/A,FALSE,"DATA"}</definedName>
    <definedName name="HYYY">[80]COGS!$B$1:$AF$65536</definedName>
    <definedName name="I_LI">[40]Sheet2!$K$2:$L$786</definedName>
    <definedName name="I2É6" localSheetId="6">[14]chitimc!#REF!</definedName>
    <definedName name="I2É6">[14]chitimc!#REF!</definedName>
    <definedName name="ID" localSheetId="6">#REF!</definedName>
    <definedName name="ID">#REF!</definedName>
    <definedName name="IIN">'[84]LAP PENJUALAN'!$B$1:$I$65536</definedName>
    <definedName name="IIS">'[85]LAP PENJUALAN'!$B$1:$I$65536</definedName>
    <definedName name="IK" localSheetId="9" hidden="1">'[86]Sale-Leaseback (2)'!#REF!</definedName>
    <definedName name="IK" hidden="1">'[86]Sale-Leaseback (2)'!#REF!</definedName>
    <definedName name="INEM">[18]TIS!$B$6:$K$484</definedName>
    <definedName name="info" localSheetId="6" hidden="1">{#N/A,#N/A,FALSE,"DATA"}</definedName>
    <definedName name="info" localSheetId="7" hidden="1">{#N/A,#N/A,FALSE,"DATA"}</definedName>
    <definedName name="info" localSheetId="8" hidden="1">{#N/A,#N/A,FALSE,"DATA"}</definedName>
    <definedName name="info" localSheetId="9" hidden="1">{#N/A,#N/A,FALSE,"DATA"}</definedName>
    <definedName name="info" hidden="1">{#N/A,#N/A,FALSE,"DATA"}</definedName>
    <definedName name="information" localSheetId="6" hidden="1">{#N/A,#N/A,FALSE,"DATA"}</definedName>
    <definedName name="information" localSheetId="7" hidden="1">{#N/A,#N/A,FALSE,"DATA"}</definedName>
    <definedName name="information" localSheetId="8" hidden="1">{#N/A,#N/A,FALSE,"DATA"}</definedName>
    <definedName name="information" localSheetId="9" hidden="1">{#N/A,#N/A,FALSE,"DATA"}</definedName>
    <definedName name="information" hidden="1">{#N/A,#N/A,FALSE,"DATA"}</definedName>
    <definedName name="INFORMATIONS" localSheetId="6" hidden="1">{#N/A,#N/A,FALSE,"DATA"}</definedName>
    <definedName name="INFORMATIONS" localSheetId="7" hidden="1">{#N/A,#N/A,FALSE,"DATA"}</definedName>
    <definedName name="INFORMATIONS" localSheetId="8" hidden="1">{#N/A,#N/A,FALSE,"DATA"}</definedName>
    <definedName name="INFORMATIONS" localSheetId="9" hidden="1">{#N/A,#N/A,FALSE,"DATA"}</definedName>
    <definedName name="INFORMATIONS" hidden="1">{#N/A,#N/A,FALSE,"DATA"}</definedName>
    <definedName name="INSTL" localSheetId="6">#REF!</definedName>
    <definedName name="INSTL">#REF!</definedName>
    <definedName name="Investasi_new" localSheetId="9" hidden="1">#REF!</definedName>
    <definedName name="Investasi_new" hidden="1">#REF!</definedName>
    <definedName name="ITI">'[28]LAP PENJUALAN'!$B$1:$I$65536</definedName>
    <definedName name="J">'[87]LAP MUTASI PRODUK'!$A$1:$M$65536</definedName>
    <definedName name="jhm" localSheetId="6">#REF!</definedName>
    <definedName name="jhm">#REF!</definedName>
    <definedName name="ji" localSheetId="6" hidden="1">{#N/A,#N/A,FALSE,"DATA"}</definedName>
    <definedName name="ji" localSheetId="7" hidden="1">{#N/A,#N/A,FALSE,"DATA"}</definedName>
    <definedName name="ji" localSheetId="8" hidden="1">{#N/A,#N/A,FALSE,"DATA"}</definedName>
    <definedName name="ji" localSheetId="9" hidden="1">{#N/A,#N/A,FALSE,"DATA"}</definedName>
    <definedName name="ji" hidden="1">{#N/A,#N/A,FALSE,"DATA"}</definedName>
    <definedName name="JK">'[60]LAP PENJUALAN'!$B$1:$I$65536</definedName>
    <definedName name="jkkl">'[64]LAP PENJUALAN'!$B$1:$I$65536</definedName>
    <definedName name="jsg34jdkllfhheue" localSheetId="6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localSheetId="7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localSheetId="8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localSheetId="9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jsg34jdkllfhheue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k" localSheetId="6">#REF!</definedName>
    <definedName name="k">#REF!</definedName>
    <definedName name="k2b" localSheetId="6">'[14]THPDMoi  (2)'!#REF!</definedName>
    <definedName name="k2b">'[14]THPDMoi  (2)'!#REF!</definedName>
    <definedName name="kamis" localSheetId="6">'[88]WTB kamis'!$AW$1:$BD$65536</definedName>
    <definedName name="kamis">'[89]WTB kamis'!$AW:$BD</definedName>
    <definedName name="KAS" localSheetId="6">[90]KKP!#REF!</definedName>
    <definedName name="KAS">[90]KKP!#REF!</definedName>
    <definedName name="KECIL" localSheetId="6">#REF!</definedName>
    <definedName name="KECIL">#REF!</definedName>
    <definedName name="kend" localSheetId="6">#REF!</definedName>
    <definedName name="kend">#REF!</definedName>
    <definedName name="ki" localSheetId="6" hidden="1">{#N/A,#N/A,FALSE,"DATA"}</definedName>
    <definedName name="ki" localSheetId="7" hidden="1">{#N/A,#N/A,FALSE,"DATA"}</definedName>
    <definedName name="ki" localSheetId="8" hidden="1">{#N/A,#N/A,FALSE,"DATA"}</definedName>
    <definedName name="ki" localSheetId="9" hidden="1">{#N/A,#N/A,FALSE,"DATA"}</definedName>
    <definedName name="ki" hidden="1">{#N/A,#N/A,FALSE,"DATA"}</definedName>
    <definedName name="kiuy" localSheetId="6" hidden="1">{#N/A,#N/A,FALSE,"DATA"}</definedName>
    <definedName name="kiuy" localSheetId="7" hidden="1">{#N/A,#N/A,FALSE,"DATA"}</definedName>
    <definedName name="kiuy" localSheetId="8" hidden="1">{#N/A,#N/A,FALSE,"DATA"}</definedName>
    <definedName name="kiuy" localSheetId="9" hidden="1">{#N/A,#N/A,FALSE,"DATA"}</definedName>
    <definedName name="kiuy" hidden="1">{#N/A,#N/A,FALSE,"DATA"}</definedName>
    <definedName name="KJ" localSheetId="6" hidden="1">{#N/A,#N/A,FALSE,"DATA"}</definedName>
    <definedName name="KJ" localSheetId="7" hidden="1">{#N/A,#N/A,FALSE,"DATA"}</definedName>
    <definedName name="KJ" localSheetId="8" hidden="1">{#N/A,#N/A,FALSE,"DATA"}</definedName>
    <definedName name="KJ" localSheetId="9" hidden="1">{#N/A,#N/A,FALSE,"DATA"}</definedName>
    <definedName name="KJ" hidden="1">{#N/A,#N/A,FALSE,"DATA"}</definedName>
    <definedName name="KL" localSheetId="6" hidden="1">{#N/A,#N/A,FALSE,"DATA"}</definedName>
    <definedName name="KL" localSheetId="7" hidden="1">{#N/A,#N/A,FALSE,"DATA"}</definedName>
    <definedName name="KL" localSheetId="8" hidden="1">{#N/A,#N/A,FALSE,"DATA"}</definedName>
    <definedName name="KL" localSheetId="9" hidden="1">{#N/A,#N/A,FALSE,"DATA"}</definedName>
    <definedName name="KL" hidden="1">{#N/A,#N/A,FALSE,"DATA"}</definedName>
    <definedName name="kldd1p" localSheetId="6">'[14]#REF'!#REF!</definedName>
    <definedName name="kldd1p">'[14]#REF'!#REF!</definedName>
    <definedName name="kldd3p" localSheetId="6">'[14]lam-moi'!#REF!</definedName>
    <definedName name="kldd3p">'[14]lam-moi'!#REF!</definedName>
    <definedName name="KLL">'[91]LAP PENJUALAN'!$B$1:$I$65536</definedName>
    <definedName name="KM" localSheetId="9" hidden="1">#REF!</definedName>
    <definedName name="KM" hidden="1">#REF!</definedName>
    <definedName name="kmong" localSheetId="6">[14]giathanh1!#REF!</definedName>
    <definedName name="kmong">[14]giathanh1!#REF!</definedName>
    <definedName name="KO" localSheetId="6">#REF!</definedName>
    <definedName name="KO">#REF!</definedName>
    <definedName name="Kode" localSheetId="6">#REF!</definedName>
    <definedName name="Kode">#REF!</definedName>
    <definedName name="KOMISI" localSheetId="6">#REF!</definedName>
    <definedName name="KOMISI">#REF!</definedName>
    <definedName name="kp1ph" localSheetId="6">#REF!</definedName>
    <definedName name="kp1ph">#REF!</definedName>
    <definedName name="kredit" localSheetId="6">[17]COGS!$U$8:$AA$23</definedName>
    <definedName name="kredit">[18]COGS!$U$8:$AA$23</definedName>
    <definedName name="L" localSheetId="6">#REF!</definedName>
    <definedName name="L" localSheetId="9" hidden="1">{#N/A,#N/A,FALSE,"DATA"}</definedName>
    <definedName name="L">#REF!</definedName>
    <definedName name="L_R.BERJALAN">"$'Rugi laba'.$#REF!$#REF!"</definedName>
    <definedName name="lain" localSheetId="6">#REF!</definedName>
    <definedName name="lain" localSheetId="9" hidden="1">[92]neraca!#REF!</definedName>
    <definedName name="lain">#REF!</definedName>
    <definedName name="lampkas" localSheetId="6">[22]WWb!#REF!</definedName>
    <definedName name="lampkas">[22]WWb!#REF!</definedName>
    <definedName name="LEMBUR" localSheetId="6">#REF!</definedName>
    <definedName name="LEMBUR">#REF!</definedName>
    <definedName name="LL" localSheetId="6">#REF!</definedName>
    <definedName name="LL" localSheetId="9" hidden="1">#REF!</definedName>
    <definedName name="LL">#REF!</definedName>
    <definedName name="LLL" localSheetId="9" hidden="1">#REF!</definedName>
    <definedName name="LLL" hidden="1">#REF!</definedName>
    <definedName name="Lmk" localSheetId="6">#REF!</definedName>
    <definedName name="Lmk">#REF!</definedName>
    <definedName name="lms">[93]HARGA!$B$2:$K$49</definedName>
    <definedName name="ln.g1" localSheetId="6">#REF!</definedName>
    <definedName name="ln.g1">#REF!</definedName>
    <definedName name="ln.g10" localSheetId="6">#REF!</definedName>
    <definedName name="ln.g10">#REF!</definedName>
    <definedName name="ln.g2" localSheetId="6">#REF!</definedName>
    <definedName name="ln.g2">#REF!</definedName>
    <definedName name="ln.g3" localSheetId="6">#REF!</definedName>
    <definedName name="ln.g3">#REF!</definedName>
    <definedName name="ln.g4" localSheetId="6">#REF!</definedName>
    <definedName name="ln.g4">#REF!</definedName>
    <definedName name="ln.g5" localSheetId="6">#REF!</definedName>
    <definedName name="ln.g5">#REF!</definedName>
    <definedName name="ln.g6" localSheetId="6">#REF!</definedName>
    <definedName name="ln.g6">#REF!</definedName>
    <definedName name="ln.g7" localSheetId="6">#REF!</definedName>
    <definedName name="ln.g7">#REF!</definedName>
    <definedName name="ln.g8" localSheetId="6">#REF!</definedName>
    <definedName name="ln.g8">#REF!</definedName>
    <definedName name="ln.g9" localSheetId="6">#REF!</definedName>
    <definedName name="ln.g9">#REF!</definedName>
    <definedName name="ln.s1" localSheetId="6">#REF!</definedName>
    <definedName name="ln.s1">#REF!</definedName>
    <definedName name="ln.s2" localSheetId="6">#REF!</definedName>
    <definedName name="ln.s2">#REF!</definedName>
    <definedName name="ln.s3" localSheetId="6">#REF!</definedName>
    <definedName name="ln.s3">#REF!</definedName>
    <definedName name="ln.s4" localSheetId="6">#REF!</definedName>
    <definedName name="ln.s4">#REF!</definedName>
    <definedName name="ln.s5" localSheetId="6">#REF!</definedName>
    <definedName name="ln.s5">#REF!</definedName>
    <definedName name="ln.s6" localSheetId="6">#REF!</definedName>
    <definedName name="ln.s6">#REF!</definedName>
    <definedName name="ln.s7" localSheetId="6">#REF!</definedName>
    <definedName name="ln.s7">#REF!</definedName>
    <definedName name="lo" localSheetId="6" hidden="1">{#N/A,#N/A,FALSE,"DATA"}</definedName>
    <definedName name="lo" localSheetId="7" hidden="1">{#N/A,#N/A,FALSE,"DATA"}</definedName>
    <definedName name="lo" localSheetId="8" hidden="1">{#N/A,#N/A,FALSE,"DATA"}</definedName>
    <definedName name="lo" localSheetId="9" hidden="1">{#N/A,#N/A,FALSE,"DATA"}</definedName>
    <definedName name="lo" hidden="1">{#N/A,#N/A,FALSE,"DATA"}</definedName>
    <definedName name="lop" localSheetId="6" hidden="1">{#N/A,#N/A,FALSE,"DATA"}</definedName>
    <definedName name="lop" localSheetId="7" hidden="1">{#N/A,#N/A,FALSE,"DATA"}</definedName>
    <definedName name="lop" localSheetId="8" hidden="1">{#N/A,#N/A,FALSE,"DATA"}</definedName>
    <definedName name="lop" localSheetId="9" hidden="1">{#N/A,#N/A,FALSE,"DATA"}</definedName>
    <definedName name="lop" hidden="1">{#N/A,#N/A,FALSE,"DATA"}</definedName>
    <definedName name="LT">[40]Sheet2!$N$2:$O$677</definedName>
    <definedName name="m" localSheetId="6">'[3]LKH SPS'!#REF!</definedName>
    <definedName name="m" localSheetId="9" hidden="1">#REF!</definedName>
    <definedName name="m">'[3]LKH SPS'!#REF!</definedName>
    <definedName name="m102bnnc" localSheetId="6">'[14]lam-moi'!#REF!</definedName>
    <definedName name="m102bnnc">'[14]lam-moi'!#REF!</definedName>
    <definedName name="m102bnvl" localSheetId="6">'[14]lam-moi'!#REF!</definedName>
    <definedName name="m102bnvl">'[14]lam-moi'!#REF!</definedName>
    <definedName name="m10aamtc" localSheetId="6">'[14]t-h HA THE'!#REF!</definedName>
    <definedName name="m10aamtc">'[14]t-h HA THE'!#REF!</definedName>
    <definedName name="m10aanc" localSheetId="6">'[14]lam-moi'!#REF!</definedName>
    <definedName name="m10aanc">'[14]lam-moi'!#REF!</definedName>
    <definedName name="m10aavl" localSheetId="6">'[14]lam-moi'!#REF!</definedName>
    <definedName name="m10aavl">'[14]lam-moi'!#REF!</definedName>
    <definedName name="m10anc" localSheetId="6">'[14]lam-moi'!#REF!</definedName>
    <definedName name="m10anc">'[14]lam-moi'!#REF!</definedName>
    <definedName name="m10avl" localSheetId="6">'[14]lam-moi'!#REF!</definedName>
    <definedName name="m10avl">'[14]lam-moi'!#REF!</definedName>
    <definedName name="m10banc" localSheetId="6">'[14]lam-moi'!#REF!</definedName>
    <definedName name="m10banc">'[14]lam-moi'!#REF!</definedName>
    <definedName name="m10bavl" localSheetId="6">'[14]lam-moi'!#REF!</definedName>
    <definedName name="m10bavl">'[14]lam-moi'!#REF!</definedName>
    <definedName name="m122bnnc" localSheetId="6">'[14]lam-moi'!#REF!</definedName>
    <definedName name="m122bnnc">'[14]lam-moi'!#REF!</definedName>
    <definedName name="m122bnvl" localSheetId="6">'[14]lam-moi'!#REF!</definedName>
    <definedName name="m122bnvl">'[14]lam-moi'!#REF!</definedName>
    <definedName name="m12aanc" localSheetId="6">'[14]lam-moi'!#REF!</definedName>
    <definedName name="m12aanc">'[14]lam-moi'!#REF!</definedName>
    <definedName name="m12aavl" localSheetId="6">'[14]lam-moi'!#REF!</definedName>
    <definedName name="m12aavl">'[14]lam-moi'!#REF!</definedName>
    <definedName name="m12anc" localSheetId="6">'[14]lam-moi'!#REF!</definedName>
    <definedName name="m12anc">'[14]lam-moi'!#REF!</definedName>
    <definedName name="m12avl" localSheetId="6">'[14]lam-moi'!#REF!</definedName>
    <definedName name="m12avl">'[14]lam-moi'!#REF!</definedName>
    <definedName name="M12ba3p" localSheetId="6">#REF!</definedName>
    <definedName name="M12ba3p">#REF!</definedName>
    <definedName name="m12banc" localSheetId="6">'[14]lam-moi'!#REF!</definedName>
    <definedName name="m12banc">'[14]lam-moi'!#REF!</definedName>
    <definedName name="m12bavl" localSheetId="6">'[14]lam-moi'!#REF!</definedName>
    <definedName name="m12bavl">'[14]lam-moi'!#REF!</definedName>
    <definedName name="M12bb1p" localSheetId="6">#REF!</definedName>
    <definedName name="M12bb1p">#REF!</definedName>
    <definedName name="m12bbnc" localSheetId="6">'[14]lam-moi'!#REF!</definedName>
    <definedName name="m12bbnc">'[14]lam-moi'!#REF!</definedName>
    <definedName name="m12bbvl" localSheetId="6">'[14]lam-moi'!#REF!</definedName>
    <definedName name="m12bbvl">'[14]lam-moi'!#REF!</definedName>
    <definedName name="M12bnnc" localSheetId="6">'[14]#REF'!#REF!</definedName>
    <definedName name="M12bnnc">'[14]#REF'!#REF!</definedName>
    <definedName name="M12bnvl" localSheetId="6">'[14]#REF'!#REF!</definedName>
    <definedName name="M12bnvl">'[14]#REF'!#REF!</definedName>
    <definedName name="M12cbnc" localSheetId="6">#REF!</definedName>
    <definedName name="M12cbnc">#REF!</definedName>
    <definedName name="M12cbvl" localSheetId="6">#REF!</definedName>
    <definedName name="M12cbvl">#REF!</definedName>
    <definedName name="m142bnnc" localSheetId="6">'[14]lam-moi'!#REF!</definedName>
    <definedName name="m142bnnc">'[14]lam-moi'!#REF!</definedName>
    <definedName name="m142bnvl" localSheetId="6">'[14]lam-moi'!#REF!</definedName>
    <definedName name="m142bnvl">'[14]lam-moi'!#REF!</definedName>
    <definedName name="M14bb1p" localSheetId="6">#REF!</definedName>
    <definedName name="M14bb1p">#REF!</definedName>
    <definedName name="m14bbnc" localSheetId="6">'[14]lam-moi'!#REF!</definedName>
    <definedName name="m14bbnc">'[14]lam-moi'!#REF!</definedName>
    <definedName name="M14bbvc" localSheetId="6">'[14]CHITIET VL-NC-TT -1p'!#REF!</definedName>
    <definedName name="M14bbvc">'[14]CHITIET VL-NC-TT -1p'!#REF!</definedName>
    <definedName name="m14bbvl" localSheetId="6">'[14]lam-moi'!#REF!</definedName>
    <definedName name="m14bbvl">'[14]lam-moi'!#REF!</definedName>
    <definedName name="M8a" localSheetId="6">'[14]THPDMoi  (2)'!#REF!</definedName>
    <definedName name="M8a">'[14]THPDMoi  (2)'!#REF!</definedName>
    <definedName name="M8aa" localSheetId="6">'[14]THPDMoi  (2)'!#REF!</definedName>
    <definedName name="M8aa">'[14]THPDMoi  (2)'!#REF!</definedName>
    <definedName name="m8aanc" localSheetId="6">#REF!</definedName>
    <definedName name="m8aanc">#REF!</definedName>
    <definedName name="m8aavl" localSheetId="6">#REF!</definedName>
    <definedName name="m8aavl">#REF!</definedName>
    <definedName name="m8amtc" localSheetId="6">'[14]t-h HA THE'!#REF!</definedName>
    <definedName name="m8amtc">'[14]t-h HA THE'!#REF!</definedName>
    <definedName name="m8anc" localSheetId="6">'[14]lam-moi'!#REF!</definedName>
    <definedName name="m8anc">'[14]lam-moi'!#REF!</definedName>
    <definedName name="m8avl" localSheetId="6">'[14]lam-moi'!#REF!</definedName>
    <definedName name="m8avl">'[14]lam-moi'!#REF!</definedName>
    <definedName name="Ma3pnc" localSheetId="6">#REF!</definedName>
    <definedName name="Ma3pnc">#REF!</definedName>
    <definedName name="Ma3pvl" localSheetId="6">#REF!</definedName>
    <definedName name="Ma3pvl">#REF!</definedName>
    <definedName name="Maa3pnc" localSheetId="6">#REF!</definedName>
    <definedName name="Maa3pnc">#REF!</definedName>
    <definedName name="Maa3pvl" localSheetId="6">#REF!</definedName>
    <definedName name="Maa3pvl">#REF!</definedName>
    <definedName name="MASTER_BARANG">[94]Barang!$A$2:$C$377</definedName>
    <definedName name="MATRE" localSheetId="9" hidden="1">#REF!</definedName>
    <definedName name="MATRE" hidden="1">#REF!</definedName>
    <definedName name="Mba1p" localSheetId="6">#REF!</definedName>
    <definedName name="Mba1p">#REF!</definedName>
    <definedName name="Mba3p" localSheetId="6">#REF!</definedName>
    <definedName name="Mba3p">#REF!</definedName>
    <definedName name="Mbb3p" localSheetId="6">#REF!</definedName>
    <definedName name="Mbb3p">#REF!</definedName>
    <definedName name="Mbn1p" localSheetId="6">#REF!</definedName>
    <definedName name="Mbn1p">#REF!</definedName>
    <definedName name="mbnc" localSheetId="6">'[14]lam-moi'!#REF!</definedName>
    <definedName name="mbnc">'[14]lam-moi'!#REF!</definedName>
    <definedName name="mbuh" localSheetId="6" hidden="1">{#N/A,#N/A,FALSE,"DATA"}</definedName>
    <definedName name="mbuh" localSheetId="7" hidden="1">{#N/A,#N/A,FALSE,"DATA"}</definedName>
    <definedName name="mbuh" localSheetId="8" hidden="1">{#N/A,#N/A,FALSE,"DATA"}</definedName>
    <definedName name="mbuh" localSheetId="9" hidden="1">{#N/A,#N/A,FALSE,"DATA"}</definedName>
    <definedName name="mbuh" hidden="1">{#N/A,#N/A,FALSE,"DATA"}</definedName>
    <definedName name="mbvl" localSheetId="6">'[14]lam-moi'!#REF!</definedName>
    <definedName name="mbvl">'[14]lam-moi'!#REF!</definedName>
    <definedName name="MEI">[95]JAN!$E$1:$I$853</definedName>
    <definedName name="mito" localSheetId="6" hidden="1">{#N/A,#N/A,FALSE,"India - 3f";#N/A,#N/A,FALSE,"India - 3";#N/A,#N/A,FALSE,"India - 4f";#N/A,#N/A,FALSE,"India - 4";#N/A,#N/A,FALSE,"Retail Spider"}</definedName>
    <definedName name="mito" localSheetId="7" hidden="1">{#N/A,#N/A,FALSE,"India - 3f";#N/A,#N/A,FALSE,"India - 3";#N/A,#N/A,FALSE,"India - 4f";#N/A,#N/A,FALSE,"India - 4";#N/A,#N/A,FALSE,"Retail Spider"}</definedName>
    <definedName name="mito" localSheetId="8" hidden="1">{#N/A,#N/A,FALSE,"India - 3f";#N/A,#N/A,FALSE,"India - 3";#N/A,#N/A,FALSE,"India - 4f";#N/A,#N/A,FALSE,"India - 4";#N/A,#N/A,FALSE,"Retail Spider"}</definedName>
    <definedName name="mito" localSheetId="9" hidden="1">{#N/A,#N/A,FALSE,"India - 3f";#N/A,#N/A,FALSE,"India - 3";#N/A,#N/A,FALSE,"India - 4f";#N/A,#N/A,FALSE,"India - 4";#N/A,#N/A,FALSE,"Retail Spider"}</definedName>
    <definedName name="mito" hidden="1">{#N/A,#N/A,FALSE,"India - 3f";#N/A,#N/A,FALSE,"India - 3";#N/A,#N/A,FALSE,"India - 4f";#N/A,#N/A,FALSE,"India - 4";#N/A,#N/A,FALSE,"Retail Spider"}</definedName>
    <definedName name="MIX_LC">[40]Sheet2!$H$2:$I$703</definedName>
    <definedName name="mjs">[93]HARGA!$B$183:$K$209</definedName>
    <definedName name="MK" localSheetId="9" hidden="1">#REF!</definedName>
    <definedName name="MK" hidden="1">#REF!</definedName>
    <definedName name="mmm" localSheetId="6">[14]giathanh1!#REF!</definedName>
    <definedName name="mmm">[14]giathanh1!#REF!</definedName>
    <definedName name="more" localSheetId="1">'REKAP GL'!$D$60</definedName>
    <definedName name="mp1x25" localSheetId="6">'[14]dongia (2)'!#REF!</definedName>
    <definedName name="mp1x25">'[14]dongia (2)'!#REF!</definedName>
    <definedName name="mrt">[95]JAN!$E$2:$I$863</definedName>
    <definedName name="MTC1P" localSheetId="6">'[14]TONG HOP VL-NC TT'!#REF!</definedName>
    <definedName name="MTC1P">'[14]TONG HOP VL-NC TT'!#REF!</definedName>
    <definedName name="MTC3P" localSheetId="6">'[14]TONG HOP VL-NC TT'!#REF!</definedName>
    <definedName name="MTC3P">'[14]TONG HOP VL-NC TT'!#REF!</definedName>
    <definedName name="MTCHC">[14]TNHCHINH!$K$38</definedName>
    <definedName name="MTCMB" localSheetId="6">'[14]#REF'!#REF!</definedName>
    <definedName name="MTCMB">'[14]#REF'!#REF!</definedName>
    <definedName name="MTMAC12" localSheetId="6">#REF!</definedName>
    <definedName name="MTMAC12">#REF!</definedName>
    <definedName name="mtr" localSheetId="6">'[14]TH XL'!#REF!</definedName>
    <definedName name="mtr">'[14]TH XL'!#REF!</definedName>
    <definedName name="mtram" localSheetId="6">#REF!</definedName>
    <definedName name="mtram">#REF!</definedName>
    <definedName name="n" localSheetId="6">'[3]LKH SPS'!#REF!</definedName>
    <definedName name="n">'[3]LKH SPS'!#REF!</definedName>
    <definedName name="N_" localSheetId="6">#REF!</definedName>
    <definedName name="N_">#REF!</definedName>
    <definedName name="N1IN">'[14]TONGKE3p '!$U$295</definedName>
    <definedName name="n1pig" localSheetId="6">#REF!</definedName>
    <definedName name="n1pig">#REF!</definedName>
    <definedName name="n1pignc" localSheetId="6">'[14]lam-moi'!#REF!</definedName>
    <definedName name="n1pignc">'[14]lam-moi'!#REF!</definedName>
    <definedName name="n1pigvl" localSheetId="6">'[14]lam-moi'!#REF!</definedName>
    <definedName name="n1pigvl">'[14]lam-moi'!#REF!</definedName>
    <definedName name="n1pind" localSheetId="6">#REF!</definedName>
    <definedName name="n1pind">#REF!</definedName>
    <definedName name="n1pindnc" localSheetId="6">'[14]lam-moi'!#REF!</definedName>
    <definedName name="n1pindnc">'[14]lam-moi'!#REF!</definedName>
    <definedName name="n1pindvl" localSheetId="6">'[14]lam-moi'!#REF!</definedName>
    <definedName name="n1pindvl">'[14]lam-moi'!#REF!</definedName>
    <definedName name="n1ping" localSheetId="6">#REF!</definedName>
    <definedName name="n1ping">#REF!</definedName>
    <definedName name="n1pingnc" localSheetId="6">'[14]lam-moi'!#REF!</definedName>
    <definedName name="n1pingnc">'[14]lam-moi'!#REF!</definedName>
    <definedName name="n1pingvl" localSheetId="6">'[14]lam-moi'!#REF!</definedName>
    <definedName name="n1pingvl">'[14]lam-moi'!#REF!</definedName>
    <definedName name="n1pint" localSheetId="6">#REF!</definedName>
    <definedName name="n1pint">#REF!</definedName>
    <definedName name="n1pintnc" localSheetId="6">'[14]lam-moi'!#REF!</definedName>
    <definedName name="n1pintnc">'[14]lam-moi'!#REF!</definedName>
    <definedName name="n1pintvl" localSheetId="6">'[14]lam-moi'!#REF!</definedName>
    <definedName name="n1pintvl">'[14]lam-moi'!#REF!</definedName>
    <definedName name="n24nc" localSheetId="6">'[14]lam-moi'!#REF!</definedName>
    <definedName name="n24nc">'[14]lam-moi'!#REF!</definedName>
    <definedName name="n24vl" localSheetId="6">'[14]lam-moi'!#REF!</definedName>
    <definedName name="n24vl">'[14]lam-moi'!#REF!</definedName>
    <definedName name="n2mignc" localSheetId="6">'[14]lam-moi'!#REF!</definedName>
    <definedName name="n2mignc">'[14]lam-moi'!#REF!</definedName>
    <definedName name="n2migvl" localSheetId="6">'[14]lam-moi'!#REF!</definedName>
    <definedName name="n2migvl">'[14]lam-moi'!#REF!</definedName>
    <definedName name="n2min1nc" localSheetId="6">'[14]lam-moi'!#REF!</definedName>
    <definedName name="n2min1nc">'[14]lam-moi'!#REF!</definedName>
    <definedName name="n2min1vl" localSheetId="6">'[14]lam-moi'!#REF!</definedName>
    <definedName name="n2min1vl">'[14]lam-moi'!#REF!</definedName>
    <definedName name="NAMA_CUSTOMER">[96]Customer!$A$2:$A$2472</definedName>
    <definedName name="NB">'[97]Jurnal Umum'!$B$7:$B$18</definedName>
    <definedName name="nc1nc" localSheetId="6">'[14]lam-moi'!#REF!</definedName>
    <definedName name="nc1nc">'[14]lam-moi'!#REF!</definedName>
    <definedName name="nc1p" localSheetId="6">#REF!</definedName>
    <definedName name="nc1p">#REF!</definedName>
    <definedName name="nc1vl" localSheetId="6">'[14]lam-moi'!#REF!</definedName>
    <definedName name="nc1vl">'[14]lam-moi'!#REF!</definedName>
    <definedName name="nc24nc" localSheetId="6">'[14]lam-moi'!#REF!</definedName>
    <definedName name="nc24nc">'[14]lam-moi'!#REF!</definedName>
    <definedName name="nc24vl" localSheetId="6">'[14]lam-moi'!#REF!</definedName>
    <definedName name="nc24vl">'[14]lam-moi'!#REF!</definedName>
    <definedName name="nc3p" localSheetId="6">#REF!</definedName>
    <definedName name="nc3p">#REF!</definedName>
    <definedName name="NCBD100" localSheetId="6">#REF!</definedName>
    <definedName name="NCBD100">#REF!</definedName>
    <definedName name="NCBD200" localSheetId="6">#REF!</definedName>
    <definedName name="NCBD200">#REF!</definedName>
    <definedName name="NCBD250" localSheetId="6">#REF!</definedName>
    <definedName name="NCBD250">#REF!</definedName>
    <definedName name="ncdd" localSheetId="6">'[14]TH XL'!#REF!</definedName>
    <definedName name="ncdd">'[14]TH XL'!#REF!</definedName>
    <definedName name="NCDD2" localSheetId="6">'[14]TH XL'!#REF!</definedName>
    <definedName name="NCDD2">'[14]TH XL'!#REF!</definedName>
    <definedName name="NCHC">[14]TNHCHINH!$J$38</definedName>
    <definedName name="nctr" localSheetId="6">'[14]TH XL'!#REF!</definedName>
    <definedName name="nctr">'[14]TH XL'!#REF!</definedName>
    <definedName name="nctram" localSheetId="6">#REF!</definedName>
    <definedName name="nctram">#REF!</definedName>
    <definedName name="NCVC100" localSheetId="6">#REF!</definedName>
    <definedName name="NCVC100">#REF!</definedName>
    <definedName name="NCVC200" localSheetId="6">#REF!</definedName>
    <definedName name="NCVC200">#REF!</definedName>
    <definedName name="NCVC250" localSheetId="6">#REF!</definedName>
    <definedName name="NCVC250">#REF!</definedName>
    <definedName name="NCVC3P" localSheetId="6">#REF!</definedName>
    <definedName name="NCVC3P">#REF!</definedName>
    <definedName name="new" localSheetId="9" hidden="1">'[34]Sale-Leaseback (2)'!#REF!</definedName>
    <definedName name="new" hidden="1">'[34]Sale-Leaseback (2)'!#REF!</definedName>
    <definedName name="nhn" localSheetId="6">#REF!</definedName>
    <definedName name="nhn">#REF!</definedName>
    <definedName name="nhnnc" localSheetId="6">'[14]lam-moi'!#REF!</definedName>
    <definedName name="nhnnc">'[14]lam-moi'!#REF!</definedName>
    <definedName name="nhnvl" localSheetId="6">'[14]lam-moi'!#REF!</definedName>
    <definedName name="nhnvl">'[14]lam-moi'!#REF!</definedName>
    <definedName name="nig" localSheetId="6">#REF!</definedName>
    <definedName name="nig">#REF!</definedName>
    <definedName name="NIG13p">'[14]TONGKE3p '!$T$295</definedName>
    <definedName name="nig1p" localSheetId="6">#REF!</definedName>
    <definedName name="nig1p">#REF!</definedName>
    <definedName name="nig3p" localSheetId="6">#REF!</definedName>
    <definedName name="nig3p">#REF!</definedName>
    <definedName name="nightnc" localSheetId="6">[14]gtrinh!#REF!</definedName>
    <definedName name="nightnc">[14]gtrinh!#REF!</definedName>
    <definedName name="nightvl" localSheetId="6">[14]gtrinh!#REF!</definedName>
    <definedName name="nightvl">[14]gtrinh!#REF!</definedName>
    <definedName name="nignc1p" localSheetId="6">#REF!</definedName>
    <definedName name="nignc1p">#REF!</definedName>
    <definedName name="nignc3p">'[14]CHITIET VL-NC'!$G$107</definedName>
    <definedName name="nigvl1p" localSheetId="6">#REF!</definedName>
    <definedName name="nigvl1p">#REF!</definedName>
    <definedName name="nigvl3p">'[14]CHITIET VL-NC'!$G$99</definedName>
    <definedName name="nin" localSheetId="6">#REF!</definedName>
    <definedName name="nin">#REF!</definedName>
    <definedName name="nin14nc3p" localSheetId="6">#REF!</definedName>
    <definedName name="nin14nc3p">#REF!</definedName>
    <definedName name="nin14vl3p" localSheetId="6">#REF!</definedName>
    <definedName name="nin14vl3p">#REF!</definedName>
    <definedName name="nin1903p" localSheetId="6">#REF!</definedName>
    <definedName name="nin1903p">#REF!</definedName>
    <definedName name="nin190nc" localSheetId="6">'[14]lam-moi'!#REF!</definedName>
    <definedName name="nin190nc">'[14]lam-moi'!#REF!</definedName>
    <definedName name="nin190nc3p" localSheetId="6">#REF!</definedName>
    <definedName name="nin190nc3p">#REF!</definedName>
    <definedName name="nin190vl" localSheetId="6">'[14]lam-moi'!#REF!</definedName>
    <definedName name="nin190vl">'[14]lam-moi'!#REF!</definedName>
    <definedName name="nin190vl3p" localSheetId="6">#REF!</definedName>
    <definedName name="nin190vl3p">#REF!</definedName>
    <definedName name="nin1pnc" localSheetId="6">'[14]lam-moi'!#REF!</definedName>
    <definedName name="nin1pnc">'[14]lam-moi'!#REF!</definedName>
    <definedName name="nin1pvl" localSheetId="6">'[14]lam-moi'!#REF!</definedName>
    <definedName name="nin1pvl">'[14]lam-moi'!#REF!</definedName>
    <definedName name="nin2903p" localSheetId="6">#REF!</definedName>
    <definedName name="nin2903p">#REF!</definedName>
    <definedName name="nin290nc3p" localSheetId="6">#REF!</definedName>
    <definedName name="nin290nc3p">#REF!</definedName>
    <definedName name="nin290vl3p" localSheetId="6">#REF!</definedName>
    <definedName name="nin290vl3p">#REF!</definedName>
    <definedName name="nin3p" localSheetId="6">#REF!</definedName>
    <definedName name="nin3p">#REF!</definedName>
    <definedName name="nind" localSheetId="6">#REF!</definedName>
    <definedName name="nind">#REF!</definedName>
    <definedName name="nind1p" localSheetId="6">#REF!</definedName>
    <definedName name="nind1p">#REF!</definedName>
    <definedName name="nind3p" localSheetId="6">#REF!</definedName>
    <definedName name="nind3p">#REF!</definedName>
    <definedName name="nindnc" localSheetId="6">'[14]lam-moi'!#REF!</definedName>
    <definedName name="nindnc">'[14]lam-moi'!#REF!</definedName>
    <definedName name="nindnc1p" localSheetId="6">#REF!</definedName>
    <definedName name="nindnc1p">#REF!</definedName>
    <definedName name="nindnc3p" localSheetId="6">#REF!</definedName>
    <definedName name="nindnc3p">#REF!</definedName>
    <definedName name="nindvl" localSheetId="6">'[14]lam-moi'!#REF!</definedName>
    <definedName name="nindvl">'[14]lam-moi'!#REF!</definedName>
    <definedName name="nindvl1p" localSheetId="6">#REF!</definedName>
    <definedName name="nindvl1p">#REF!</definedName>
    <definedName name="nindvl3p" localSheetId="6">#REF!</definedName>
    <definedName name="nindvl3p">#REF!</definedName>
    <definedName name="ning1p" localSheetId="6">#REF!</definedName>
    <definedName name="ning1p">#REF!</definedName>
    <definedName name="ningnc1p" localSheetId="6">#REF!</definedName>
    <definedName name="ningnc1p">#REF!</definedName>
    <definedName name="ningvl1p" localSheetId="6">#REF!</definedName>
    <definedName name="ningvl1p">#REF!</definedName>
    <definedName name="ninnc" localSheetId="6">'[14]lam-moi'!#REF!</definedName>
    <definedName name="ninnc">'[14]lam-moi'!#REF!</definedName>
    <definedName name="ninnc3p" localSheetId="6">#REF!</definedName>
    <definedName name="ninnc3p">#REF!</definedName>
    <definedName name="nint1p" localSheetId="6">#REF!</definedName>
    <definedName name="nint1p">#REF!</definedName>
    <definedName name="nintnc1p" localSheetId="6">#REF!</definedName>
    <definedName name="nintnc1p">#REF!</definedName>
    <definedName name="nintvl1p" localSheetId="6">#REF!</definedName>
    <definedName name="nintvl1p">#REF!</definedName>
    <definedName name="ninvl" localSheetId="6">'[14]lam-moi'!#REF!</definedName>
    <definedName name="ninvl">'[14]lam-moi'!#REF!</definedName>
    <definedName name="ninvl3p" localSheetId="6">#REF!</definedName>
    <definedName name="ninvl3p">#REF!</definedName>
    <definedName name="NITA" localSheetId="6">#REF!</definedName>
    <definedName name="NITA">#REF!</definedName>
    <definedName name="nl" localSheetId="6">#REF!</definedName>
    <definedName name="nl">#REF!</definedName>
    <definedName name="NL12nc" localSheetId="6">'[14]#REF'!#REF!</definedName>
    <definedName name="NL12nc">'[14]#REF'!#REF!</definedName>
    <definedName name="NL12vl" localSheetId="6">'[14]#REF'!#REF!</definedName>
    <definedName name="NL12vl">'[14]#REF'!#REF!</definedName>
    <definedName name="nl1p" localSheetId="6">#REF!</definedName>
    <definedName name="nl1p">#REF!</definedName>
    <definedName name="nl3p" localSheetId="6">#REF!</definedName>
    <definedName name="nl3p">#REF!</definedName>
    <definedName name="nlht" localSheetId="6">'[14]THPDMoi  (2)'!#REF!</definedName>
    <definedName name="nlht">'[14]THPDMoi  (2)'!#REF!</definedName>
    <definedName name="nlmtc" localSheetId="6">'[14]t-h HA THE'!#REF!</definedName>
    <definedName name="nlmtc">'[14]t-h HA THE'!#REF!</definedName>
    <definedName name="nlnc" localSheetId="6">'[14]lam-moi'!#REF!</definedName>
    <definedName name="nlnc">'[14]lam-moi'!#REF!</definedName>
    <definedName name="nlnc3p" localSheetId="6">#REF!</definedName>
    <definedName name="nlnc3p">#REF!</definedName>
    <definedName name="nlnc3pha" localSheetId="6">#REF!</definedName>
    <definedName name="nlnc3pha">#REF!</definedName>
    <definedName name="NLTK1p" localSheetId="6">#REF!</definedName>
    <definedName name="NLTK1p">#REF!</definedName>
    <definedName name="nlvl" localSheetId="6">'[14]lam-moi'!#REF!</definedName>
    <definedName name="nlvl">'[14]lam-moi'!#REF!</definedName>
    <definedName name="nlvl1">[14]chitiet!$G$302</definedName>
    <definedName name="nlvl3p" localSheetId="6">#REF!</definedName>
    <definedName name="nlvl3p">#REF!</definedName>
    <definedName name="nn" localSheetId="6">#REF!</definedName>
    <definedName name="nn" localSheetId="9" hidden="1">#REF!</definedName>
    <definedName name="nn">#REF!</definedName>
    <definedName name="nn1p" localSheetId="6">#REF!</definedName>
    <definedName name="nn1p">#REF!</definedName>
    <definedName name="nn3p" localSheetId="6">#REF!</definedName>
    <definedName name="nn3p">#REF!</definedName>
    <definedName name="nnnc" localSheetId="6">'[14]lam-moi'!#REF!</definedName>
    <definedName name="nnnc">'[14]lam-moi'!#REF!</definedName>
    <definedName name="nnnc3p" localSheetId="6">#REF!</definedName>
    <definedName name="nnnc3p">#REF!</definedName>
    <definedName name="nnvl" localSheetId="6">'[14]lam-moi'!#REF!</definedName>
    <definedName name="nnvl">'[14]lam-moi'!#REF!</definedName>
    <definedName name="nnvl3p" localSheetId="6">#REF!</definedName>
    <definedName name="nnvl3p">#REF!</definedName>
    <definedName name="Note_1" localSheetId="9" hidden="1">#REF!</definedName>
    <definedName name="Note_1" hidden="1">#REF!</definedName>
    <definedName name="NRC" localSheetId="6">'[36]NERACA LAJUR'!$A$1:$S$65536</definedName>
    <definedName name="NRC" localSheetId="2">'[41]NERACA LAJUR'!$A:$S</definedName>
    <definedName name="NRC" localSheetId="1">'[42]NERACA LAJUR'!$A:$S</definedName>
    <definedName name="NRC">'[98]NERACA LAJUR'!$A:$S</definedName>
    <definedName name="NRCQ">'[99]NERACA LAJUR'!$A:$S</definedName>
    <definedName name="nrekjud" localSheetId="6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localSheetId="7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localSheetId="8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localSheetId="9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rekjud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nuhdgtfsr" localSheetId="6" hidden="1">{#N/A,#N/A,FALSE,"12MFC"}</definedName>
    <definedName name="nuhdgtfsr" localSheetId="7" hidden="1">{#N/A,#N/A,FALSE,"12MFC"}</definedName>
    <definedName name="nuhdgtfsr" localSheetId="8" hidden="1">{#N/A,#N/A,FALSE,"12MFC"}</definedName>
    <definedName name="nuhdgtfsr" localSheetId="9" hidden="1">{#N/A,#N/A,FALSE,"12MFC"}</definedName>
    <definedName name="nuhdgtfsr" hidden="1">{#N/A,#N/A,FALSE,"12MFC"}</definedName>
    <definedName name="numbers" localSheetId="6">{"";"One";"Two";"Three";"Four";"Five";"Six";"Seven";"Eight";"Nine";"Ten";"Eleven";"Twelve";"Thirteen";"Fourteen";"Fifteen";"Sixteen";"Seventeen";"Eighteen";"Nineteen"}</definedName>
    <definedName name="numbers" localSheetId="7">{"";"One";"Two";"Three";"Four";"Five";"Six";"Seven";"Eight";"Nine";"Ten";"Eleven";"Twelve";"Thirteen";"Fourteen";"Fifteen";"Sixteen";"Seventeen";"Eighteen";"Nineteen"}</definedName>
    <definedName name="numbers" localSheetId="8">{"";"One";"Two";"Three";"Four";"Five";"Six";"Seven";"Eight";"Nine";"Ten";"Eleven";"Twelve";"Thirteen";"Fourteen";"Fifteen";"Sixteen";"Seventeen";"Eighteen";"Nineteen"}</definedName>
    <definedName name="numbers">{"";"One";"Two";"Three";"Four";"Five";"Six";"Seven";"Eight";"Nine";"Ten";"Eleven";"Twelve";"Thirteen";"Fourteen";"Fifteen";"Sixteen";"Seventeen";"Eighteen";"Nineteen"}</definedName>
    <definedName name="nuoc">[47]gvl!$N$38</definedName>
    <definedName name="nx" localSheetId="6">'[14]THPDMoi  (2)'!#REF!</definedName>
    <definedName name="nx">'[14]THPDMoi  (2)'!#REF!</definedName>
    <definedName name="nxmtc" localSheetId="6">'[14]t-h HA THE'!#REF!</definedName>
    <definedName name="nxmtc">'[14]t-h HA THE'!#REF!</definedName>
    <definedName name="O" localSheetId="6">#REF!</definedName>
    <definedName name="O">#REF!</definedName>
    <definedName name="OK" localSheetId="6" hidden="1">{"'TT'!$A$1:$AH$53"}</definedName>
    <definedName name="OK" localSheetId="7" hidden="1">{"'TT'!$A$1:$AH$53"}</definedName>
    <definedName name="OK" localSheetId="8" hidden="1">{"'TT'!$A$1:$AH$53"}</definedName>
    <definedName name="OK" localSheetId="9" hidden="1">{"'TT'!$A$1:$AH$53"}</definedName>
    <definedName name="OK" hidden="1">{"'TT'!$A$1:$AH$53"}</definedName>
    <definedName name="ol" localSheetId="6" hidden="1">{#N/A,#N/A,FALSE,"DATA"}</definedName>
    <definedName name="ol" localSheetId="7" hidden="1">{#N/A,#N/A,FALSE,"DATA"}</definedName>
    <definedName name="ol" localSheetId="8" hidden="1">{#N/A,#N/A,FALSE,"DATA"}</definedName>
    <definedName name="ol" localSheetId="9" hidden="1">{#N/A,#N/A,FALSE,"DATA"}</definedName>
    <definedName name="ol" hidden="1">{#N/A,#N/A,FALSE,"DATA"}</definedName>
    <definedName name="OMSET_PERFAKT_PERBRG_NONBAT" localSheetId="6">#REF!</definedName>
    <definedName name="OMSET_PERFAKT_PERBRG_NONBAT">#REF!</definedName>
    <definedName name="OMSET_PERFAKT_PERSR_NONBAT" localSheetId="6">#REF!</definedName>
    <definedName name="OMSET_PERFAKT_PERSR_NONBAT">#REF!</definedName>
    <definedName name="OMSET_PERFAKT_SR_NONBAT" localSheetId="6">#REF!</definedName>
    <definedName name="OMSET_PERFAKT_SR_NONBAT">#REF!</definedName>
    <definedName name="OO" localSheetId="9" hidden="1">#REF!</definedName>
    <definedName name="OO" hidden="1">#REF!</definedName>
    <definedName name="op" localSheetId="6" hidden="1">{#N/A,#N/A,FALSE,"DATA"}</definedName>
    <definedName name="op" localSheetId="7" hidden="1">{#N/A,#N/A,FALSE,"DATA"}</definedName>
    <definedName name="op" localSheetId="8" hidden="1">{#N/A,#N/A,FALSE,"DATA"}</definedName>
    <definedName name="op" localSheetId="9" hidden="1">{#N/A,#N/A,FALSE,"DATA"}</definedName>
    <definedName name="op" hidden="1">{#N/A,#N/A,FALSE,"DATA"}</definedName>
    <definedName name="osc" localSheetId="6">'[14]THPDMoi  (2)'!#REF!</definedName>
    <definedName name="osc">'[14]THPDMoi  (2)'!#REF!</definedName>
    <definedName name="Ownership" localSheetId="9" hidden="1">OFFSET([50]!Data.Top.Left,1,0)</definedName>
    <definedName name="Ownership" hidden="1">OFFSET([51]!Data.Top.Left,1,0)</definedName>
    <definedName name="p" localSheetId="6">'[100]LAP MUTASI PRODUK'!$A$1:$M$65536</definedName>
    <definedName name="P">[101]PRODUK!$A:$A</definedName>
    <definedName name="P_G">[40]Sheet2!$B$2:$C$1130</definedName>
    <definedName name="PAJE" localSheetId="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localSheetId="7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localSheetId="8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localSheetId="9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AJE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PBB" localSheetId="6">#REF!</definedName>
    <definedName name="PBB">#REF!</definedName>
    <definedName name="pbs">[93]HARGA!$B$210:$K$237</definedName>
    <definedName name="PD">'[102]data depo'!$C$1:$H$65536</definedName>
    <definedName name="PDAM" localSheetId="6">#REF!</definedName>
    <definedName name="PDAM">#REF!</definedName>
    <definedName name="PDS">[103]HARGA!$B:$D</definedName>
    <definedName name="PEBTL" localSheetId="9" hidden="1">'[104]9707093'!#REF!</definedName>
    <definedName name="PEBTL" hidden="1">'[104]9707093'!#REF!</definedName>
    <definedName name="penawaran" localSheetId="9" hidden="1">[105]analis!#REF!</definedName>
    <definedName name="penawaran" hidden="1">[105]analis!#REF!</definedName>
    <definedName name="PENDAPATAN">"$'catatan Laporon'.$#REF!$#REF!"</definedName>
    <definedName name="PENJ4" localSheetId="6">#REF!</definedName>
    <definedName name="PENJ4">#REF!</definedName>
    <definedName name="Penjelasan" localSheetId="9" hidden="1">#REF!</definedName>
    <definedName name="Penjelasan" hidden="1">#REF!</definedName>
    <definedName name="PENYERTAAN">"$'catatan Laporon'.$#REF!$#REF!"</definedName>
    <definedName name="PERS" localSheetId="6">[45]KKP!#REF!</definedName>
    <definedName name="PERS">[45]KKP!#REF!</definedName>
    <definedName name="persediaan" localSheetId="6">#REF!</definedName>
    <definedName name="persediaan">#REF!</definedName>
    <definedName name="pihak3" localSheetId="6">#REF!</definedName>
    <definedName name="pihak3">#REF!</definedName>
    <definedName name="PIUT.KARYAWAN">"$PiutKar.$#REF!$#REF!"</definedName>
    <definedName name="PK" localSheetId="9" hidden="1">#REF!</definedName>
    <definedName name="PK" hidden="1">#REF!</definedName>
    <definedName name="pn.1" localSheetId="6">#REF!</definedName>
    <definedName name="pn.1">#REF!</definedName>
    <definedName name="pn.12" localSheetId="6">#REF!</definedName>
    <definedName name="pn.12">#REF!</definedName>
    <definedName name="pn.13" localSheetId="6">#REF!</definedName>
    <definedName name="pn.13">#REF!</definedName>
    <definedName name="pn.14" localSheetId="6">#REF!</definedName>
    <definedName name="pn.14">#REF!</definedName>
    <definedName name="pn.15" localSheetId="6">#REF!</definedName>
    <definedName name="pn.15">#REF!</definedName>
    <definedName name="pn.2" localSheetId="6">#REF!</definedName>
    <definedName name="pn.2">#REF!</definedName>
    <definedName name="pn.3" localSheetId="6">#REF!</definedName>
    <definedName name="pn.3">#REF!</definedName>
    <definedName name="pn.4" localSheetId="6">#REF!</definedName>
    <definedName name="pn.4">#REF!</definedName>
    <definedName name="pn.5" localSheetId="6">#REF!</definedName>
    <definedName name="pn.5">#REF!</definedName>
    <definedName name="pner.15" localSheetId="6">#REF!</definedName>
    <definedName name="pner.15">#REF!</definedName>
    <definedName name="po" localSheetId="6" hidden="1">{#N/A,#N/A,FALSE,"DATA"}</definedName>
    <definedName name="po" localSheetId="7" hidden="1">{#N/A,#N/A,FALSE,"DATA"}</definedName>
    <definedName name="po" localSheetId="8" hidden="1">{#N/A,#N/A,FALSE,"DATA"}</definedName>
    <definedName name="po" localSheetId="9" hidden="1">{#N/A,#N/A,FALSE,"DATA"}</definedName>
    <definedName name="po" hidden="1">{#N/A,#N/A,FALSE,"DATA"}</definedName>
    <definedName name="pp" hidden="1">'[106]1106-M&amp;E'!#REF!</definedName>
    <definedName name="PPPM">'[107]NERACA LAJUR'!$A$1:$S$65536</definedName>
    <definedName name="prd" localSheetId="6">#REF!</definedName>
    <definedName name="prd">#REF!</definedName>
    <definedName name="_xlnm.Print_Area" localSheetId="6">'1.2 Konsolidasi LR Depo'!#REF!</definedName>
    <definedName name="_xlnm.Print_Area" localSheetId="2">'LAP PENJUALAN'!$O$7:$R$28</definedName>
    <definedName name="_xlnm.Print_Area" localSheetId="1">'REKAP GL'!$A$1:$H$46</definedName>
    <definedName name="_xlnm.Print_Area">#REF!</definedName>
    <definedName name="PRINT_AREA_MI" localSheetId="6">[24]WWb!#REF!</definedName>
    <definedName name="PRINT_AREA_MI">[24]WWb!#REF!</definedName>
    <definedName name="_xlnm.Print_Titles" localSheetId="6">#REF!</definedName>
    <definedName name="_xlnm.Print_Titles">#REF!</definedName>
    <definedName name="PRINT_TITLES_MI" localSheetId="6">#REF!</definedName>
    <definedName name="PRINT_TITLES_MI">#REF!</definedName>
    <definedName name="PRODUK" localSheetId="6">'[36]LAP MUTASI PRODUK'!$A$1:$M$65536</definedName>
    <definedName name="PRODUK">'[98]LAP MUTASI PRODUK'!$A:$L</definedName>
    <definedName name="Project" localSheetId="9" hidden="1">#REF!</definedName>
    <definedName name="Project" hidden="1">#REF!</definedName>
    <definedName name="ps">'[108]NERACA LAJUR'!$A:$S</definedName>
    <definedName name="PTNC">'[14]DON GIA'!$G$227</definedName>
    <definedName name="Q" localSheetId="6">[14]giathanh1!#REF!</definedName>
    <definedName name="Q">[14]giathanh1!#REF!</definedName>
    <definedName name="qqq" localSheetId="6">[109]WWb!#REF!</definedName>
    <definedName name="qqq">[109]WWb!#REF!</definedName>
    <definedName name="qqqqqqqqqqqqq" localSheetId="6" hidden="1">{#N/A,#N/A,FALSE,"DATA"}</definedName>
    <definedName name="qqqqqqqqqqqqq" localSheetId="7" hidden="1">{#N/A,#N/A,FALSE,"DATA"}</definedName>
    <definedName name="qqqqqqqqqqqqq" localSheetId="8" hidden="1">{#N/A,#N/A,FALSE,"DATA"}</definedName>
    <definedName name="qqqqqqqqqqqqq" localSheetId="9" hidden="1">{#N/A,#N/A,FALSE,"DATA"}</definedName>
    <definedName name="qqqqqqqqqqqqq" hidden="1">{#N/A,#N/A,FALSE,"DATA"}</definedName>
    <definedName name="Query9" localSheetId="6">#REF!</definedName>
    <definedName name="Query9">#REF!</definedName>
    <definedName name="R_K">"$'catatan Laporon'.$#REF!$#REF!"</definedName>
    <definedName name="ra11p" localSheetId="6">#REF!</definedName>
    <definedName name="ra11p">#REF!</definedName>
    <definedName name="ra13p" localSheetId="6">#REF!</definedName>
    <definedName name="ra13p">#REF!</definedName>
    <definedName name="rack1" localSheetId="6">'[14]THPDMoi  (2)'!#REF!</definedName>
    <definedName name="rack1">'[14]THPDMoi  (2)'!#REF!</definedName>
    <definedName name="rack2" localSheetId="6">'[14]THPDMoi  (2)'!#REF!</definedName>
    <definedName name="rack2">'[14]THPDMoi  (2)'!#REF!</definedName>
    <definedName name="rack3" localSheetId="6">'[14]THPDMoi  (2)'!#REF!</definedName>
    <definedName name="rack3">'[14]THPDMoi  (2)'!#REF!</definedName>
    <definedName name="rack4" localSheetId="6">'[14]THPDMoi  (2)'!#REF!</definedName>
    <definedName name="rack4">'[14]THPDMoi  (2)'!#REF!</definedName>
    <definedName name="RADIT">'[110]LAP PENJUALAN'!$B$1:$I$65536</definedName>
    <definedName name="rara">'[111]LAP PENJUALAN'!$B$1:$I$65536</definedName>
    <definedName name="RASIO" localSheetId="6" hidden="1">{"'TT'!$A$1:$AH$53"}</definedName>
    <definedName name="RASIO" localSheetId="7" hidden="1">{"'TT'!$A$1:$AH$53"}</definedName>
    <definedName name="RASIO" localSheetId="8" hidden="1">{"'TT'!$A$1:$AH$53"}</definedName>
    <definedName name="RASIO" localSheetId="9" hidden="1">{"'TT'!$A$1:$AH$53"}</definedName>
    <definedName name="RASIO" hidden="1">{"'TT'!$A$1:$AH$53"}</definedName>
    <definedName name="re" localSheetId="6" hidden="1">{#N/A,#N/A,FALSE,"DATA"}</definedName>
    <definedName name="re" localSheetId="7" hidden="1">{#N/A,#N/A,FALSE,"DATA"}</definedName>
    <definedName name="re" localSheetId="8" hidden="1">{#N/A,#N/A,FALSE,"DATA"}</definedName>
    <definedName name="re" localSheetId="9" hidden="1">{#N/A,#N/A,FALSE,"DATA"}</definedName>
    <definedName name="re" hidden="1">{#N/A,#N/A,FALSE,"DATA"}</definedName>
    <definedName name="REKAP" localSheetId="6">#REF!</definedName>
    <definedName name="REKAP">#REF!</definedName>
    <definedName name="rekapgl" localSheetId="6">'[36]REKAP GL'!$B$1:$H$65536</definedName>
    <definedName name="rekapgl" localSheetId="2">'[41]REKAP GL'!$B:$H</definedName>
    <definedName name="rekapgl" localSheetId="1">'REKAP GL'!$B:$H</definedName>
    <definedName name="rekapgl">'[98]REKAP GL'!$B:$H</definedName>
    <definedName name="REKON" localSheetId="6">'[12]RINCI TRF'!#REF!</definedName>
    <definedName name="REKON">'[12]RINCI TRF'!#REF!</definedName>
    <definedName name="rela" localSheetId="6" hidden="1">{#N/A,#N/A,FALSE,"DATA"}</definedName>
    <definedName name="rela" localSheetId="7" hidden="1">{#N/A,#N/A,FALSE,"DATA"}</definedName>
    <definedName name="rela" localSheetId="8" hidden="1">{#N/A,#N/A,FALSE,"DATA"}</definedName>
    <definedName name="rela" localSheetId="9" hidden="1">{#N/A,#N/A,FALSE,"DATA"}</definedName>
    <definedName name="rela" hidden="1">{#N/A,#N/A,FALSE,"DATA"}</definedName>
    <definedName name="related" localSheetId="6" hidden="1">{#N/A,#N/A,FALSE,"DATA"}</definedName>
    <definedName name="related" localSheetId="7" hidden="1">{#N/A,#N/A,FALSE,"DATA"}</definedName>
    <definedName name="related" localSheetId="8" hidden="1">{#N/A,#N/A,FALSE,"DATA"}</definedName>
    <definedName name="related" localSheetId="9" hidden="1">{#N/A,#N/A,FALSE,"DATA"}</definedName>
    <definedName name="related" hidden="1">{#N/A,#N/A,FALSE,"DATA"}</definedName>
    <definedName name="reni">'[78]LAP PENJUALAN'!$B$1:$I$65536</definedName>
    <definedName name="RIA">[28]COGS!$B$1:$AF$65536</definedName>
    <definedName name="RIRI">'[28]LAP PENJUALAN'!$B$1:$I$65536</definedName>
    <definedName name="RITA">'[84]LAP PENJUALAN'!$B$1:$I$65536</definedName>
    <definedName name="RK_BAT">[40]Sheet2!$E$2:$F$35</definedName>
    <definedName name="RKP" localSheetId="6">#REF!</definedName>
    <definedName name="RKP">#REF!</definedName>
    <definedName name="rl" localSheetId="6">'1.2 Konsolidasi LR Depo'!$C:$AH</definedName>
    <definedName name="rl">'[112]RL PERDEPO'!$C$1:$X$65536</definedName>
    <definedName name="S">[48]COGS!$B$1:$AE$65536</definedName>
    <definedName name="SADF">[113]PRODUK!$A:$A</definedName>
    <definedName name="SAFA">'[114]LAP PENJUALAN'!$B$1:$I$65536</definedName>
    <definedName name="SALE">'[36]LAP PENJUALAN'!$B$1:$I$65536</definedName>
    <definedName name="SALIM">[58]COGS!$B$1:$AF$65536</definedName>
    <definedName name="SAPBEXrevision" hidden="1">1</definedName>
    <definedName name="SAPBEXsysID" hidden="1">"BWP"</definedName>
    <definedName name="SAPBEXwbID" hidden="1">"3ZO704Y1J4RGLW8B4ZMVE1PAG"</definedName>
    <definedName name="sd" localSheetId="6">[31]COGS!$B$1:$AF$65536</definedName>
    <definedName name="SD">[115]COGS!$B:$AI</definedName>
    <definedName name="sd3p" localSheetId="6">'[14]lam-moi'!#REF!</definedName>
    <definedName name="sd3p">'[14]lam-moi'!#REF!</definedName>
    <definedName name="SDHK">'[116]LAP PENJUALAN'!$B$1:$I$65536</definedName>
    <definedName name="SDMONG" localSheetId="6">#REF!</definedName>
    <definedName name="SDMONG">#REF!</definedName>
    <definedName name="SDS">[117]COGS!$B$1:$AF$65536</definedName>
    <definedName name="SDV">'[118]NERACA LAJUR'!$A$1:$S$65536</definedName>
    <definedName name="sed" localSheetId="6">#REF!</definedName>
    <definedName name="sed">#REF!</definedName>
    <definedName name="sel">CELL("filename")&amp;"   ~~   "&amp;TEXT(NOW(),"[$-409]dddd, dd-mmm-yyyy   &lt;hh:mm&gt; ")</definedName>
    <definedName name="SERIBUOKE">'[119]SO PERBLN'!$AJ$2:$AW$190</definedName>
    <definedName name="SFS">'[32]NERACA LAJUR'!$A$1:$S$65536</definedName>
    <definedName name="sgnc" localSheetId="6">[14]gtrinh!#REF!</definedName>
    <definedName name="sgnc">[14]gtrinh!#REF!</definedName>
    <definedName name="sgvl" localSheetId="6">[14]gtrinh!#REF!</definedName>
    <definedName name="sgvl">[14]gtrinh!#REF!</definedName>
    <definedName name="sht" localSheetId="6">'[14]THPDMoi  (2)'!#REF!</definedName>
    <definedName name="sht">'[14]THPDMoi  (2)'!#REF!</definedName>
    <definedName name="sht3p" localSheetId="6">'[14]lam-moi'!#REF!</definedName>
    <definedName name="sht3p">'[14]lam-moi'!#REF!</definedName>
    <definedName name="SIP" localSheetId="6">#REF!</definedName>
    <definedName name="SIP">#REF!</definedName>
    <definedName name="SL_CRD" localSheetId="6">#REF!</definedName>
    <definedName name="SL_CRD">#REF!</definedName>
    <definedName name="SL_CRS" localSheetId="6">#REF!</definedName>
    <definedName name="SL_CRS">#REF!</definedName>
    <definedName name="SL_CS" localSheetId="6">#REF!</definedName>
    <definedName name="SL_CS">#REF!</definedName>
    <definedName name="SL_DD" localSheetId="6">#REF!</definedName>
    <definedName name="SL_DD">#REF!</definedName>
    <definedName name="soc3p" localSheetId="6">#REF!</definedName>
    <definedName name="soc3p">#REF!</definedName>
    <definedName name="SOUPDATE">'[119]SO PERBLN'!$C$2:$AH$190</definedName>
    <definedName name="spk1p" localSheetId="6">'[14]#REF'!#REF!</definedName>
    <definedName name="spk1p">'[14]#REF'!#REF!</definedName>
    <definedName name="spk3p" localSheetId="6">'[14]lam-moi'!#REF!</definedName>
    <definedName name="spk3p">'[14]lam-moi'!#REF!</definedName>
    <definedName name="ssssssssss" localSheetId="6">#REF!</definedName>
    <definedName name="ssssssssss">#REF!</definedName>
    <definedName name="st3p" localSheetId="6">'[14]lam-moi'!#REF!</definedName>
    <definedName name="st3p">'[14]lam-moi'!#REF!</definedName>
    <definedName name="STATUS1" localSheetId="6">#REF!</definedName>
    <definedName name="STATUS1">#REF!</definedName>
    <definedName name="STATUS10" localSheetId="6">#REF!</definedName>
    <definedName name="STATUS10">#REF!</definedName>
    <definedName name="STATUS11" localSheetId="6">#REF!</definedName>
    <definedName name="STATUS11">#REF!</definedName>
    <definedName name="STATUS12" localSheetId="6">#REF!</definedName>
    <definedName name="STATUS12">#REF!</definedName>
    <definedName name="STATUS2" localSheetId="6">#REF!</definedName>
    <definedName name="STATUS2">#REF!</definedName>
    <definedName name="STATUS3" localSheetId="6">#REF!</definedName>
    <definedName name="STATUS3">#REF!</definedName>
    <definedName name="STATUS4" localSheetId="6">#REF!</definedName>
    <definedName name="STATUS4">#REF!</definedName>
    <definedName name="STATUS5" localSheetId="6">#REF!</definedName>
    <definedName name="STATUS5">#REF!</definedName>
    <definedName name="STATUS6" localSheetId="6">#REF!</definedName>
    <definedName name="STATUS6">#REF!</definedName>
    <definedName name="STATUS7" localSheetId="6">#REF!</definedName>
    <definedName name="STATUS7">#REF!</definedName>
    <definedName name="STATUS8" localSheetId="6">#REF!</definedName>
    <definedName name="STATUS8">#REF!</definedName>
    <definedName name="STATUS9" localSheetId="6">#REF!</definedName>
    <definedName name="STATUS9">#REF!</definedName>
    <definedName name="STATUSLALU" localSheetId="6">#REF!</definedName>
    <definedName name="STATUSLALU">#REF!</definedName>
    <definedName name="SUPL" localSheetId="6">[45]KKP!#REF!</definedName>
    <definedName name="SUPL">[45]KKP!#REF!</definedName>
    <definedName name="SUSI">'[75]LAP PENJUALAN'!$B$1:$I$65536</definedName>
    <definedName name="SWPRLT" localSheetId="6">#REF!</definedName>
    <definedName name="SWPRLT">#REF!</definedName>
    <definedName name="sws">[93]HARGA!$B$94:$K$147</definedName>
    <definedName name="t101p" localSheetId="6">#REF!</definedName>
    <definedName name="t101p">#REF!</definedName>
    <definedName name="t103p" localSheetId="6">#REF!</definedName>
    <definedName name="t103p">#REF!</definedName>
    <definedName name="t105mnc" localSheetId="6">'[14]thao-go'!#REF!</definedName>
    <definedName name="t105mnc">'[14]thao-go'!#REF!</definedName>
    <definedName name="t10m" localSheetId="6">'[14]lam-moi'!#REF!</definedName>
    <definedName name="t10m">'[14]lam-moi'!#REF!</definedName>
    <definedName name="t10nc" localSheetId="6">'[14]lam-moi'!#REF!</definedName>
    <definedName name="t10nc">'[14]lam-moi'!#REF!</definedName>
    <definedName name="t10nc1p" localSheetId="6">#REF!</definedName>
    <definedName name="t10nc1p">#REF!</definedName>
    <definedName name="t10ncm" localSheetId="6">'[14]lam-moi'!#REF!</definedName>
    <definedName name="t10ncm">'[14]lam-moi'!#REF!</definedName>
    <definedName name="t10vl" localSheetId="6">'[14]lam-moi'!#REF!</definedName>
    <definedName name="t10vl">'[14]lam-moi'!#REF!</definedName>
    <definedName name="t10vl1p" localSheetId="6">#REF!</definedName>
    <definedName name="t10vl1p">#REF!</definedName>
    <definedName name="t121p" localSheetId="6">#REF!</definedName>
    <definedName name="t121p">#REF!</definedName>
    <definedName name="t123p" localSheetId="6">#REF!</definedName>
    <definedName name="t123p">#REF!</definedName>
    <definedName name="t12m" localSheetId="6">'[14]lam-moi'!#REF!</definedName>
    <definedName name="t12m">'[14]lam-moi'!#REF!</definedName>
    <definedName name="t12mnc" localSheetId="6">'[14]thao-go'!#REF!</definedName>
    <definedName name="t12mnc">'[14]thao-go'!#REF!</definedName>
    <definedName name="t12nc" localSheetId="6">'[14]lam-moi'!#REF!</definedName>
    <definedName name="t12nc">'[14]lam-moi'!#REF!</definedName>
    <definedName name="t12nc3p">'[14]CHITIET VL-NC'!$G$38</definedName>
    <definedName name="t12ncm" localSheetId="6">'[14]lam-moi'!#REF!</definedName>
    <definedName name="t12ncm">'[14]lam-moi'!#REF!</definedName>
    <definedName name="t12vl" localSheetId="6">'[14]lam-moi'!#REF!</definedName>
    <definedName name="t12vl">'[14]lam-moi'!#REF!</definedName>
    <definedName name="t12vl3p">'[14]CHITIET VL-NC'!$G$34</definedName>
    <definedName name="t141p" localSheetId="6">#REF!</definedName>
    <definedName name="t141p">#REF!</definedName>
    <definedName name="t143p" localSheetId="6">#REF!</definedName>
    <definedName name="t143p">#REF!</definedName>
    <definedName name="t14m" localSheetId="6">'[14]lam-moi'!#REF!</definedName>
    <definedName name="t14m">'[14]lam-moi'!#REF!</definedName>
    <definedName name="t14mnc" localSheetId="6">'[14]thao-go'!#REF!</definedName>
    <definedName name="t14mnc">'[14]thao-go'!#REF!</definedName>
    <definedName name="t14nc" localSheetId="6">'[14]lam-moi'!#REF!</definedName>
    <definedName name="t14nc">'[14]lam-moi'!#REF!</definedName>
    <definedName name="t14nc3p" localSheetId="6">#REF!</definedName>
    <definedName name="t14nc3p">#REF!</definedName>
    <definedName name="t14ncm" localSheetId="6">'[14]lam-moi'!#REF!</definedName>
    <definedName name="t14ncm">'[14]lam-moi'!#REF!</definedName>
    <definedName name="T14vc" localSheetId="6">'[14]CHITIET VL-NC-TT -1p'!#REF!</definedName>
    <definedName name="T14vc">'[14]CHITIET VL-NC-TT -1p'!#REF!</definedName>
    <definedName name="t14vl" localSheetId="6">'[14]lam-moi'!#REF!</definedName>
    <definedName name="t14vl">'[14]lam-moi'!#REF!</definedName>
    <definedName name="t14vl3p" localSheetId="6">#REF!</definedName>
    <definedName name="t14vl3p">#REF!</definedName>
    <definedName name="T203P" localSheetId="6">[14]VC!#REF!</definedName>
    <definedName name="T203P">[14]VC!#REF!</definedName>
    <definedName name="t20m" localSheetId="6">'[14]lam-moi'!#REF!</definedName>
    <definedName name="t20m">'[14]lam-moi'!#REF!</definedName>
    <definedName name="t20ncm" localSheetId="6">'[14]lam-moi'!#REF!</definedName>
    <definedName name="t20ncm">'[14]lam-moi'!#REF!</definedName>
    <definedName name="t7m" localSheetId="6">'[14]THPDMoi  (2)'!#REF!</definedName>
    <definedName name="t7m">'[14]THPDMoi  (2)'!#REF!</definedName>
    <definedName name="t7nc" localSheetId="6">'[14]lam-moi'!#REF!</definedName>
    <definedName name="t7nc">'[14]lam-moi'!#REF!</definedName>
    <definedName name="t7vl" localSheetId="6">'[14]lam-moi'!#REF!</definedName>
    <definedName name="t7vl">'[14]lam-moi'!#REF!</definedName>
    <definedName name="t84mnc" localSheetId="6">'[14]thao-go'!#REF!</definedName>
    <definedName name="t84mnc">'[14]thao-go'!#REF!</definedName>
    <definedName name="t8m" localSheetId="6">'[14]THPDMoi  (2)'!#REF!</definedName>
    <definedName name="t8m">'[14]THPDMoi  (2)'!#REF!</definedName>
    <definedName name="t8nc" localSheetId="6">'[14]lam-moi'!#REF!</definedName>
    <definedName name="t8nc">'[14]lam-moi'!#REF!</definedName>
    <definedName name="t8vl" localSheetId="6">'[14]lam-moi'!#REF!</definedName>
    <definedName name="t8vl">'[14]lam-moi'!#REF!</definedName>
    <definedName name="tbdd1p" localSheetId="6">'[14]lam-moi'!#REF!</definedName>
    <definedName name="tbdd1p">'[14]lam-moi'!#REF!</definedName>
    <definedName name="tbdd3p" localSheetId="6">'[14]lam-moi'!#REF!</definedName>
    <definedName name="tbdd3p">'[14]lam-moi'!#REF!</definedName>
    <definedName name="tbddsdl" localSheetId="6">'[14]lam-moi'!#REF!</definedName>
    <definedName name="tbddsdl">'[14]lam-moi'!#REF!</definedName>
    <definedName name="TBI" localSheetId="6">'[14]TH XL'!#REF!</definedName>
    <definedName name="TBI">'[14]TH XL'!#REF!</definedName>
    <definedName name="tbtr" localSheetId="6">'[14]TH XL'!#REF!</definedName>
    <definedName name="tbtr">'[14]TH XL'!#REF!</definedName>
    <definedName name="tbtram" localSheetId="6">#REF!</definedName>
    <definedName name="tbtram">#REF!</definedName>
    <definedName name="TC" localSheetId="6">#REF!</definedName>
    <definedName name="TC">#REF!</definedName>
    <definedName name="TC_NHANH1" localSheetId="6">#REF!</definedName>
    <definedName name="TC_NHANH1">#REF!</definedName>
    <definedName name="tcxxnc" localSheetId="6">'[14]thao-go'!#REF!</definedName>
    <definedName name="tcxxnc">'[14]thao-go'!#REF!</definedName>
    <definedName name="td" localSheetId="6">'[14]THPDMoi  (2)'!#REF!</definedName>
    <definedName name="td">'[14]THPDMoi  (2)'!#REF!</definedName>
    <definedName name="td10vl" localSheetId="6">'[14]#REF'!#REF!</definedName>
    <definedName name="td10vl">'[14]#REF'!#REF!</definedName>
    <definedName name="td12nc" localSheetId="6">'[14]#REF'!#REF!</definedName>
    <definedName name="td12nc">'[14]#REF'!#REF!</definedName>
    <definedName name="td1cnc" localSheetId="6">'[14]lam-moi'!#REF!</definedName>
    <definedName name="td1cnc">'[14]lam-moi'!#REF!</definedName>
    <definedName name="td1cvl" localSheetId="6">'[14]lam-moi'!#REF!</definedName>
    <definedName name="td1cvl">'[14]lam-moi'!#REF!</definedName>
    <definedName name="td1p" localSheetId="6">#REF!</definedName>
    <definedName name="td1p">#REF!</definedName>
    <definedName name="TD1pnc" localSheetId="6">'[14]CHITIET VL-NC-TT -1p'!#REF!</definedName>
    <definedName name="TD1pnc">'[14]CHITIET VL-NC-TT -1p'!#REF!</definedName>
    <definedName name="TD1pvl" localSheetId="6">'[14]CHITIET VL-NC-TT -1p'!#REF!</definedName>
    <definedName name="TD1pvl">'[14]CHITIET VL-NC-TT -1p'!#REF!</definedName>
    <definedName name="td3p" localSheetId="6">#REF!</definedName>
    <definedName name="td3p">#REF!</definedName>
    <definedName name="tdc84nc" localSheetId="6">'[14]thao-go'!#REF!</definedName>
    <definedName name="tdc84nc">'[14]thao-go'!#REF!</definedName>
    <definedName name="tdcnc" localSheetId="6">'[14]thao-go'!#REF!</definedName>
    <definedName name="tdcnc">'[14]thao-go'!#REF!</definedName>
    <definedName name="tdgnc" localSheetId="6">'[14]lam-moi'!#REF!</definedName>
    <definedName name="tdgnc">'[14]lam-moi'!#REF!</definedName>
    <definedName name="tdgvl" localSheetId="6">'[14]lam-moi'!#REF!</definedName>
    <definedName name="tdgvl">'[14]lam-moi'!#REF!</definedName>
    <definedName name="tdhtnc" localSheetId="6">'[14]lam-moi'!#REF!</definedName>
    <definedName name="tdhtnc">'[14]lam-moi'!#REF!</definedName>
    <definedName name="tdhtvl" localSheetId="6">'[14]lam-moi'!#REF!</definedName>
    <definedName name="tdhtvl">'[14]lam-moi'!#REF!</definedName>
    <definedName name="tdnc" localSheetId="6">[14]gtrinh!#REF!</definedName>
    <definedName name="tdnc">[14]gtrinh!#REF!</definedName>
    <definedName name="tdnc1p" localSheetId="6">#REF!</definedName>
    <definedName name="tdnc1p">#REF!</definedName>
    <definedName name="tdnc3p">'[14]CHITIET VL-NC'!$G$28</definedName>
    <definedName name="tdt1pnc" localSheetId="6">[14]gtrinh!#REF!</definedName>
    <definedName name="tdt1pnc">[14]gtrinh!#REF!</definedName>
    <definedName name="tdt1pvl" localSheetId="6">[14]gtrinh!#REF!</definedName>
    <definedName name="tdt1pvl">[14]gtrinh!#REF!</definedName>
    <definedName name="tdt2cnc" localSheetId="6">'[14]lam-moi'!#REF!</definedName>
    <definedName name="tdt2cnc">'[14]lam-moi'!#REF!</definedName>
    <definedName name="tdt2cvl" localSheetId="6">[14]chitiet!#REF!</definedName>
    <definedName name="tdt2cvl">[14]chitiet!#REF!</definedName>
    <definedName name="tdtr2cnc" localSheetId="6">#REF!</definedName>
    <definedName name="tdtr2cnc">#REF!</definedName>
    <definedName name="tdtr2cvl" localSheetId="6">#REF!</definedName>
    <definedName name="tdtr2cvl">#REF!</definedName>
    <definedName name="tdtrnc" localSheetId="6">[14]gtrinh!#REF!</definedName>
    <definedName name="tdtrnc">[14]gtrinh!#REF!</definedName>
    <definedName name="tdtrvl" localSheetId="6">[14]gtrinh!#REF!</definedName>
    <definedName name="tdtrvl">[14]gtrinh!#REF!</definedName>
    <definedName name="tdvl" localSheetId="6">[14]gtrinh!#REF!</definedName>
    <definedName name="tdvl">[14]gtrinh!#REF!</definedName>
    <definedName name="tdvl1p" localSheetId="6">#REF!</definedName>
    <definedName name="tdvl1p">#REF!</definedName>
    <definedName name="tdvl3p">'[14]CHITIET VL-NC'!$G$23</definedName>
    <definedName name="tens" localSheetId="6">{"";"";"Twenty";"Thirty";"Forty";"Fifty";"Sixty";"Seventy";"Eighty";"Ninety"}</definedName>
    <definedName name="tens" localSheetId="7">{"";"";"Twenty";"Thirty";"Forty";"Fifty";"Sixty";"Seventy";"Eighty";"Ninety"}</definedName>
    <definedName name="tens" localSheetId="8">{"";"";"Twenty";"Thirty";"Forty";"Fifty";"Sixty";"Seventy";"Eighty";"Ninety"}</definedName>
    <definedName name="tens">{"";"";"Twenty";"Thirty";"Forty";"Fifty";"Sixty";"Seventy";"Eighty";"Ninety"}</definedName>
    <definedName name="TES" localSheetId="9" hidden="1">#REF!</definedName>
    <definedName name="TES" hidden="1">#REF!</definedName>
    <definedName name="Test" localSheetId="6" hidden="1">{#N/A,#N/A,FALSE,"DATA"}</definedName>
    <definedName name="Test" localSheetId="7" hidden="1">{#N/A,#N/A,FALSE,"DATA"}</definedName>
    <definedName name="Test" localSheetId="8" hidden="1">{#N/A,#N/A,FALSE,"DATA"}</definedName>
    <definedName name="Test" localSheetId="9" hidden="1">{#N/A,#N/A,FALSE,"DATA"}</definedName>
    <definedName name="Test" hidden="1">{#N/A,#N/A,FALSE,"DATA"}</definedName>
    <definedName name="th3x15" localSheetId="6">[14]giathanh1!#REF!</definedName>
    <definedName name="th3x15">[14]giathanh1!#REF!</definedName>
    <definedName name="ThanhXuan110" localSheetId="6">'[120]KH-Q1,Q2,01'!#REF!</definedName>
    <definedName name="ThanhXuan110">'[120]KH-Q1,Q2,01'!#REF!</definedName>
    <definedName name="THGO1pnc" localSheetId="6">#REF!</definedName>
    <definedName name="THGO1pnc">#REF!</definedName>
    <definedName name="thht" localSheetId="6">#REF!</definedName>
    <definedName name="thht">#REF!</definedName>
    <definedName name="THKP160" localSheetId="6">'[14]dongia (2)'!#REF!</definedName>
    <definedName name="THKP160">'[14]dongia (2)'!#REF!</definedName>
    <definedName name="thkp3" localSheetId="6">#REF!</definedName>
    <definedName name="thkp3">#REF!</definedName>
    <definedName name="thtr15" localSheetId="6">[14]giathanh1!#REF!</definedName>
    <definedName name="thtr15">[14]giathanh1!#REF!</definedName>
    <definedName name="thtt" localSheetId="6">#REF!</definedName>
    <definedName name="thtt">#REF!</definedName>
    <definedName name="Tiepdia">[14]Tiepdia!$1:$1048576</definedName>
    <definedName name="TIPEL" localSheetId="6">#REF!</definedName>
    <definedName name="TIPEL">#REF!</definedName>
    <definedName name="TISJUNI" localSheetId="6">[17]TIS!$B$6:$K$550</definedName>
    <definedName name="TISJUNI">[18]TIS!$B$6:$K$550</definedName>
    <definedName name="TITI">'[52]LAP PENJUALAN'!$B$1:$I$65536</definedName>
    <definedName name="TLAC120" localSheetId="6">#REF!</definedName>
    <definedName name="TLAC120">#REF!</definedName>
    <definedName name="TLAC35" localSheetId="6">#REF!</definedName>
    <definedName name="TLAC35">#REF!</definedName>
    <definedName name="TLAC50" localSheetId="6">#REF!</definedName>
    <definedName name="TLAC50">#REF!</definedName>
    <definedName name="TLAC70" localSheetId="6">#REF!</definedName>
    <definedName name="TLAC70">#REF!</definedName>
    <definedName name="TLAC95" localSheetId="6">#REF!</definedName>
    <definedName name="TLAC95">#REF!</definedName>
    <definedName name="tlp" localSheetId="6">#REF!</definedName>
    <definedName name="tlp">#REF!</definedName>
    <definedName name="tn1pinnc" localSheetId="6">'[14]thao-go'!#REF!</definedName>
    <definedName name="tn1pinnc">'[14]thao-go'!#REF!</definedName>
    <definedName name="tn2mhnnc" localSheetId="6">'[14]thao-go'!#REF!</definedName>
    <definedName name="tn2mhnnc">'[14]thao-go'!#REF!</definedName>
    <definedName name="TNCM" localSheetId="6">'[14]CHITIET VL-NC-TT-3p'!#REF!</definedName>
    <definedName name="TNCM">'[14]CHITIET VL-NC-TT-3p'!#REF!</definedName>
    <definedName name="tnhnnc" localSheetId="6">'[14]thao-go'!#REF!</definedName>
    <definedName name="tnhnnc">'[14]thao-go'!#REF!</definedName>
    <definedName name="tnignc" localSheetId="6">'[14]thao-go'!#REF!</definedName>
    <definedName name="tnignc">'[14]thao-go'!#REF!</definedName>
    <definedName name="tnin190nc" localSheetId="6">'[14]thao-go'!#REF!</definedName>
    <definedName name="tnin190nc">'[14]thao-go'!#REF!</definedName>
    <definedName name="tnlnc" localSheetId="6">'[14]thao-go'!#REF!</definedName>
    <definedName name="tnlnc">'[14]thao-go'!#REF!</definedName>
    <definedName name="tnnnc" localSheetId="6">'[14]thao-go'!#REF!</definedName>
    <definedName name="tnnnc">'[14]thao-go'!#REF!</definedName>
    <definedName name="tol" localSheetId="6">#REF!</definedName>
    <definedName name="tol">#REF!</definedName>
    <definedName name="TR15HT" localSheetId="6">'[14]TONGKE-HT'!#REF!</definedName>
    <definedName name="TR15HT">'[14]TONGKE-HT'!#REF!</definedName>
    <definedName name="TR16HT" localSheetId="6">'[14]TONGKE-HT'!#REF!</definedName>
    <definedName name="TR16HT">'[14]TONGKE-HT'!#REF!</definedName>
    <definedName name="TR19HT" localSheetId="6">'[14]TONGKE-HT'!#REF!</definedName>
    <definedName name="TR19HT">'[14]TONGKE-HT'!#REF!</definedName>
    <definedName name="tr1x15" localSheetId="6">[14]giathanh1!#REF!</definedName>
    <definedName name="tr1x15">[14]giathanh1!#REF!</definedName>
    <definedName name="TR20HT" localSheetId="6">'[14]TONGKE-HT'!#REF!</definedName>
    <definedName name="TR20HT">'[14]TONGKE-HT'!#REF!</definedName>
    <definedName name="tr3x100" localSheetId="6">'[14]dongia (2)'!#REF!</definedName>
    <definedName name="tr3x100">'[14]dongia (2)'!#REF!</definedName>
    <definedName name="tram100" localSheetId="6">'[14]dongia (2)'!#REF!</definedName>
    <definedName name="tram100">'[14]dongia (2)'!#REF!</definedName>
    <definedName name="tram1x25" localSheetId="6">'[14]dongia (2)'!#REF!</definedName>
    <definedName name="tram1x25">'[14]dongia (2)'!#REF!</definedName>
    <definedName name="transportir">'[121]Register CO Week 51'!$BK$5:$BK$15</definedName>
    <definedName name="tru10mtc" localSheetId="6">'[14]t-h HA THE'!#REF!</definedName>
    <definedName name="tru10mtc">'[14]t-h HA THE'!#REF!</definedName>
    <definedName name="tru8mtc" localSheetId="6">'[14]t-h HA THE'!#REF!</definedName>
    <definedName name="tru8mtc">'[14]t-h HA THE'!#REF!</definedName>
    <definedName name="TT_1P" localSheetId="6">#REF!</definedName>
    <definedName name="TT_1P">#REF!</definedName>
    <definedName name="TT_3p" localSheetId="6">#REF!</definedName>
    <definedName name="TT_3p">#REF!</definedName>
    <definedName name="tt1pnc" localSheetId="6">'[14]lam-moi'!#REF!</definedName>
    <definedName name="tt1pnc">'[14]lam-moi'!#REF!</definedName>
    <definedName name="tt1pvl" localSheetId="6">'[14]lam-moi'!#REF!</definedName>
    <definedName name="tt1pvl">'[14]lam-moi'!#REF!</definedName>
    <definedName name="tt3pnc" localSheetId="6">'[14]lam-moi'!#REF!</definedName>
    <definedName name="tt3pnc">'[14]lam-moi'!#REF!</definedName>
    <definedName name="tt3pvl" localSheetId="6">'[14]lam-moi'!#REF!</definedName>
    <definedName name="tt3pvl">'[14]lam-moi'!#REF!</definedName>
    <definedName name="TTDD">[14]TDTKP!$E$44+[14]TDTKP!$F$44+[14]TDTKP!$G$44</definedName>
    <definedName name="TTDD3P" localSheetId="6">[14]TDTKP1!#REF!</definedName>
    <definedName name="TTDD3P">[14]TDTKP1!#REF!</definedName>
    <definedName name="TTDDCT3p" localSheetId="6">[14]TDTKP1!#REF!</definedName>
    <definedName name="TTDDCT3p">[14]TDTKP1!#REF!</definedName>
    <definedName name="TTK3p">'[14]TONGKE3p '!$C$295</definedName>
    <definedName name="ttronmk" localSheetId="6">#REF!</definedName>
    <definedName name="ttronmk">#REF!</definedName>
    <definedName name="tunai" localSheetId="6">[17]COGS!$V$8:$AC$23</definedName>
    <definedName name="tunai">[18]COGS!$V$8:$AC$23</definedName>
    <definedName name="tv75nc" localSheetId="6">#REF!</definedName>
    <definedName name="tv75nc">#REF!</definedName>
    <definedName name="tv75vl" localSheetId="6">#REF!</definedName>
    <definedName name="tv75vl">#REF!</definedName>
    <definedName name="tx1pignc" localSheetId="6">'[14]thao-go'!#REF!</definedName>
    <definedName name="tx1pignc">'[14]thao-go'!#REF!</definedName>
    <definedName name="tx1pindnc" localSheetId="6">'[14]thao-go'!#REF!</definedName>
    <definedName name="tx1pindnc">'[14]thao-go'!#REF!</definedName>
    <definedName name="tx1pingnc" localSheetId="6">'[14]thao-go'!#REF!</definedName>
    <definedName name="tx1pingnc">'[14]thao-go'!#REF!</definedName>
    <definedName name="tx1pintnc" localSheetId="6">'[14]thao-go'!#REF!</definedName>
    <definedName name="tx1pintnc">'[14]thao-go'!#REF!</definedName>
    <definedName name="tx1pitnc" localSheetId="6">'[14]thao-go'!#REF!</definedName>
    <definedName name="tx1pitnc">'[14]thao-go'!#REF!</definedName>
    <definedName name="tx2mhnnc" localSheetId="6">'[14]thao-go'!#REF!</definedName>
    <definedName name="tx2mhnnc">'[14]thao-go'!#REF!</definedName>
    <definedName name="tx2mitnc" localSheetId="6">'[14]thao-go'!#REF!</definedName>
    <definedName name="tx2mitnc">'[14]thao-go'!#REF!</definedName>
    <definedName name="txhnnc" localSheetId="6">'[14]thao-go'!#REF!</definedName>
    <definedName name="txhnnc">'[14]thao-go'!#REF!</definedName>
    <definedName name="txig1nc" localSheetId="6">'[14]thao-go'!#REF!</definedName>
    <definedName name="txig1nc">'[14]thao-go'!#REF!</definedName>
    <definedName name="txin190nc" localSheetId="6">'[14]thao-go'!#REF!</definedName>
    <definedName name="txin190nc">'[14]thao-go'!#REF!</definedName>
    <definedName name="txinnc" localSheetId="6">'[14]thao-go'!#REF!</definedName>
    <definedName name="txinnc">'[14]thao-go'!#REF!</definedName>
    <definedName name="txit1nc" localSheetId="6">'[14]thao-go'!#REF!</definedName>
    <definedName name="txit1nc">'[14]thao-go'!#REF!</definedName>
    <definedName name="ty" localSheetId="6" hidden="1">{#N/A,#N/A,FALSE,"DATA"}</definedName>
    <definedName name="ty" localSheetId="7" hidden="1">{#N/A,#N/A,FALSE,"DATA"}</definedName>
    <definedName name="ty" localSheetId="8" hidden="1">{#N/A,#N/A,FALSE,"DATA"}</definedName>
    <definedName name="ty" localSheetId="9" hidden="1">{#N/A,#N/A,FALSE,"DATA"}</definedName>
    <definedName name="ty" hidden="1">{#N/A,#N/A,FALSE,"DATA"}</definedName>
    <definedName name="TYPE" localSheetId="6">#REF!</definedName>
    <definedName name="TYPE">#REF!</definedName>
    <definedName name="U" localSheetId="6" hidden="1">{#N/A,#N/A,FALSE,"DATA"}</definedName>
    <definedName name="U" localSheetId="7" hidden="1">{#N/A,#N/A,FALSE,"DATA"}</definedName>
    <definedName name="U" localSheetId="8" hidden="1">{#N/A,#N/A,FALSE,"DATA"}</definedName>
    <definedName name="U" localSheetId="9" hidden="1">{#N/A,#N/A,FALSE,"DATA"}</definedName>
    <definedName name="U" hidden="1">{#N/A,#N/A,FALSE,"DATA"}</definedName>
    <definedName name="ui" localSheetId="6" hidden="1">{#N/A,#N/A,FALSE,"DATA"}</definedName>
    <definedName name="ui" localSheetId="7" hidden="1">{#N/A,#N/A,FALSE,"DATA"}</definedName>
    <definedName name="ui" localSheetId="8" hidden="1">{#N/A,#N/A,FALSE,"DATA"}</definedName>
    <definedName name="ui" localSheetId="9" hidden="1">{#N/A,#N/A,FALSE,"DATA"}</definedName>
    <definedName name="ui" hidden="1">{#N/A,#N/A,FALSE,"DATA"}</definedName>
    <definedName name="UM" localSheetId="6">#REF!</definedName>
    <definedName name="UM">#REF!</definedName>
    <definedName name="UPAH1" localSheetId="6">#REF!</definedName>
    <definedName name="UPAH1">#REF!</definedName>
    <definedName name="UPAH10" localSheetId="6">#REF!</definedName>
    <definedName name="UPAH10">#REF!</definedName>
    <definedName name="UPAH11" localSheetId="6">#REF!</definedName>
    <definedName name="UPAH11">#REF!</definedName>
    <definedName name="UPAH12" localSheetId="6">#REF!</definedName>
    <definedName name="UPAH12">#REF!</definedName>
    <definedName name="UPAH2" localSheetId="6">#REF!</definedName>
    <definedName name="UPAH2">#REF!</definedName>
    <definedName name="UPAH3" localSheetId="6">#REF!</definedName>
    <definedName name="UPAH3">#REF!</definedName>
    <definedName name="UPAH4" localSheetId="6">#REF!</definedName>
    <definedName name="UPAH4">#REF!</definedName>
    <definedName name="UPAH5" localSheetId="6">#REF!</definedName>
    <definedName name="UPAH5">#REF!</definedName>
    <definedName name="UPAH6" localSheetId="6">#REF!</definedName>
    <definedName name="UPAH6">#REF!</definedName>
    <definedName name="UPAH7" localSheetId="6">#REF!</definedName>
    <definedName name="UPAH7">#REF!</definedName>
    <definedName name="UPAH8" localSheetId="6">#REF!</definedName>
    <definedName name="UPAH8">#REF!</definedName>
    <definedName name="UPAH9" localSheetId="6">#REF!</definedName>
    <definedName name="UPAH9">#REF!</definedName>
    <definedName name="UPAHA" localSheetId="9" hidden="1">#REF!</definedName>
    <definedName name="UPAHA" hidden="1">#REF!</definedName>
    <definedName name="UPAHLALU" localSheetId="6">#REF!</definedName>
    <definedName name="UPAHLALU">#REF!</definedName>
    <definedName name="valuevx">42.314159</definedName>
    <definedName name="VCDD3p" localSheetId="6">'[14]KPVC-BD '!#REF!</definedName>
    <definedName name="VCDD3p">'[14]KPVC-BD '!#REF!</definedName>
    <definedName name="VCHT" localSheetId="6">#REF!</definedName>
    <definedName name="VCHT">#REF!</definedName>
    <definedName name="VCTT" localSheetId="6">#REF!</definedName>
    <definedName name="VCTT">#REF!</definedName>
    <definedName name="VCVBT1">'[14]VCV-BE-TONG'!$G$11</definedName>
    <definedName name="VCVBT2">'[14]VCV-BE-TONG'!$G$17</definedName>
    <definedName name="vd3p" localSheetId="6">#REF!</definedName>
    <definedName name="vd3p">#REF!</definedName>
    <definedName name="vertex42_copyright" hidden="1">"© 2009-2018 by Vertex42.com"</definedName>
    <definedName name="vertex42_id" hidden="1">"functional-org-chart.xlsx"</definedName>
    <definedName name="vertex42_title" hidden="1">"Functional Organizational Chart Template"</definedName>
    <definedName name="vita">'[52]REKAP GL'!$B$1:$H$65536</definedName>
    <definedName name="vl1p" localSheetId="6">#REF!</definedName>
    <definedName name="vl1p">#REF!</definedName>
    <definedName name="vl3p" localSheetId="6">#REF!</definedName>
    <definedName name="vl3p">#REF!</definedName>
    <definedName name="vldd" localSheetId="6">'[14]TH XL'!#REF!</definedName>
    <definedName name="vldd">'[14]TH XL'!#REF!</definedName>
    <definedName name="vldn400" localSheetId="6">#REF!</definedName>
    <definedName name="vldn400">#REF!</definedName>
    <definedName name="vldn600" localSheetId="6">#REF!</definedName>
    <definedName name="vldn600">#REF!</definedName>
    <definedName name="VLHC">[14]TNHCHINH!$I$38</definedName>
    <definedName name="vltr" localSheetId="6">'[14]TH XL'!#REF!</definedName>
    <definedName name="vltr">'[14]TH XL'!#REF!</definedName>
    <definedName name="vltram" localSheetId="6">#REF!</definedName>
    <definedName name="vltram">#REF!</definedName>
    <definedName name="vmvm" localSheetId="6">#REF!</definedName>
    <definedName name="vmvm">#REF!</definedName>
    <definedName name="vr3p" localSheetId="6">#REF!</definedName>
    <definedName name="vr3p">#REF!</definedName>
    <definedName name="vt1pbs" localSheetId="6">'[14]lam-moi'!#REF!</definedName>
    <definedName name="vt1pbs">'[14]lam-moi'!#REF!</definedName>
    <definedName name="vtbs" localSheetId="6">'[14]lam-moi'!#REF!</definedName>
    <definedName name="vtbs">'[14]lam-moi'!#REF!</definedName>
    <definedName name="vvvvvvvvvvv" localSheetId="6" hidden="1">{#N/A,#N/A,FALSE,"DATA"}</definedName>
    <definedName name="vvvvvvvvvvv" localSheetId="7" hidden="1">{#N/A,#N/A,FALSE,"DATA"}</definedName>
    <definedName name="vvvvvvvvvvv" localSheetId="8" hidden="1">{#N/A,#N/A,FALSE,"DATA"}</definedName>
    <definedName name="vvvvvvvvvvv" localSheetId="9" hidden="1">{#N/A,#N/A,FALSE,"DATA"}</definedName>
    <definedName name="vvvvvvvvvvv" hidden="1">{#N/A,#N/A,FALSE,"DATA"}</definedName>
    <definedName name="W" localSheetId="6">#REF!</definedName>
    <definedName name="W">#REF!</definedName>
    <definedName name="WA" localSheetId="9" hidden="1">'[122]aktdit(WP)'!#REF!</definedName>
    <definedName name="WA" hidden="1">'[122]aktdit(WP)'!#REF!</definedName>
    <definedName name="we" localSheetId="6" hidden="1">{#N/A,#N/A,FALSE,"DATA"}</definedName>
    <definedName name="we" localSheetId="7" hidden="1">{#N/A,#N/A,FALSE,"DATA"}</definedName>
    <definedName name="we" localSheetId="8" hidden="1">{#N/A,#N/A,FALSE,"DATA"}</definedName>
    <definedName name="we" localSheetId="9" hidden="1">{#N/A,#N/A,FALSE,"DATA"}</definedName>
    <definedName name="we" hidden="1">{#N/A,#N/A,FALSE,"DATA"}</definedName>
    <definedName name="Window">OFFSET([123]Sheet2!$M$2,0,0,COUNTA([123]Sheet2!$M$1:$M$65536)-1,1)</definedName>
    <definedName name="WOI" localSheetId="6">#REF!</definedName>
    <definedName name="WOI">#REF!</definedName>
    <definedName name="wr" localSheetId="6" hidden="1">{#N/A,#N/A,FALSE,"DATA"}</definedName>
    <definedName name="wr" localSheetId="7" hidden="1">{#N/A,#N/A,FALSE,"DATA"}</definedName>
    <definedName name="wr" localSheetId="8" hidden="1">{#N/A,#N/A,FALSE,"DATA"}</definedName>
    <definedName name="wr" localSheetId="9" hidden="1">{#N/A,#N/A,FALSE,"DATA"}</definedName>
    <definedName name="wr" hidden="1">{#N/A,#N/A,FALSE,"DATA"}</definedName>
    <definedName name="wrn.12._.Costs._.Act._.Fcast._.All." localSheetId="6" hidden="1">{#N/A,#N/A,FALSE,"Act.Fcst Costs"}</definedName>
    <definedName name="wrn.12._.Costs._.Act._.Fcast._.All." localSheetId="7" hidden="1">{#N/A,#N/A,FALSE,"Act.Fcst Costs"}</definedName>
    <definedName name="wrn.12._.Costs._.Act._.Fcast._.All." localSheetId="8" hidden="1">{#N/A,#N/A,FALSE,"Act.Fcst Costs"}</definedName>
    <definedName name="wrn.12._.Costs._.Act._.Fcast._.All." localSheetId="9" hidden="1">{#N/A,#N/A,FALSE,"Act.Fcst Costs"}</definedName>
    <definedName name="wrn.12._.Costs._.Act._.Fcast._.All." hidden="1">{#N/A,#N/A,FALSE,"Act.Fcst Costs"}</definedName>
    <definedName name="wrn.Accounts._.schedules." localSheetId="6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7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8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9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8" hidden="1">{#N/A,#N/A,FALSE,"Aging Summary";#N/A,#N/A,FALSE,"Ratio Analysis";#N/A,#N/A,FALSE,"Test 120 Day Accts";#N/A,#N/A,FALSE,"Tickmarks"}</definedName>
    <definedName name="wrn.Aging._.and._.Trend._.Analysis." localSheetId="9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_.schedules." localSheetId="6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7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8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9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Budget._.Document." localSheetId="6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7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8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9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chi._.tiÆt." localSheetId="6" hidden="1">{#N/A,#N/A,FALSE,"Chi tiÆt"}</definedName>
    <definedName name="wrn.chi._.tiÆt." localSheetId="7" hidden="1">{#N/A,#N/A,FALSE,"Chi tiÆt"}</definedName>
    <definedName name="wrn.chi._.tiÆt." localSheetId="8" hidden="1">{#N/A,#N/A,FALSE,"Chi tiÆt"}</definedName>
    <definedName name="wrn.chi._.tiÆt." localSheetId="9" hidden="1">{#N/A,#N/A,FALSE,"Chi tiÆt"}</definedName>
    <definedName name="wrn.chi._.tiÆt." localSheetId="2" hidden="1">{#N/A,#N/A,FALSE,"Chi tiÆt"}</definedName>
    <definedName name="wrn.chi._.tiÆt." localSheetId="1" hidden="1">{#N/A,#N/A,FALSE,"Chi tiÆt"}</definedName>
    <definedName name="wrn.chi._.tiÆt." hidden="1">{#N/A,#N/A,FALSE,"Chi tiÆt"}</definedName>
    <definedName name="wrn.data." localSheetId="6" hidden="1">{#N/A,#N/A,FALSE,"DATA"}</definedName>
    <definedName name="wrn.data." localSheetId="7" hidden="1">{#N/A,#N/A,FALSE,"DATA"}</definedName>
    <definedName name="wrn.data." localSheetId="8" hidden="1">{#N/A,#N/A,FALSE,"DATA"}</definedName>
    <definedName name="wrn.data." localSheetId="9" hidden="1">{#N/A,#N/A,FALSE,"DATA"}</definedName>
    <definedName name="wrn.data." hidden="1">{#N/A,#N/A,FALSE,"DATA"}</definedName>
    <definedName name="wrn.Debbie._.Hawkins." localSheetId="6" hidden="1">{"Admin Costs",#N/A,FALSE,"Act.Fcst Costs"}</definedName>
    <definedName name="wrn.Debbie._.Hawkins." localSheetId="7" hidden="1">{"Admin Costs",#N/A,FALSE,"Act.Fcst Costs"}</definedName>
    <definedName name="wrn.Debbie._.Hawkins." localSheetId="8" hidden="1">{"Admin Costs",#N/A,FALSE,"Act.Fcst Costs"}</definedName>
    <definedName name="wrn.Debbie._.Hawkins." localSheetId="9" hidden="1">{"Admin Costs",#N/A,FALSE,"Act.Fcst Costs"}</definedName>
    <definedName name="wrn.Debbie._.Hawkins." hidden="1">{"Admin Costs",#N/A,FALSE,"Act.Fcst Costs"}</definedName>
    <definedName name="wrn.George._.Viska." localSheetId="6" hidden="1">{#N/A,#N/A,FALSE,"Cost Report";#N/A,#N/A,FALSE,"Qtly Summ.";#N/A,#N/A,FALSE,"Mar  Qtr";#N/A,#N/A,FALSE,"Report Summary"}</definedName>
    <definedName name="wrn.George._.Viska." localSheetId="7" hidden="1">{#N/A,#N/A,FALSE,"Cost Report";#N/A,#N/A,FALSE,"Qtly Summ.";#N/A,#N/A,FALSE,"Mar  Qtr";#N/A,#N/A,FALSE,"Report Summary"}</definedName>
    <definedName name="wrn.George._.Viska." localSheetId="8" hidden="1">{#N/A,#N/A,FALSE,"Cost Report";#N/A,#N/A,FALSE,"Qtly Summ.";#N/A,#N/A,FALSE,"Mar  Qtr";#N/A,#N/A,FALSE,"Report Summary"}</definedName>
    <definedName name="wrn.George._.Viska." localSheetId="9" hidden="1">{#N/A,#N/A,FALSE,"Cost Report";#N/A,#N/A,FALSE,"Qtly Summ.";#N/A,#N/A,FALSE,"Mar  Qtr";#N/A,#N/A,FALSE,"Report Summary"}</definedName>
    <definedName name="wrn.George._.Viska." hidden="1">{#N/A,#N/A,FALSE,"Cost Report";#N/A,#N/A,FALSE,"Qtly Summ.";#N/A,#N/A,FALSE,"Mar  Qtr";#N/A,#N/A,FALSE,"Report Summary"}</definedName>
    <definedName name="wrn.india." localSheetId="6" hidden="1">{#N/A,#N/A,FALSE,"India - 3f";#N/A,#N/A,FALSE,"India - 3";#N/A,#N/A,FALSE,"India - 4f";#N/A,#N/A,FALSE,"India - 4";#N/A,#N/A,FALSE,"Retail Spider"}</definedName>
    <definedName name="wrn.india." localSheetId="7" hidden="1">{#N/A,#N/A,FALSE,"India - 3f";#N/A,#N/A,FALSE,"India - 3";#N/A,#N/A,FALSE,"India - 4f";#N/A,#N/A,FALSE,"India - 4";#N/A,#N/A,FALSE,"Retail Spider"}</definedName>
    <definedName name="wrn.india." localSheetId="8" hidden="1">{#N/A,#N/A,FALSE,"India - 3f";#N/A,#N/A,FALSE,"India - 3";#N/A,#N/A,FALSE,"India - 4f";#N/A,#N/A,FALSE,"India - 4";#N/A,#N/A,FALSE,"Retail Spider"}</definedName>
    <definedName name="wrn.india." localSheetId="9" hidden="1">{#N/A,#N/A,FALSE,"India - 3f";#N/A,#N/A,FALSE,"India - 3";#N/A,#N/A,FALSE,"India - 4f";#N/A,#N/A,FALSE,"India - 4";#N/A,#N/A,FALSE,"Retail Spider"}</definedName>
    <definedName name="wrn.india." hidden="1">{#N/A,#N/A,FALSE,"India - 3f";#N/A,#N/A,FALSE,"India - 3";#N/A,#N/A,FALSE,"India - 4f";#N/A,#N/A,FALSE,"India - 4";#N/A,#N/A,FALSE,"Retail Spider"}</definedName>
    <definedName name="wrn.INPUT." localSheetId="6" hidden="1">{#N/A,#N/A,FALSE,"12MFC"}</definedName>
    <definedName name="wrn.INPUT." localSheetId="7" hidden="1">{#N/A,#N/A,FALSE,"12MFC"}</definedName>
    <definedName name="wrn.INPUT." localSheetId="8" hidden="1">{#N/A,#N/A,FALSE,"12MFC"}</definedName>
    <definedName name="wrn.INPUT." localSheetId="9" hidden="1">{#N/A,#N/A,FALSE,"12MFC"}</definedName>
    <definedName name="wrn.INPUT." hidden="1">{#N/A,#N/A,FALSE,"12MFC"}</definedName>
    <definedName name="wrn.Landscape._.schs." localSheetId="6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7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8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9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Melbourne." localSheetId="6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localSheetId="7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localSheetId="8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localSheetId="9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onth._.Report." localSheetId="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localSheetId="7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localSheetId="8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localSheetId="9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urray._.Simons." localSheetId="6" hidden="1">{#N/A,#N/A,FALSE,"Cost Report";#N/A,#N/A,FALSE,"Table 2.1";#N/A,#N/A,FALSE,"Plant Statistics";"Plant Costs",#N/A,FALSE,"Cost Summary"}</definedName>
    <definedName name="wrn.Murray._.Simons." localSheetId="7" hidden="1">{#N/A,#N/A,FALSE,"Cost Report";#N/A,#N/A,FALSE,"Table 2.1";#N/A,#N/A,FALSE,"Plant Statistics";"Plant Costs",#N/A,FALSE,"Cost Summary"}</definedName>
    <definedName name="wrn.Murray._.Simons." localSheetId="8" hidden="1">{#N/A,#N/A,FALSE,"Cost Report";#N/A,#N/A,FALSE,"Table 2.1";#N/A,#N/A,FALSE,"Plant Statistics";"Plant Costs",#N/A,FALSE,"Cost Summary"}</definedName>
    <definedName name="wrn.Murray._.Simons." localSheetId="9" hidden="1">{#N/A,#N/A,FALSE,"Cost Report";#N/A,#N/A,FALSE,"Table 2.1";#N/A,#N/A,FALSE,"Plant Statistics";"Plant Costs",#N/A,FALSE,"Cost Summary"}</definedName>
    <definedName name="wrn.Murray._.Simons." hidden="1">{#N/A,#N/A,FALSE,"Cost Report";#N/A,#N/A,FALSE,"Table 2.1";#N/A,#N/A,FALSE,"Plant Statistics";"Plant Costs",#N/A,FALSE,"Cost Summary"}</definedName>
    <definedName name="wrn.Peter._.Johnston." localSheetId="6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localSheetId="7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localSheetId="8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localSheetId="9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Rob._.Smith." localSheetId="6" hidden="1">{#N/A,#N/A,FALSE,"Cost Report";"Geology",#N/A,FALSE,"Cost Summary";"Geolgy Recon",#N/A,FALSE,"UG Geology Rep."}</definedName>
    <definedName name="wrn.Rob._.Smith." localSheetId="7" hidden="1">{#N/A,#N/A,FALSE,"Cost Report";"Geology",#N/A,FALSE,"Cost Summary";"Geolgy Recon",#N/A,FALSE,"UG Geology Rep."}</definedName>
    <definedName name="wrn.Rob._.Smith." localSheetId="8" hidden="1">{#N/A,#N/A,FALSE,"Cost Report";"Geology",#N/A,FALSE,"Cost Summary";"Geolgy Recon",#N/A,FALSE,"UG Geology Rep."}</definedName>
    <definedName name="wrn.Rob._.Smith." localSheetId="9" hidden="1">{#N/A,#N/A,FALSE,"Cost Report";"Geology",#N/A,FALSE,"Cost Summary";"Geolgy Recon",#N/A,FALSE,"UG Geology Rep."}</definedName>
    <definedName name="wrn.Rob._.Smith." hidden="1">{#N/A,#N/A,FALSE,"Cost Report";"Geology",#N/A,FALSE,"Cost Summary";"Geolgy Recon",#N/A,FALSE,"UG Geology Rep."}</definedName>
    <definedName name="wrn.Simon._.Wulff." localSheetId="6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localSheetId="7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localSheetId="8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localSheetId="9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tax._.schedules." localSheetId="6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7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8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9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tb" localSheetId="6">#REF!</definedName>
    <definedName name="wtb">#REF!</definedName>
    <definedName name="wwwwwwwwwwwwww" localSheetId="6" hidden="1">#REF!</definedName>
    <definedName name="wwwwwwwwwwwwww" localSheetId="9" hidden="1">#REF!</definedName>
    <definedName name="wwwwwwwwwwwwww" localSheetId="2" hidden="1">#REF!</definedName>
    <definedName name="wwwwwwwwwwwwww" localSheetId="1" hidden="1">#REF!</definedName>
    <definedName name="wwwwwwwwwwwwww" hidden="1">#REF!</definedName>
    <definedName name="x" localSheetId="6">#REF!</definedName>
    <definedName name="x">#REF!</definedName>
    <definedName name="x17dnc" localSheetId="6">[14]chitiet!#REF!</definedName>
    <definedName name="x17dnc">[14]chitiet!#REF!</definedName>
    <definedName name="x17dvl" localSheetId="6">[14]chitiet!#REF!</definedName>
    <definedName name="x17dvl">[14]chitiet!#REF!</definedName>
    <definedName name="x17knc" localSheetId="6">[14]chitiet!#REF!</definedName>
    <definedName name="x17knc">[14]chitiet!#REF!</definedName>
    <definedName name="x17kvl" localSheetId="6">[14]chitiet!#REF!</definedName>
    <definedName name="x17kvl">[14]chitiet!#REF!</definedName>
    <definedName name="X1pFCOnc" localSheetId="6">'[14]CHITIET VL-NC-TT -1p'!#REF!</definedName>
    <definedName name="X1pFCOnc">'[14]CHITIET VL-NC-TT -1p'!#REF!</definedName>
    <definedName name="X1pFCOvc" localSheetId="6">'[14]CHITIET VL-NC-TT -1p'!#REF!</definedName>
    <definedName name="X1pFCOvc">'[14]CHITIET VL-NC-TT -1p'!#REF!</definedName>
    <definedName name="X1pFCOvl" localSheetId="6">'[14]CHITIET VL-NC-TT -1p'!#REF!</definedName>
    <definedName name="X1pFCOvl">'[14]CHITIET VL-NC-TT -1p'!#REF!</definedName>
    <definedName name="x1pignc" localSheetId="6">'[14]lam-moi'!#REF!</definedName>
    <definedName name="x1pignc">'[14]lam-moi'!#REF!</definedName>
    <definedName name="X1pIGvc" localSheetId="6">'[14]CHITIET VL-NC-TT -1p'!#REF!</definedName>
    <definedName name="X1pIGvc">'[14]CHITIET VL-NC-TT -1p'!#REF!</definedName>
    <definedName name="x1pigvl" localSheetId="6">'[14]lam-moi'!#REF!</definedName>
    <definedName name="x1pigvl">'[14]lam-moi'!#REF!</definedName>
    <definedName name="x1pind" localSheetId="6">#REF!</definedName>
    <definedName name="x1pind">#REF!</definedName>
    <definedName name="x1pindnc" localSheetId="6">'[14]lam-moi'!#REF!</definedName>
    <definedName name="x1pindnc">'[14]lam-moi'!#REF!</definedName>
    <definedName name="x1pindvl" localSheetId="6">'[14]lam-moi'!#REF!</definedName>
    <definedName name="x1pindvl">'[14]lam-moi'!#REF!</definedName>
    <definedName name="x1ping" localSheetId="6">#REF!</definedName>
    <definedName name="x1ping">#REF!</definedName>
    <definedName name="x1pingnc" localSheetId="6">'[14]lam-moi'!#REF!</definedName>
    <definedName name="x1pingnc">'[14]lam-moi'!#REF!</definedName>
    <definedName name="x1pingvl" localSheetId="6">'[14]lam-moi'!#REF!</definedName>
    <definedName name="x1pingvl">'[14]lam-moi'!#REF!</definedName>
    <definedName name="x1pint" localSheetId="6">#REF!</definedName>
    <definedName name="x1pint">#REF!</definedName>
    <definedName name="x1pintnc" localSheetId="6">'[14]lam-moi'!#REF!</definedName>
    <definedName name="x1pintnc">'[14]lam-moi'!#REF!</definedName>
    <definedName name="X1pINTvc" localSheetId="6">'[14]CHITIET VL-NC-TT -1p'!#REF!</definedName>
    <definedName name="X1pINTvc">'[14]CHITIET VL-NC-TT -1p'!#REF!</definedName>
    <definedName name="x1pintvl" localSheetId="6">'[14]lam-moi'!#REF!</definedName>
    <definedName name="x1pintvl">'[14]lam-moi'!#REF!</definedName>
    <definedName name="x1pitnc" localSheetId="6">'[14]lam-moi'!#REF!</definedName>
    <definedName name="x1pitnc">'[14]lam-moi'!#REF!</definedName>
    <definedName name="X1pITvc" localSheetId="6">'[14]CHITIET VL-NC-TT -1p'!#REF!</definedName>
    <definedName name="X1pITvc">'[14]CHITIET VL-NC-TT -1p'!#REF!</definedName>
    <definedName name="x1pitvl" localSheetId="6">'[14]lam-moi'!#REF!</definedName>
    <definedName name="x1pitvl">'[14]lam-moi'!#REF!</definedName>
    <definedName name="x20knc" localSheetId="6">[14]chitiet!#REF!</definedName>
    <definedName name="x20knc">[14]chitiet!#REF!</definedName>
    <definedName name="x20kvl" localSheetId="6">[14]chitiet!#REF!</definedName>
    <definedName name="x20kvl">[14]chitiet!#REF!</definedName>
    <definedName name="x22knc" localSheetId="6">[14]chitiet!#REF!</definedName>
    <definedName name="x22knc">[14]chitiet!#REF!</definedName>
    <definedName name="x22kvl" localSheetId="6">[14]chitiet!#REF!</definedName>
    <definedName name="x22kvl">[14]chitiet!#REF!</definedName>
    <definedName name="x2mig1nc" localSheetId="6">'[14]lam-moi'!#REF!</definedName>
    <definedName name="x2mig1nc">'[14]lam-moi'!#REF!</definedName>
    <definedName name="x2mig1vl" localSheetId="6">'[14]lam-moi'!#REF!</definedName>
    <definedName name="x2mig1vl">'[14]lam-moi'!#REF!</definedName>
    <definedName name="x2min1nc" localSheetId="6">'[14]lam-moi'!#REF!</definedName>
    <definedName name="x2min1nc">'[14]lam-moi'!#REF!</definedName>
    <definedName name="x2min1vl" localSheetId="6">'[14]lam-moi'!#REF!</definedName>
    <definedName name="x2min1vl">'[14]lam-moi'!#REF!</definedName>
    <definedName name="x2mit1vl" localSheetId="6">'[14]lam-moi'!#REF!</definedName>
    <definedName name="x2mit1vl">'[14]lam-moi'!#REF!</definedName>
    <definedName name="x2mitnc" localSheetId="6">'[14]lam-moi'!#REF!</definedName>
    <definedName name="x2mitnc">'[14]lam-moi'!#REF!</definedName>
    <definedName name="XCCT">0.5</definedName>
    <definedName name="xdsnc" localSheetId="6">[14]gtrinh!#REF!</definedName>
    <definedName name="xdsnc">[14]gtrinh!#REF!</definedName>
    <definedName name="xdsvl" localSheetId="6">[14]gtrinh!#REF!</definedName>
    <definedName name="xdsvl">[14]gtrinh!#REF!</definedName>
    <definedName name="xfco" localSheetId="6">#REF!</definedName>
    <definedName name="xfco">#REF!</definedName>
    <definedName name="xfco3p" localSheetId="6">#REF!</definedName>
    <definedName name="xfco3p">#REF!</definedName>
    <definedName name="xfconc" localSheetId="6">'[14]lam-moi'!#REF!</definedName>
    <definedName name="xfconc">'[14]lam-moi'!#REF!</definedName>
    <definedName name="xfconc3p">'[14]CHITIET VL-NC'!$G$94</definedName>
    <definedName name="xfcotnc" localSheetId="6">#REF!</definedName>
    <definedName name="xfcotnc">#REF!</definedName>
    <definedName name="xfcotvl" localSheetId="6">#REF!</definedName>
    <definedName name="xfcotvl">#REF!</definedName>
    <definedName name="xfcovl" localSheetId="6">'[14]lam-moi'!#REF!</definedName>
    <definedName name="xfcovl">'[14]lam-moi'!#REF!</definedName>
    <definedName name="xfcovl3p">'[14]CHITIET VL-NC'!$G$90</definedName>
    <definedName name="xfnc" localSheetId="6">'[14]lam-moi'!#REF!</definedName>
    <definedName name="xfnc">'[14]lam-moi'!#REF!</definedName>
    <definedName name="xfvl" localSheetId="6">'[14]lam-moi'!#REF!</definedName>
    <definedName name="xfvl">'[14]lam-moi'!#REF!</definedName>
    <definedName name="xhn" localSheetId="6">#REF!</definedName>
    <definedName name="xhn">#REF!</definedName>
    <definedName name="xhnnc" localSheetId="6">'[14]lam-moi'!#REF!</definedName>
    <definedName name="xhnnc">'[14]lam-moi'!#REF!</definedName>
    <definedName name="xhnvl" localSheetId="6">'[14]lam-moi'!#REF!</definedName>
    <definedName name="xhnvl">'[14]lam-moi'!#REF!</definedName>
    <definedName name="xig" localSheetId="6">#REF!</definedName>
    <definedName name="xig">#REF!</definedName>
    <definedName name="xig1" localSheetId="6">#REF!</definedName>
    <definedName name="xig1">#REF!</definedName>
    <definedName name="xig1nc" localSheetId="6">'[14]lam-moi'!#REF!</definedName>
    <definedName name="xig1nc">'[14]lam-moi'!#REF!</definedName>
    <definedName name="xig1p" localSheetId="6">#REF!</definedName>
    <definedName name="xig1p">#REF!</definedName>
    <definedName name="xig1pnc" localSheetId="6">'[14]lam-moi'!#REF!</definedName>
    <definedName name="xig1pnc">'[14]lam-moi'!#REF!</definedName>
    <definedName name="xig1pvl" localSheetId="6">'[14]lam-moi'!#REF!</definedName>
    <definedName name="xig1pvl">'[14]lam-moi'!#REF!</definedName>
    <definedName name="xig1vl" localSheetId="6">'[14]lam-moi'!#REF!</definedName>
    <definedName name="xig1vl">'[14]lam-moi'!#REF!</definedName>
    <definedName name="xig2nc" localSheetId="6">'[14]lam-moi'!#REF!</definedName>
    <definedName name="xig2nc">'[14]lam-moi'!#REF!</definedName>
    <definedName name="xig2vl" localSheetId="6">'[14]lam-moi'!#REF!</definedName>
    <definedName name="xig2vl">'[14]lam-moi'!#REF!</definedName>
    <definedName name="xig3p" localSheetId="6">#REF!</definedName>
    <definedName name="xig3p">#REF!</definedName>
    <definedName name="xiggnc">'[14]CHITIET VL-NC'!$G$57</definedName>
    <definedName name="xiggvl">'[14]CHITIET VL-NC'!$G$53</definedName>
    <definedName name="xignc" localSheetId="6">'[14]lam-moi'!#REF!</definedName>
    <definedName name="xignc">'[14]lam-moi'!#REF!</definedName>
    <definedName name="xignc3p" localSheetId="6">#REF!</definedName>
    <definedName name="xignc3p">#REF!</definedName>
    <definedName name="xigvl" localSheetId="6">'[14]lam-moi'!#REF!</definedName>
    <definedName name="xigvl">'[14]lam-moi'!#REF!</definedName>
    <definedName name="xigvl3p" localSheetId="6">#REF!</definedName>
    <definedName name="xigvl3p">#REF!</definedName>
    <definedName name="xin" localSheetId="6">#REF!</definedName>
    <definedName name="xin">#REF!</definedName>
    <definedName name="xin190" localSheetId="6">#REF!</definedName>
    <definedName name="xin190">#REF!</definedName>
    <definedName name="xin1903p" localSheetId="6">#REF!</definedName>
    <definedName name="xin1903p">#REF!</definedName>
    <definedName name="xin190nc" localSheetId="6">'[14]lam-moi'!#REF!</definedName>
    <definedName name="xin190nc">'[14]lam-moi'!#REF!</definedName>
    <definedName name="xin190nc3p">'[14]CHITIET VL-NC'!$G$76</definedName>
    <definedName name="xin190vl" localSheetId="6">'[14]lam-moi'!#REF!</definedName>
    <definedName name="xin190vl">'[14]lam-moi'!#REF!</definedName>
    <definedName name="xin190vl3p">'[14]CHITIET VL-NC'!$G$72</definedName>
    <definedName name="xin2903p" localSheetId="6">#REF!</definedName>
    <definedName name="xin2903p">#REF!</definedName>
    <definedName name="xin290nc3p" localSheetId="6">#REF!</definedName>
    <definedName name="xin290nc3p">#REF!</definedName>
    <definedName name="xin290vl3p" localSheetId="6">#REF!</definedName>
    <definedName name="xin290vl3p">#REF!</definedName>
    <definedName name="xin3p" localSheetId="6">#REF!</definedName>
    <definedName name="xin3p">#REF!</definedName>
    <definedName name="xin901nc" localSheetId="6">'[14]lam-moi'!#REF!</definedName>
    <definedName name="xin901nc">'[14]lam-moi'!#REF!</definedName>
    <definedName name="xin901vl" localSheetId="6">'[14]lam-moi'!#REF!</definedName>
    <definedName name="xin901vl">'[14]lam-moi'!#REF!</definedName>
    <definedName name="xind" localSheetId="6">#REF!</definedName>
    <definedName name="xind">#REF!</definedName>
    <definedName name="xind1p" localSheetId="6">#REF!</definedName>
    <definedName name="xind1p">#REF!</definedName>
    <definedName name="xind1pnc" localSheetId="6">'[14]lam-moi'!#REF!</definedName>
    <definedName name="xind1pnc">'[14]lam-moi'!#REF!</definedName>
    <definedName name="xind1pvl" localSheetId="6">'[14]lam-moi'!#REF!</definedName>
    <definedName name="xind1pvl">'[14]lam-moi'!#REF!</definedName>
    <definedName name="xind3p" localSheetId="6">#REF!</definedName>
    <definedName name="xind3p">#REF!</definedName>
    <definedName name="xindnc" localSheetId="6">'[14]lam-moi'!#REF!</definedName>
    <definedName name="xindnc">'[14]lam-moi'!#REF!</definedName>
    <definedName name="xindnc1p" localSheetId="6">#REF!</definedName>
    <definedName name="xindnc1p">#REF!</definedName>
    <definedName name="xindnc3p">'[14]CHITIET VL-NC'!$G$85</definedName>
    <definedName name="xindvl" localSheetId="6">'[14]lam-moi'!#REF!</definedName>
    <definedName name="xindvl">'[14]lam-moi'!#REF!</definedName>
    <definedName name="xindvl1p" localSheetId="6">#REF!</definedName>
    <definedName name="xindvl1p">#REF!</definedName>
    <definedName name="xindvl3p">'[14]CHITIET VL-NC'!$G$80</definedName>
    <definedName name="xing1p" localSheetId="6">#REF!</definedName>
    <definedName name="xing1p">#REF!</definedName>
    <definedName name="xing1pnc" localSheetId="6">'[14]lam-moi'!#REF!</definedName>
    <definedName name="xing1pnc">'[14]lam-moi'!#REF!</definedName>
    <definedName name="xing1pvl" localSheetId="6">'[14]lam-moi'!#REF!</definedName>
    <definedName name="xing1pvl">'[14]lam-moi'!#REF!</definedName>
    <definedName name="xingnc1p" localSheetId="6">#REF!</definedName>
    <definedName name="xingnc1p">#REF!</definedName>
    <definedName name="xingvl1p" localSheetId="6">#REF!</definedName>
    <definedName name="xingvl1p">#REF!</definedName>
    <definedName name="xinnc" localSheetId="6">'[14]lam-moi'!#REF!</definedName>
    <definedName name="xinnc">'[14]lam-moi'!#REF!</definedName>
    <definedName name="xinnc3p" localSheetId="6">#REF!</definedName>
    <definedName name="xinnc3p">#REF!</definedName>
    <definedName name="xint1p" localSheetId="6">#REF!</definedName>
    <definedName name="xint1p">#REF!</definedName>
    <definedName name="xinvl" localSheetId="6">'[14]lam-moi'!#REF!</definedName>
    <definedName name="xinvl">'[14]lam-moi'!#REF!</definedName>
    <definedName name="xinvl3p" localSheetId="6">#REF!</definedName>
    <definedName name="xinvl3p">#REF!</definedName>
    <definedName name="xit" localSheetId="6">#REF!</definedName>
    <definedName name="xit">#REF!</definedName>
    <definedName name="xit1" localSheetId="6">#REF!</definedName>
    <definedName name="xit1">#REF!</definedName>
    <definedName name="xit1nc" localSheetId="6">'[14]lam-moi'!#REF!</definedName>
    <definedName name="xit1nc">'[14]lam-moi'!#REF!</definedName>
    <definedName name="xit1p" localSheetId="6">#REF!</definedName>
    <definedName name="xit1p">#REF!</definedName>
    <definedName name="xit1pnc" localSheetId="6">'[14]lam-moi'!#REF!</definedName>
    <definedName name="xit1pnc">'[14]lam-moi'!#REF!</definedName>
    <definedName name="xit1pvl" localSheetId="6">'[14]lam-moi'!#REF!</definedName>
    <definedName name="xit1pvl">'[14]lam-moi'!#REF!</definedName>
    <definedName name="xit1vl" localSheetId="6">'[14]lam-moi'!#REF!</definedName>
    <definedName name="xit1vl">'[14]lam-moi'!#REF!</definedName>
    <definedName name="xit2nc" localSheetId="6">'[14]lam-moi'!#REF!</definedName>
    <definedName name="xit2nc">'[14]lam-moi'!#REF!</definedName>
    <definedName name="xit2nc3p" localSheetId="6">#REF!</definedName>
    <definedName name="xit2nc3p">#REF!</definedName>
    <definedName name="xit2vl" localSheetId="6">'[14]lam-moi'!#REF!</definedName>
    <definedName name="xit2vl">'[14]lam-moi'!#REF!</definedName>
    <definedName name="xit2vl3p" localSheetId="6">#REF!</definedName>
    <definedName name="xit2vl3p">#REF!</definedName>
    <definedName name="xit3p" localSheetId="6">#REF!</definedName>
    <definedName name="xit3p">#REF!</definedName>
    <definedName name="xitnc" localSheetId="6">'[14]lam-moi'!#REF!</definedName>
    <definedName name="xitnc">'[14]lam-moi'!#REF!</definedName>
    <definedName name="xitnc3p" localSheetId="6">#REF!</definedName>
    <definedName name="xitnc3p">#REF!</definedName>
    <definedName name="xittnc">'[14]CHITIET VL-NC'!$G$48</definedName>
    <definedName name="xittvl">'[14]CHITIET VL-NC'!$G$44</definedName>
    <definedName name="xitvl" localSheetId="6">'[14]lam-moi'!#REF!</definedName>
    <definedName name="xitvl">'[14]lam-moi'!#REF!</definedName>
    <definedName name="xitvl3p" localSheetId="6">#REF!</definedName>
    <definedName name="xitvl3p">#REF!</definedName>
    <definedName name="xm">[47]gvl!$N$16</definedName>
    <definedName name="xr1nc" localSheetId="6">'[14]lam-moi'!#REF!</definedName>
    <definedName name="xr1nc">'[14]lam-moi'!#REF!</definedName>
    <definedName name="xr1vl" localSheetId="6">'[14]lam-moi'!#REF!</definedName>
    <definedName name="xr1vl">'[14]lam-moi'!#REF!</definedName>
    <definedName name="xtr3pnc" localSheetId="6">[14]gtrinh!#REF!</definedName>
    <definedName name="xtr3pnc">[14]gtrinh!#REF!</definedName>
    <definedName name="xtr3pvl" localSheetId="6">[14]gtrinh!#REF!</definedName>
    <definedName name="xtr3pvl">[14]gtrinh!#REF!</definedName>
    <definedName name="xxxxxxxxx" localSheetId="6">#REF!</definedName>
    <definedName name="xxxxxxxxx">#REF!</definedName>
    <definedName name="y" localSheetId="9" hidden="1">'[124]Sale-Leaseback (2)'!#REF!</definedName>
    <definedName name="y">'[125]NERACA LAJUR'!$A$1:$S$65536</definedName>
    <definedName name="YG" localSheetId="6" hidden="1">{#N/A,#N/A,FALSE,"DATA"}</definedName>
    <definedName name="YG" localSheetId="7" hidden="1">{#N/A,#N/A,FALSE,"DATA"}</definedName>
    <definedName name="YG" localSheetId="8" hidden="1">{#N/A,#N/A,FALSE,"DATA"}</definedName>
    <definedName name="YG" localSheetId="9" hidden="1">{#N/A,#N/A,FALSE,"DATA"}</definedName>
    <definedName name="YG" hidden="1">{#N/A,#N/A,FALSE,"DATA"}</definedName>
    <definedName name="yu" localSheetId="6" hidden="1">{#N/A,#N/A,FALSE,"DATA"}</definedName>
    <definedName name="yu" localSheetId="7" hidden="1">{#N/A,#N/A,FALSE,"DATA"}</definedName>
    <definedName name="yu" localSheetId="8" hidden="1">{#N/A,#N/A,FALSE,"DATA"}</definedName>
    <definedName name="yu" localSheetId="9" hidden="1">{#N/A,#N/A,FALSE,"DATA"}</definedName>
    <definedName name="yu" hidden="1">{#N/A,#N/A,FALSE,"DATA"}</definedName>
    <definedName name="YUIO">'[91]LAP PENJUALAN'!$B$1:$I$65536</definedName>
    <definedName name="yy" localSheetId="9" hidden="1">'[124]Sale-Leaseback (2)'!#REF!</definedName>
    <definedName name="yy" hidden="1">'[124]Sale-Leaseback (2)'!#REF!</definedName>
    <definedName name="YYY">'[80]LAP PENJUALAN'!$L$1:$S$65536</definedName>
    <definedName name="z" localSheetId="6">[2]Jurnal!#REF!</definedName>
    <definedName name="z">[2]Jurnal!#REF!</definedName>
    <definedName name="Z_2A9390B4_6B6C_4724_BC2A_8C10251343A2_.wvu.PrintArea" hidden="1" xml:space="preserve">    [126]SEM!$I$2:$W$45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2" l="1"/>
  <c r="AA55" i="22" l="1"/>
  <c r="Z55" i="22"/>
  <c r="Y55" i="22"/>
  <c r="X55" i="22"/>
  <c r="W55" i="22"/>
  <c r="V55" i="22"/>
  <c r="U55" i="22"/>
  <c r="T55" i="22"/>
  <c r="S55" i="22"/>
  <c r="L55" i="22"/>
  <c r="K55" i="22"/>
  <c r="J55" i="22"/>
  <c r="I55" i="22"/>
  <c r="H55" i="22"/>
  <c r="G55" i="22"/>
  <c r="F55" i="22"/>
  <c r="E55" i="22"/>
  <c r="D55" i="22"/>
  <c r="AA54" i="22"/>
  <c r="Z54" i="22"/>
  <c r="Y54" i="22"/>
  <c r="X54" i="22"/>
  <c r="W54" i="22"/>
  <c r="V54" i="22"/>
  <c r="U54" i="22"/>
  <c r="T54" i="22"/>
  <c r="S54" i="22"/>
  <c r="L54" i="22"/>
  <c r="K54" i="22"/>
  <c r="J54" i="22"/>
  <c r="I54" i="22"/>
  <c r="H54" i="22"/>
  <c r="G54" i="22"/>
  <c r="F54" i="22"/>
  <c r="E54" i="22"/>
  <c r="D54" i="22"/>
  <c r="AD50" i="22"/>
  <c r="AC50" i="22"/>
  <c r="AB50" i="22"/>
  <c r="AA50" i="22"/>
  <c r="AA53" i="22" s="1"/>
  <c r="AA56" i="22" s="1"/>
  <c r="AA57" i="22" s="1"/>
  <c r="Z50" i="22"/>
  <c r="U67" i="22" s="1"/>
  <c r="Y50" i="22"/>
  <c r="Y53" i="22" s="1"/>
  <c r="X50" i="22"/>
  <c r="X53" i="22" s="1"/>
  <c r="W50" i="22"/>
  <c r="W53" i="22" s="1"/>
  <c r="W56" i="22" s="1"/>
  <c r="W57" i="22" s="1"/>
  <c r="W58" i="22" s="1"/>
  <c r="V50" i="22"/>
  <c r="V53" i="22" s="1"/>
  <c r="U50" i="22"/>
  <c r="U53" i="22" s="1"/>
  <c r="T50" i="22"/>
  <c r="S50" i="22"/>
  <c r="S53" i="22" s="1"/>
  <c r="S56" i="22" s="1"/>
  <c r="N50" i="22"/>
  <c r="M50" i="22"/>
  <c r="L50" i="22"/>
  <c r="L53" i="22" s="1"/>
  <c r="K50" i="22"/>
  <c r="K53" i="22" s="1"/>
  <c r="J50" i="22"/>
  <c r="J53" i="22" s="1"/>
  <c r="I50" i="22"/>
  <c r="H50" i="22"/>
  <c r="H53" i="22" s="1"/>
  <c r="G50" i="22"/>
  <c r="F50" i="22"/>
  <c r="F53" i="22" s="1"/>
  <c r="E50" i="22"/>
  <c r="E53" i="22" s="1"/>
  <c r="D50" i="22"/>
  <c r="D53" i="22" s="1"/>
  <c r="A3" i="22"/>
  <c r="A1" i="22"/>
  <c r="E56" i="22" l="1"/>
  <c r="E57" i="22" s="1"/>
  <c r="E58" i="22" s="1"/>
  <c r="W62" i="22"/>
  <c r="W65" i="22"/>
  <c r="X67" i="22"/>
  <c r="W64" i="22"/>
  <c r="W63" i="22"/>
  <c r="W66" i="22"/>
  <c r="U65" i="22"/>
  <c r="U56" i="22"/>
  <c r="U57" i="22" s="1"/>
  <c r="Y56" i="22"/>
  <c r="Y57" i="22" s="1"/>
  <c r="F56" i="22"/>
  <c r="F57" i="22" s="1"/>
  <c r="F58" i="22" s="1"/>
  <c r="J56" i="22"/>
  <c r="J57" i="22" s="1"/>
  <c r="J58" i="22" s="1"/>
  <c r="V56" i="22"/>
  <c r="V57" i="22" s="1"/>
  <c r="W67" i="22"/>
  <c r="X65" i="22"/>
  <c r="U64" i="22"/>
  <c r="K56" i="22"/>
  <c r="K57" i="22" s="1"/>
  <c r="K58" i="22" s="1"/>
  <c r="X63" i="22"/>
  <c r="X66" i="22"/>
  <c r="U63" i="22"/>
  <c r="X62" i="22"/>
  <c r="D56" i="22"/>
  <c r="H56" i="22"/>
  <c r="H57" i="22" s="1"/>
  <c r="H58" i="22" s="1"/>
  <c r="L56" i="22"/>
  <c r="L57" i="22" s="1"/>
  <c r="L58" i="22" s="1"/>
  <c r="U62" i="22"/>
  <c r="X56" i="22"/>
  <c r="X57" i="22" s="1"/>
  <c r="I53" i="22"/>
  <c r="I56" i="22" s="1"/>
  <c r="I57" i="22" s="1"/>
  <c r="I58" i="22" s="1"/>
  <c r="Z53" i="22"/>
  <c r="Z56" i="22" s="1"/>
  <c r="Z57" i="22" s="1"/>
  <c r="Z58" i="22" s="1"/>
  <c r="X64" i="22"/>
  <c r="U66" i="22"/>
  <c r="V58" i="22"/>
  <c r="U58" i="22"/>
  <c r="Y58" i="22"/>
  <c r="AA58" i="22"/>
  <c r="T53" i="22"/>
  <c r="T56" i="22" s="1"/>
  <c r="T57" i="22" s="1"/>
  <c r="D62" i="22"/>
  <c r="G53" i="22"/>
  <c r="G56" i="22" s="1"/>
  <c r="G57" i="22" s="1"/>
  <c r="G58" i="22" s="1"/>
  <c r="W68" i="22" l="1"/>
  <c r="W69" i="22" s="1"/>
  <c r="V65" i="22"/>
  <c r="Y65" i="22" s="1"/>
  <c r="AC57" i="22"/>
  <c r="V66" i="22"/>
  <c r="Y66" i="22" s="1"/>
  <c r="U68" i="22"/>
  <c r="U69" i="22" s="1"/>
  <c r="V63" i="22"/>
  <c r="Y63" i="22" s="1"/>
  <c r="X68" i="22"/>
  <c r="X69" i="22" s="1"/>
  <c r="V67" i="22"/>
  <c r="Y67" i="22" s="1"/>
  <c r="X58" i="22"/>
  <c r="AD57" i="22"/>
  <c r="V62" i="22"/>
  <c r="T58" i="22"/>
  <c r="V64" i="22"/>
  <c r="Y64" i="22" s="1"/>
  <c r="V68" i="22" l="1"/>
  <c r="Y62" i="22"/>
  <c r="Y68" i="22" l="1"/>
  <c r="V69" i="22"/>
  <c r="Y69" i="22" s="1"/>
  <c r="E18" i="13" l="1"/>
  <c r="H46" i="21" l="1"/>
  <c r="G46" i="21"/>
  <c r="F46" i="21"/>
  <c r="F48" i="21" s="1"/>
  <c r="E46" i="21"/>
  <c r="I34" i="21"/>
  <c r="I33" i="21"/>
  <c r="I19" i="21"/>
  <c r="I17" i="21"/>
  <c r="I15" i="21"/>
  <c r="I14" i="21"/>
  <c r="I13" i="21"/>
  <c r="I12" i="21"/>
  <c r="I11" i="21"/>
  <c r="I10" i="21"/>
  <c r="I9" i="21"/>
  <c r="I8" i="21"/>
  <c r="I7" i="21"/>
  <c r="I6" i="21"/>
  <c r="I5" i="21"/>
  <c r="I4" i="21"/>
  <c r="H2" i="21"/>
  <c r="G2" i="21"/>
  <c r="F2" i="21"/>
  <c r="E2" i="21"/>
  <c r="A2" i="21"/>
  <c r="K12" i="20"/>
  <c r="J12" i="20"/>
  <c r="G49" i="21" l="1"/>
  <c r="G48" i="21"/>
  <c r="C25" i="18"/>
  <c r="C27" i="18" s="1"/>
  <c r="C31" i="18" s="1"/>
  <c r="E7" i="16" l="1"/>
  <c r="E8" i="16"/>
  <c r="E9" i="16"/>
  <c r="E10" i="16"/>
  <c r="E11" i="16"/>
  <c r="E12" i="16"/>
  <c r="E13" i="16"/>
  <c r="C15" i="16"/>
  <c r="E15" i="16" s="1"/>
  <c r="D15" i="16"/>
  <c r="E17" i="16"/>
  <c r="C20" i="16"/>
  <c r="D20" i="16"/>
  <c r="E22" i="16"/>
  <c r="E23" i="16"/>
  <c r="E24" i="16"/>
  <c r="E25" i="16"/>
  <c r="E26" i="16"/>
  <c r="E27" i="16"/>
  <c r="C29" i="16"/>
  <c r="D29" i="16"/>
  <c r="E31" i="16"/>
  <c r="D33" i="16"/>
  <c r="E35" i="16"/>
  <c r="C37" i="16"/>
  <c r="D37" i="16"/>
  <c r="E39" i="16"/>
  <c r="E40" i="16"/>
  <c r="C42" i="16"/>
  <c r="E42" i="16" s="1"/>
  <c r="D42" i="16"/>
  <c r="E46" i="16"/>
  <c r="C48" i="16"/>
  <c r="D48" i="16"/>
  <c r="E48" i="16" s="1"/>
  <c r="E50" i="16"/>
  <c r="E51" i="16"/>
  <c r="E52" i="16"/>
  <c r="C54" i="16"/>
  <c r="D54" i="16"/>
  <c r="E56" i="16"/>
  <c r="E57" i="16"/>
  <c r="E58" i="16"/>
  <c r="E59" i="16"/>
  <c r="E60" i="16"/>
  <c r="C62" i="16"/>
  <c r="D62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C79" i="16"/>
  <c r="D79" i="16"/>
  <c r="E81" i="16"/>
  <c r="C83" i="16"/>
  <c r="D83" i="16"/>
  <c r="E85" i="16"/>
  <c r="C87" i="16"/>
  <c r="D87" i="16"/>
  <c r="E89" i="16"/>
  <c r="C91" i="16"/>
  <c r="E91" i="16" s="1"/>
  <c r="D91" i="16"/>
  <c r="E93" i="16"/>
  <c r="E94" i="16"/>
  <c r="C96" i="16"/>
  <c r="E96" i="16" s="1"/>
  <c r="D96" i="16"/>
  <c r="E100" i="16"/>
  <c r="E101" i="16"/>
  <c r="E102" i="16"/>
  <c r="C104" i="16"/>
  <c r="D104" i="16"/>
  <c r="C55" i="15"/>
  <c r="C70" i="15"/>
  <c r="I10" i="14"/>
  <c r="AG10" i="14"/>
  <c r="I11" i="14"/>
  <c r="I12" i="14"/>
  <c r="I13" i="14"/>
  <c r="AG13" i="14"/>
  <c r="I14" i="14"/>
  <c r="AG14" i="14" s="1"/>
  <c r="I15" i="14"/>
  <c r="I16" i="14"/>
  <c r="I17" i="14"/>
  <c r="AG17" i="14" s="1"/>
  <c r="E18" i="14"/>
  <c r="I18" i="14" s="1"/>
  <c r="G18" i="14"/>
  <c r="K18" i="14"/>
  <c r="M18" i="14"/>
  <c r="O18" i="14"/>
  <c r="O29" i="14" s="1"/>
  <c r="Q18" i="14"/>
  <c r="S18" i="14"/>
  <c r="U18" i="14"/>
  <c r="W18" i="14"/>
  <c r="W29" i="14" s="1"/>
  <c r="X95" i="14" s="1"/>
  <c r="Y18" i="14"/>
  <c r="AA18" i="14"/>
  <c r="AC18" i="14"/>
  <c r="I19" i="14"/>
  <c r="I20" i="14"/>
  <c r="AG20" i="14"/>
  <c r="I21" i="14"/>
  <c r="AG21" i="14" s="1"/>
  <c r="I22" i="14"/>
  <c r="I23" i="14"/>
  <c r="I24" i="14"/>
  <c r="AG24" i="14" s="1"/>
  <c r="I25" i="14"/>
  <c r="AG25" i="14" s="1"/>
  <c r="I26" i="14"/>
  <c r="I27" i="14"/>
  <c r="E28" i="14"/>
  <c r="G28" i="14"/>
  <c r="K28" i="14"/>
  <c r="K29" i="14" s="1"/>
  <c r="L56" i="14" s="1"/>
  <c r="M28" i="14"/>
  <c r="O28" i="14"/>
  <c r="Q28" i="14"/>
  <c r="S28" i="14"/>
  <c r="S29" i="14" s="1"/>
  <c r="T101" i="14" s="1"/>
  <c r="U28" i="14"/>
  <c r="U29" i="14" s="1"/>
  <c r="V23" i="14" s="1"/>
  <c r="W28" i="14"/>
  <c r="Y28" i="14"/>
  <c r="Y29" i="14" s="1"/>
  <c r="Z25" i="14" s="1"/>
  <c r="AA28" i="14"/>
  <c r="AA29" i="14" s="1"/>
  <c r="AB39" i="14" s="1"/>
  <c r="AC28" i="14"/>
  <c r="G29" i="14"/>
  <c r="H23" i="14" s="1"/>
  <c r="Z29" i="14"/>
  <c r="I31" i="14"/>
  <c r="AG31" i="14" s="1"/>
  <c r="I32" i="14"/>
  <c r="V32" i="14"/>
  <c r="Z32" i="14"/>
  <c r="E33" i="14"/>
  <c r="I33" i="14" s="1"/>
  <c r="G33" i="14"/>
  <c r="H33" i="14"/>
  <c r="K33" i="14"/>
  <c r="M33" i="14"/>
  <c r="O33" i="14"/>
  <c r="Q33" i="14"/>
  <c r="S33" i="14"/>
  <c r="U33" i="14"/>
  <c r="V33" i="14" s="1"/>
  <c r="W33" i="14"/>
  <c r="Y33" i="14"/>
  <c r="Z33" i="14" s="1"/>
  <c r="AA33" i="14"/>
  <c r="AC33" i="14"/>
  <c r="H34" i="14"/>
  <c r="I34" i="14"/>
  <c r="V34" i="14"/>
  <c r="Z34" i="14"/>
  <c r="Y36" i="14"/>
  <c r="Y41" i="14" s="1"/>
  <c r="I38" i="14"/>
  <c r="V38" i="14"/>
  <c r="Z38" i="14"/>
  <c r="AB38" i="14"/>
  <c r="AG38" i="14"/>
  <c r="H39" i="14"/>
  <c r="I39" i="14"/>
  <c r="L39" i="14"/>
  <c r="V39" i="14"/>
  <c r="Z39" i="14"/>
  <c r="I44" i="14"/>
  <c r="AG44" i="14" s="1"/>
  <c r="V44" i="14"/>
  <c r="Z44" i="14"/>
  <c r="H45" i="14"/>
  <c r="I45" i="14"/>
  <c r="V45" i="14"/>
  <c r="Z45" i="14"/>
  <c r="H46" i="14"/>
  <c r="I46" i="14"/>
  <c r="V46" i="14"/>
  <c r="Z46" i="14"/>
  <c r="AG46" i="14"/>
  <c r="I47" i="14"/>
  <c r="V47" i="14"/>
  <c r="Z47" i="14"/>
  <c r="AG47" i="14"/>
  <c r="I48" i="14"/>
  <c r="V48" i="14"/>
  <c r="Z48" i="14"/>
  <c r="AG48" i="14"/>
  <c r="H49" i="14"/>
  <c r="I49" i="14"/>
  <c r="V49" i="14"/>
  <c r="Z49" i="14"/>
  <c r="H50" i="14"/>
  <c r="I50" i="14"/>
  <c r="V50" i="14"/>
  <c r="Z50" i="14"/>
  <c r="AG50" i="14"/>
  <c r="I51" i="14"/>
  <c r="V51" i="14"/>
  <c r="Z51" i="14"/>
  <c r="AB51" i="14"/>
  <c r="AG51" i="14"/>
  <c r="H52" i="14"/>
  <c r="I52" i="14"/>
  <c r="AG52" i="14" s="1"/>
  <c r="L52" i="14"/>
  <c r="V52" i="14"/>
  <c r="Z52" i="14"/>
  <c r="H53" i="14"/>
  <c r="I53" i="14"/>
  <c r="V53" i="14"/>
  <c r="Z53" i="14"/>
  <c r="H54" i="14"/>
  <c r="I54" i="14"/>
  <c r="AG54" i="14" s="1"/>
  <c r="V54" i="14"/>
  <c r="Z54" i="14"/>
  <c r="H55" i="14"/>
  <c r="I55" i="14"/>
  <c r="V55" i="14"/>
  <c r="Z55" i="14"/>
  <c r="AG55" i="14"/>
  <c r="H56" i="14"/>
  <c r="I56" i="14"/>
  <c r="AG56" i="14" s="1"/>
  <c r="V56" i="14"/>
  <c r="Z56" i="14"/>
  <c r="H57" i="14"/>
  <c r="I57" i="14"/>
  <c r="V57" i="14"/>
  <c r="Z57" i="14"/>
  <c r="H58" i="14"/>
  <c r="I58" i="14"/>
  <c r="AG58" i="14" s="1"/>
  <c r="V58" i="14"/>
  <c r="Z58" i="14"/>
  <c r="H59" i="14"/>
  <c r="I59" i="14"/>
  <c r="AG59" i="14" s="1"/>
  <c r="V59" i="14"/>
  <c r="Z59" i="14"/>
  <c r="H60" i="14"/>
  <c r="I60" i="14"/>
  <c r="V60" i="14"/>
  <c r="Z60" i="14"/>
  <c r="H61" i="14"/>
  <c r="I61" i="14"/>
  <c r="V61" i="14"/>
  <c r="Z61" i="14"/>
  <c r="H62" i="14"/>
  <c r="I62" i="14"/>
  <c r="V62" i="14"/>
  <c r="Z62" i="14"/>
  <c r="AG62" i="14"/>
  <c r="H63" i="14"/>
  <c r="I63" i="14"/>
  <c r="AG63" i="14" s="1"/>
  <c r="V63" i="14"/>
  <c r="Z63" i="14"/>
  <c r="H64" i="14"/>
  <c r="I64" i="14"/>
  <c r="AG64" i="14" s="1"/>
  <c r="V64" i="14"/>
  <c r="Z64" i="14"/>
  <c r="H65" i="14"/>
  <c r="I65" i="14"/>
  <c r="V65" i="14"/>
  <c r="Z65" i="14"/>
  <c r="H66" i="14"/>
  <c r="I66" i="14"/>
  <c r="AG66" i="14" s="1"/>
  <c r="V66" i="14"/>
  <c r="Z66" i="14"/>
  <c r="H67" i="14"/>
  <c r="I67" i="14"/>
  <c r="AG67" i="14" s="1"/>
  <c r="V67" i="14"/>
  <c r="Z67" i="14"/>
  <c r="H68" i="14"/>
  <c r="I68" i="14"/>
  <c r="AG68" i="14" s="1"/>
  <c r="V68" i="14"/>
  <c r="Z68" i="14"/>
  <c r="H69" i="14"/>
  <c r="I69" i="14"/>
  <c r="L69" i="14"/>
  <c r="V69" i="14"/>
  <c r="Z69" i="14"/>
  <c r="H70" i="14"/>
  <c r="I70" i="14"/>
  <c r="AG70" i="14" s="1"/>
  <c r="V70" i="14"/>
  <c r="Z70" i="14"/>
  <c r="H71" i="14"/>
  <c r="I71" i="14"/>
  <c r="AG71" i="14" s="1"/>
  <c r="V71" i="14"/>
  <c r="Z71" i="14"/>
  <c r="H72" i="14"/>
  <c r="I72" i="14"/>
  <c r="V72" i="14"/>
  <c r="Z72" i="14"/>
  <c r="AG72" i="14"/>
  <c r="H73" i="14"/>
  <c r="I73" i="14"/>
  <c r="V73" i="14"/>
  <c r="Z73" i="14"/>
  <c r="H74" i="14"/>
  <c r="I74" i="14"/>
  <c r="AG74" i="14" s="1"/>
  <c r="V74" i="14"/>
  <c r="Z74" i="14"/>
  <c r="H75" i="14"/>
  <c r="I75" i="14"/>
  <c r="AG75" i="14" s="1"/>
  <c r="V75" i="14"/>
  <c r="Z75" i="14"/>
  <c r="H76" i="14"/>
  <c r="I76" i="14"/>
  <c r="V76" i="14"/>
  <c r="Z76" i="14"/>
  <c r="H77" i="14"/>
  <c r="I77" i="14"/>
  <c r="V77" i="14"/>
  <c r="Z77" i="14"/>
  <c r="H78" i="14"/>
  <c r="I78" i="14"/>
  <c r="AG78" i="14" s="1"/>
  <c r="V78" i="14"/>
  <c r="Z78" i="14"/>
  <c r="H79" i="14"/>
  <c r="I79" i="14"/>
  <c r="AG79" i="14" s="1"/>
  <c r="V79" i="14"/>
  <c r="Z79" i="14"/>
  <c r="H80" i="14"/>
  <c r="I80" i="14"/>
  <c r="AG80" i="14" s="1"/>
  <c r="V80" i="14"/>
  <c r="Z80" i="14"/>
  <c r="H81" i="14"/>
  <c r="I81" i="14"/>
  <c r="V81" i="14"/>
  <c r="Z81" i="14"/>
  <c r="H82" i="14"/>
  <c r="I82" i="14"/>
  <c r="AG82" i="14" s="1"/>
  <c r="V82" i="14"/>
  <c r="Z82" i="14"/>
  <c r="H83" i="14"/>
  <c r="I83" i="14"/>
  <c r="AG83" i="14" s="1"/>
  <c r="V83" i="14"/>
  <c r="Z83" i="14"/>
  <c r="H84" i="14"/>
  <c r="I84" i="14"/>
  <c r="AG84" i="14" s="1"/>
  <c r="V84" i="14"/>
  <c r="Z84" i="14"/>
  <c r="H85" i="14"/>
  <c r="I85" i="14"/>
  <c r="V85" i="14"/>
  <c r="Z85" i="14"/>
  <c r="H86" i="14"/>
  <c r="I86" i="14"/>
  <c r="V86" i="14"/>
  <c r="Z86" i="14"/>
  <c r="AG86" i="14"/>
  <c r="H87" i="14"/>
  <c r="I87" i="14"/>
  <c r="V87" i="14"/>
  <c r="Z87" i="14"/>
  <c r="H88" i="14"/>
  <c r="I88" i="14"/>
  <c r="AG88" i="14" s="1"/>
  <c r="V88" i="14"/>
  <c r="Z88" i="14"/>
  <c r="H89" i="14"/>
  <c r="I89" i="14"/>
  <c r="V89" i="14"/>
  <c r="Z89" i="14"/>
  <c r="H90" i="14"/>
  <c r="I90" i="14"/>
  <c r="AG90" i="14" s="1"/>
  <c r="V90" i="14"/>
  <c r="Z90" i="14"/>
  <c r="H91" i="14"/>
  <c r="I91" i="14"/>
  <c r="AG91" i="14" s="1"/>
  <c r="V91" i="14"/>
  <c r="Z91" i="14"/>
  <c r="H92" i="14"/>
  <c r="I92" i="14"/>
  <c r="AG92" i="14" s="1"/>
  <c r="V92" i="14"/>
  <c r="Z92" i="14"/>
  <c r="H93" i="14"/>
  <c r="I93" i="14"/>
  <c r="V93" i="14"/>
  <c r="Z93" i="14"/>
  <c r="H94" i="14"/>
  <c r="I94" i="14"/>
  <c r="AG94" i="14" s="1"/>
  <c r="V94" i="14"/>
  <c r="Z94" i="14"/>
  <c r="H95" i="14"/>
  <c r="I95" i="14"/>
  <c r="AG95" i="14" s="1"/>
  <c r="V95" i="14"/>
  <c r="Z95" i="14"/>
  <c r="E96" i="14"/>
  <c r="G96" i="14"/>
  <c r="H96" i="14" s="1"/>
  <c r="K96" i="14"/>
  <c r="M96" i="14"/>
  <c r="O96" i="14"/>
  <c r="Q96" i="14"/>
  <c r="S96" i="14"/>
  <c r="U96" i="14"/>
  <c r="V96" i="14" s="1"/>
  <c r="W96" i="14"/>
  <c r="Y96" i="14"/>
  <c r="Z96" i="14" s="1"/>
  <c r="AA96" i="14"/>
  <c r="AC96" i="14"/>
  <c r="AE96" i="14"/>
  <c r="AE98" i="14" s="1"/>
  <c r="H100" i="14"/>
  <c r="I100" i="14"/>
  <c r="AG100" i="14" s="1"/>
  <c r="V100" i="14"/>
  <c r="Z100" i="14"/>
  <c r="H101" i="14"/>
  <c r="I101" i="14"/>
  <c r="V101" i="14"/>
  <c r="Z101" i="14"/>
  <c r="H102" i="14"/>
  <c r="I102" i="14"/>
  <c r="V102" i="14"/>
  <c r="Z102" i="14"/>
  <c r="H103" i="14"/>
  <c r="I103" i="14"/>
  <c r="AG103" i="14" s="1"/>
  <c r="V103" i="14"/>
  <c r="Z103" i="14"/>
  <c r="H104" i="14"/>
  <c r="I104" i="14"/>
  <c r="V104" i="14"/>
  <c r="Z104" i="14"/>
  <c r="AG104" i="14"/>
  <c r="H105" i="14"/>
  <c r="I105" i="14"/>
  <c r="V105" i="14"/>
  <c r="X105" i="14"/>
  <c r="Z105" i="14"/>
  <c r="AG105" i="14"/>
  <c r="H106" i="14"/>
  <c r="I106" i="14"/>
  <c r="V106" i="14"/>
  <c r="Z106" i="14"/>
  <c r="H107" i="14"/>
  <c r="I107" i="14"/>
  <c r="V107" i="14"/>
  <c r="Z107" i="14"/>
  <c r="AG107" i="14"/>
  <c r="E108" i="14"/>
  <c r="G108" i="14"/>
  <c r="H108" i="14" s="1"/>
  <c r="K108" i="14"/>
  <c r="M108" i="14"/>
  <c r="O108" i="14"/>
  <c r="Q108" i="14"/>
  <c r="S108" i="14"/>
  <c r="U108" i="14"/>
  <c r="V108" i="14" s="1"/>
  <c r="W108" i="14"/>
  <c r="Y108" i="14"/>
  <c r="Z108" i="14" s="1"/>
  <c r="AA108" i="14"/>
  <c r="AC108" i="14"/>
  <c r="AE108" i="14"/>
  <c r="H112" i="14"/>
  <c r="I112" i="14"/>
  <c r="V112" i="14"/>
  <c r="Z112" i="14"/>
  <c r="AB112" i="14"/>
  <c r="E28" i="13"/>
  <c r="E29" i="13" s="1"/>
  <c r="E33" i="13"/>
  <c r="E88" i="13"/>
  <c r="E99" i="13"/>
  <c r="AB49" i="14" l="1"/>
  <c r="U36" i="14"/>
  <c r="T107" i="14"/>
  <c r="AB100" i="14"/>
  <c r="AG33" i="14"/>
  <c r="AB31" i="14"/>
  <c r="AB106" i="14"/>
  <c r="L87" i="14"/>
  <c r="AB86" i="14"/>
  <c r="L112" i="14"/>
  <c r="L90" i="14"/>
  <c r="L60" i="14"/>
  <c r="Z31" i="14"/>
  <c r="P26" i="14"/>
  <c r="P29" i="14"/>
  <c r="P31" i="14"/>
  <c r="P39" i="14"/>
  <c r="P52" i="14"/>
  <c r="P56" i="14"/>
  <c r="P59" i="14"/>
  <c r="P60" i="14"/>
  <c r="P65" i="14"/>
  <c r="P69" i="14"/>
  <c r="P77" i="14"/>
  <c r="P82" i="14"/>
  <c r="P87" i="14"/>
  <c r="P90" i="14"/>
  <c r="P91" i="14"/>
  <c r="P94" i="14"/>
  <c r="P95" i="14"/>
  <c r="P33" i="14"/>
  <c r="P53" i="14"/>
  <c r="P61" i="14"/>
  <c r="P66" i="14"/>
  <c r="P70" i="14"/>
  <c r="P73" i="14"/>
  <c r="P78" i="14"/>
  <c r="P83" i="14"/>
  <c r="P84" i="14"/>
  <c r="P88" i="14"/>
  <c r="P92" i="14"/>
  <c r="P103" i="14"/>
  <c r="P112" i="14"/>
  <c r="P32" i="14"/>
  <c r="P34" i="14"/>
  <c r="P45" i="14"/>
  <c r="P46" i="14"/>
  <c r="P47" i="14"/>
  <c r="P48" i="14"/>
  <c r="P54" i="14"/>
  <c r="P57" i="14"/>
  <c r="P62" i="14"/>
  <c r="P67" i="14"/>
  <c r="P71" i="14"/>
  <c r="P74" i="14"/>
  <c r="P79" i="14"/>
  <c r="P80" i="14"/>
  <c r="P85" i="14"/>
  <c r="P100" i="14"/>
  <c r="P104" i="14"/>
  <c r="P106" i="14"/>
  <c r="P38" i="14"/>
  <c r="P44" i="14"/>
  <c r="P49" i="14"/>
  <c r="P51" i="14"/>
  <c r="P86" i="14"/>
  <c r="P64" i="14"/>
  <c r="P76" i="14"/>
  <c r="P50" i="14"/>
  <c r="P68" i="14"/>
  <c r="P89" i="14"/>
  <c r="P58" i="14"/>
  <c r="P72" i="14"/>
  <c r="P93" i="14"/>
  <c r="P105" i="14"/>
  <c r="P101" i="14"/>
  <c r="P102" i="14"/>
  <c r="P107" i="14"/>
  <c r="P63" i="14"/>
  <c r="P75" i="14"/>
  <c r="P81" i="14"/>
  <c r="P55" i="14"/>
  <c r="T20" i="14"/>
  <c r="T50" i="14"/>
  <c r="T51" i="14"/>
  <c r="T55" i="14"/>
  <c r="T58" i="14"/>
  <c r="T63" i="14"/>
  <c r="T64" i="14"/>
  <c r="T68" i="14"/>
  <c r="T72" i="14"/>
  <c r="T75" i="14"/>
  <c r="T76" i="14"/>
  <c r="T81" i="14"/>
  <c r="T86" i="14"/>
  <c r="T89" i="14"/>
  <c r="T93" i="14"/>
  <c r="T31" i="14"/>
  <c r="T52" i="14"/>
  <c r="T56" i="14"/>
  <c r="T59" i="14"/>
  <c r="T60" i="14"/>
  <c r="T65" i="14"/>
  <c r="T69" i="14"/>
  <c r="T77" i="14"/>
  <c r="T82" i="14"/>
  <c r="T87" i="14"/>
  <c r="T90" i="14"/>
  <c r="T91" i="14"/>
  <c r="T94" i="14"/>
  <c r="T95" i="14"/>
  <c r="T102" i="14"/>
  <c r="T105" i="14"/>
  <c r="T53" i="14"/>
  <c r="T61" i="14"/>
  <c r="T66" i="14"/>
  <c r="T70" i="14"/>
  <c r="T73" i="14"/>
  <c r="T78" i="14"/>
  <c r="T83" i="14"/>
  <c r="T84" i="14"/>
  <c r="T88" i="14"/>
  <c r="T92" i="14"/>
  <c r="T103" i="14"/>
  <c r="T112" i="14"/>
  <c r="AB107" i="14"/>
  <c r="L65" i="14"/>
  <c r="T33" i="14"/>
  <c r="AB20" i="14"/>
  <c r="AB59" i="14"/>
  <c r="AB64" i="14"/>
  <c r="AB68" i="14"/>
  <c r="AB72" i="14"/>
  <c r="AB76" i="14"/>
  <c r="AB81" i="14"/>
  <c r="AB82" i="14"/>
  <c r="AB89" i="14"/>
  <c r="AB90" i="14"/>
  <c r="AB93" i="14"/>
  <c r="AB94" i="14"/>
  <c r="AB29" i="14"/>
  <c r="AB52" i="14"/>
  <c r="AB56" i="14"/>
  <c r="AB60" i="14"/>
  <c r="AB65" i="14"/>
  <c r="AB66" i="14"/>
  <c r="AB69" i="14"/>
  <c r="AB70" i="14"/>
  <c r="AB77" i="14"/>
  <c r="AB78" i="14"/>
  <c r="AB83" i="14"/>
  <c r="AB87" i="14"/>
  <c r="AB91" i="14"/>
  <c r="AB95" i="14"/>
  <c r="AB102" i="14"/>
  <c r="AB103" i="14"/>
  <c r="AB105" i="14"/>
  <c r="AB32" i="14"/>
  <c r="AB34" i="14"/>
  <c r="AB44" i="14"/>
  <c r="AB45" i="14"/>
  <c r="AB46" i="14"/>
  <c r="AB47" i="14"/>
  <c r="AB48" i="14"/>
  <c r="AB53" i="14"/>
  <c r="AB54" i="14"/>
  <c r="AB61" i="14"/>
  <c r="AB62" i="14"/>
  <c r="AB67" i="14"/>
  <c r="AB71" i="14"/>
  <c r="AB73" i="14"/>
  <c r="AB74" i="14"/>
  <c r="AB79" i="14"/>
  <c r="AB84" i="14"/>
  <c r="AB88" i="14"/>
  <c r="AB92" i="14"/>
  <c r="X11" i="14"/>
  <c r="X32" i="14"/>
  <c r="X34" i="14"/>
  <c r="X45" i="14"/>
  <c r="X48" i="14"/>
  <c r="X53" i="14"/>
  <c r="X61" i="14"/>
  <c r="X73" i="14"/>
  <c r="X84" i="14"/>
  <c r="X88" i="14"/>
  <c r="X92" i="14"/>
  <c r="X38" i="14"/>
  <c r="X49" i="14"/>
  <c r="X57" i="14"/>
  <c r="X80" i="14"/>
  <c r="X85" i="14"/>
  <c r="X100" i="14"/>
  <c r="X104" i="14"/>
  <c r="X106" i="14"/>
  <c r="X64" i="14"/>
  <c r="X68" i="14"/>
  <c r="X72" i="14"/>
  <c r="X76" i="14"/>
  <c r="X81" i="14"/>
  <c r="X89" i="14"/>
  <c r="X93" i="14"/>
  <c r="X101" i="14"/>
  <c r="L108" i="14"/>
  <c r="X91" i="14"/>
  <c r="L77" i="14"/>
  <c r="L59" i="14"/>
  <c r="X112" i="14"/>
  <c r="T104" i="14"/>
  <c r="L29" i="14"/>
  <c r="L53" i="14"/>
  <c r="L61" i="14"/>
  <c r="L66" i="14"/>
  <c r="L70" i="14"/>
  <c r="L73" i="14"/>
  <c r="L78" i="14"/>
  <c r="L83" i="14"/>
  <c r="L84" i="14"/>
  <c r="L88" i="14"/>
  <c r="L92" i="14"/>
  <c r="L32" i="14"/>
  <c r="L34" i="14"/>
  <c r="L45" i="14"/>
  <c r="L46" i="14"/>
  <c r="L47" i="14"/>
  <c r="L48" i="14"/>
  <c r="L54" i="14"/>
  <c r="L57" i="14"/>
  <c r="L62" i="14"/>
  <c r="L67" i="14"/>
  <c r="L71" i="14"/>
  <c r="L74" i="14"/>
  <c r="L79" i="14"/>
  <c r="L80" i="14"/>
  <c r="L85" i="14"/>
  <c r="L100" i="14"/>
  <c r="L104" i="14"/>
  <c r="L106" i="14"/>
  <c r="L38" i="14"/>
  <c r="L44" i="14"/>
  <c r="L49" i="14"/>
  <c r="L50" i="14"/>
  <c r="L51" i="14"/>
  <c r="L55" i="14"/>
  <c r="L58" i="14"/>
  <c r="L63" i="14"/>
  <c r="L64" i="14"/>
  <c r="L68" i="14"/>
  <c r="L72" i="14"/>
  <c r="L75" i="14"/>
  <c r="L76" i="14"/>
  <c r="L81" i="14"/>
  <c r="L86" i="14"/>
  <c r="L89" i="14"/>
  <c r="L93" i="14"/>
  <c r="L101" i="14"/>
  <c r="L107" i="14"/>
  <c r="AB108" i="14"/>
  <c r="T108" i="14"/>
  <c r="AB101" i="14"/>
  <c r="T85" i="14"/>
  <c r="AB75" i="14"/>
  <c r="AB63" i="14"/>
  <c r="AB58" i="14"/>
  <c r="AB55" i="14"/>
  <c r="T47" i="14"/>
  <c r="L102" i="14"/>
  <c r="L95" i="14"/>
  <c r="X87" i="14"/>
  <c r="AB85" i="14"/>
  <c r="T80" i="14"/>
  <c r="T74" i="14"/>
  <c r="T71" i="14"/>
  <c r="X69" i="14"/>
  <c r="T62" i="14"/>
  <c r="X60" i="14"/>
  <c r="T57" i="14"/>
  <c r="T54" i="14"/>
  <c r="X52" i="14"/>
  <c r="AB50" i="14"/>
  <c r="T46" i="14"/>
  <c r="V36" i="14"/>
  <c r="U41" i="14"/>
  <c r="X33" i="14"/>
  <c r="L31" i="14"/>
  <c r="T106" i="14"/>
  <c r="L105" i="14"/>
  <c r="AB104" i="14"/>
  <c r="L103" i="14"/>
  <c r="X102" i="14"/>
  <c r="T100" i="14"/>
  <c r="L94" i="14"/>
  <c r="L91" i="14"/>
  <c r="L82" i="14"/>
  <c r="AB80" i="14"/>
  <c r="T79" i="14"/>
  <c r="X77" i="14"/>
  <c r="T67" i="14"/>
  <c r="X65" i="14"/>
  <c r="AB57" i="14"/>
  <c r="X56" i="14"/>
  <c r="X96" i="14"/>
  <c r="P96" i="14"/>
  <c r="K36" i="14"/>
  <c r="K41" i="14" s="1"/>
  <c r="X108" i="14"/>
  <c r="P108" i="14"/>
  <c r="AA36" i="14"/>
  <c r="I28" i="14"/>
  <c r="AG28" i="14" s="1"/>
  <c r="AB96" i="14"/>
  <c r="T96" i="14"/>
  <c r="O36" i="14"/>
  <c r="Z36" i="14"/>
  <c r="L33" i="14"/>
  <c r="L18" i="14"/>
  <c r="E79" i="16"/>
  <c r="X29" i="14"/>
  <c r="E83" i="16"/>
  <c r="AG18" i="14"/>
  <c r="E87" i="16"/>
  <c r="F83" i="13"/>
  <c r="F79" i="13"/>
  <c r="F103" i="13"/>
  <c r="F87" i="13"/>
  <c r="F71" i="13"/>
  <c r="F75" i="13"/>
  <c r="F95" i="13"/>
  <c r="U98" i="14"/>
  <c r="Z28" i="14"/>
  <c r="Z21" i="14"/>
  <c r="P18" i="14"/>
  <c r="H16" i="14"/>
  <c r="F88" i="13"/>
  <c r="I96" i="14"/>
  <c r="AG96" i="14" s="1"/>
  <c r="V27" i="14"/>
  <c r="L24" i="14"/>
  <c r="AB18" i="14"/>
  <c r="V18" i="14"/>
  <c r="AB17" i="14"/>
  <c r="P15" i="14"/>
  <c r="Z10" i="14"/>
  <c r="E62" i="16"/>
  <c r="E29" i="16"/>
  <c r="AB33" i="14"/>
  <c r="AB13" i="14"/>
  <c r="P11" i="14"/>
  <c r="F99" i="13"/>
  <c r="V41" i="14"/>
  <c r="V29" i="14"/>
  <c r="V28" i="14"/>
  <c r="E37" i="16"/>
  <c r="F10" i="13"/>
  <c r="F14" i="13"/>
  <c r="F11" i="13"/>
  <c r="F15" i="13"/>
  <c r="F12" i="13"/>
  <c r="F16" i="13"/>
  <c r="F17" i="13"/>
  <c r="F13" i="13"/>
  <c r="F18" i="13"/>
  <c r="F33" i="13"/>
  <c r="C98" i="16"/>
  <c r="D44" i="16"/>
  <c r="E20" i="16"/>
  <c r="D98" i="16"/>
  <c r="D106" i="16" s="1"/>
  <c r="E104" i="16"/>
  <c r="E54" i="16"/>
  <c r="C33" i="16"/>
  <c r="E33" i="16" s="1"/>
  <c r="AG112" i="14"/>
  <c r="AE110" i="14"/>
  <c r="AG76" i="14"/>
  <c r="AG65" i="14"/>
  <c r="AG81" i="14"/>
  <c r="AG101" i="14"/>
  <c r="AG102" i="14"/>
  <c r="L96" i="14"/>
  <c r="AG87" i="14"/>
  <c r="AG34" i="14"/>
  <c r="AC29" i="14"/>
  <c r="AD28" i="14" s="1"/>
  <c r="Q29" i="14"/>
  <c r="R108" i="14" s="1"/>
  <c r="AG106" i="14"/>
  <c r="AG85" i="14"/>
  <c r="AG69" i="14"/>
  <c r="AG60" i="14"/>
  <c r="AG53" i="14"/>
  <c r="Y98" i="14"/>
  <c r="Z41" i="14"/>
  <c r="R18" i="14"/>
  <c r="AG89" i="14"/>
  <c r="AG73" i="14"/>
  <c r="AG57" i="14"/>
  <c r="O41" i="14"/>
  <c r="P36" i="14"/>
  <c r="I108" i="14"/>
  <c r="AG108" i="14" s="1"/>
  <c r="AG93" i="14"/>
  <c r="AG77" i="14"/>
  <c r="AG61" i="14"/>
  <c r="AG45" i="14"/>
  <c r="AD33" i="14"/>
  <c r="X12" i="14"/>
  <c r="X16" i="14"/>
  <c r="X19" i="14"/>
  <c r="X23" i="14"/>
  <c r="X27" i="14"/>
  <c r="X13" i="14"/>
  <c r="X17" i="14"/>
  <c r="X20" i="14"/>
  <c r="X24" i="14"/>
  <c r="X10" i="14"/>
  <c r="X14" i="14"/>
  <c r="X21" i="14"/>
  <c r="X25" i="14"/>
  <c r="X28" i="14"/>
  <c r="X15" i="14"/>
  <c r="X18" i="14"/>
  <c r="W36" i="14"/>
  <c r="X46" i="14"/>
  <c r="X50" i="14"/>
  <c r="X22" i="14"/>
  <c r="X31" i="14"/>
  <c r="X47" i="14"/>
  <c r="X26" i="14"/>
  <c r="X44" i="14"/>
  <c r="X54" i="14"/>
  <c r="X58" i="14"/>
  <c r="X62" i="14"/>
  <c r="X66" i="14"/>
  <c r="X70" i="14"/>
  <c r="X74" i="14"/>
  <c r="X78" i="14"/>
  <c r="X82" i="14"/>
  <c r="X86" i="14"/>
  <c r="X90" i="14"/>
  <c r="X94" i="14"/>
  <c r="X103" i="14"/>
  <c r="X107" i="14"/>
  <c r="X39" i="14"/>
  <c r="X51" i="14"/>
  <c r="X55" i="14"/>
  <c r="X59" i="14"/>
  <c r="X63" i="14"/>
  <c r="X67" i="14"/>
  <c r="X71" i="14"/>
  <c r="X75" i="14"/>
  <c r="X79" i="14"/>
  <c r="X83" i="14"/>
  <c r="AG49" i="14"/>
  <c r="R33" i="14"/>
  <c r="AG32" i="14"/>
  <c r="H13" i="14"/>
  <c r="H17" i="14"/>
  <c r="H20" i="14"/>
  <c r="H24" i="14"/>
  <c r="H10" i="14"/>
  <c r="H14" i="14"/>
  <c r="H21" i="14"/>
  <c r="H25" i="14"/>
  <c r="H11" i="14"/>
  <c r="H15" i="14"/>
  <c r="H22" i="14"/>
  <c r="H26" i="14"/>
  <c r="H28" i="14"/>
  <c r="H18" i="14"/>
  <c r="H27" i="14"/>
  <c r="H29" i="14"/>
  <c r="H31" i="14"/>
  <c r="G36" i="14"/>
  <c r="H47" i="14"/>
  <c r="H51" i="14"/>
  <c r="H12" i="14"/>
  <c r="H38" i="14"/>
  <c r="H44" i="14"/>
  <c r="H48" i="14"/>
  <c r="AG15" i="14"/>
  <c r="AG39" i="14"/>
  <c r="AA41" i="14"/>
  <c r="AB36" i="14"/>
  <c r="H32" i="14"/>
  <c r="T10" i="14"/>
  <c r="T14" i="14"/>
  <c r="T21" i="14"/>
  <c r="T25" i="14"/>
  <c r="T11" i="14"/>
  <c r="T15" i="14"/>
  <c r="T22" i="14"/>
  <c r="T26" i="14"/>
  <c r="T12" i="14"/>
  <c r="T16" i="14"/>
  <c r="T19" i="14"/>
  <c r="T23" i="14"/>
  <c r="T27" i="14"/>
  <c r="T28" i="14"/>
  <c r="T29" i="14"/>
  <c r="S36" i="14"/>
  <c r="T38" i="14"/>
  <c r="T44" i="14"/>
  <c r="T48" i="14"/>
  <c r="T13" i="14"/>
  <c r="T18" i="14"/>
  <c r="T32" i="14"/>
  <c r="T34" i="14"/>
  <c r="T39" i="14"/>
  <c r="T45" i="14"/>
  <c r="T49" i="14"/>
  <c r="T24" i="14"/>
  <c r="AG22" i="14"/>
  <c r="H19" i="14"/>
  <c r="T17" i="14"/>
  <c r="AB10" i="14"/>
  <c r="AB14" i="14"/>
  <c r="AB21" i="14"/>
  <c r="AB25" i="14"/>
  <c r="AB11" i="14"/>
  <c r="AB15" i="14"/>
  <c r="AB22" i="14"/>
  <c r="AB26" i="14"/>
  <c r="AB12" i="14"/>
  <c r="AB16" i="14"/>
  <c r="AB19" i="14"/>
  <c r="AB23" i="14"/>
  <c r="AB27" i="14"/>
  <c r="AB28" i="14"/>
  <c r="L10" i="14"/>
  <c r="L14" i="14"/>
  <c r="L21" i="14"/>
  <c r="L25" i="14"/>
  <c r="L11" i="14"/>
  <c r="L15" i="14"/>
  <c r="L22" i="14"/>
  <c r="L26" i="14"/>
  <c r="L12" i="14"/>
  <c r="L16" i="14"/>
  <c r="L19" i="14"/>
  <c r="L23" i="14"/>
  <c r="L27" i="14"/>
  <c r="L28" i="14"/>
  <c r="V13" i="14"/>
  <c r="V17" i="14"/>
  <c r="V20" i="14"/>
  <c r="V24" i="14"/>
  <c r="V10" i="14"/>
  <c r="V14" i="14"/>
  <c r="V21" i="14"/>
  <c r="V25" i="14"/>
  <c r="V11" i="14"/>
  <c r="V15" i="14"/>
  <c r="V22" i="14"/>
  <c r="V26" i="14"/>
  <c r="M29" i="14"/>
  <c r="N108" i="14" s="1"/>
  <c r="E29" i="14"/>
  <c r="L20" i="14"/>
  <c r="V19" i="14"/>
  <c r="Z18" i="14"/>
  <c r="L17" i="14"/>
  <c r="V16" i="14"/>
  <c r="AG11" i="14"/>
  <c r="V31" i="14"/>
  <c r="P12" i="14"/>
  <c r="P16" i="14"/>
  <c r="P19" i="14"/>
  <c r="P23" i="14"/>
  <c r="P27" i="14"/>
  <c r="P13" i="14"/>
  <c r="P17" i="14"/>
  <c r="P20" i="14"/>
  <c r="P24" i="14"/>
  <c r="P10" i="14"/>
  <c r="P14" i="14"/>
  <c r="P21" i="14"/>
  <c r="P25" i="14"/>
  <c r="P28" i="14"/>
  <c r="Z11" i="14"/>
  <c r="Z15" i="14"/>
  <c r="Z22" i="14"/>
  <c r="Z26" i="14"/>
  <c r="Z12" i="14"/>
  <c r="Z16" i="14"/>
  <c r="Z19" i="14"/>
  <c r="Z23" i="14"/>
  <c r="Z27" i="14"/>
  <c r="Z13" i="14"/>
  <c r="Z17" i="14"/>
  <c r="Z20" i="14"/>
  <c r="Z24" i="14"/>
  <c r="AG26" i="14"/>
  <c r="AB24" i="14"/>
  <c r="P22" i="14"/>
  <c r="AD18" i="14"/>
  <c r="N18" i="14"/>
  <c r="Z14" i="14"/>
  <c r="L13" i="14"/>
  <c r="V12" i="14"/>
  <c r="AG27" i="14"/>
  <c r="AG23" i="14"/>
  <c r="AG19" i="14"/>
  <c r="AG16" i="14"/>
  <c r="AG12" i="14"/>
  <c r="F26" i="13"/>
  <c r="F22" i="13"/>
  <c r="F98" i="13"/>
  <c r="F94" i="13"/>
  <c r="F86" i="13"/>
  <c r="F82" i="13"/>
  <c r="F78" i="13"/>
  <c r="F74" i="13"/>
  <c r="F70" i="13"/>
  <c r="F66" i="13"/>
  <c r="F62" i="13"/>
  <c r="F58" i="13"/>
  <c r="F54" i="13"/>
  <c r="F50" i="13"/>
  <c r="F46" i="13"/>
  <c r="E36" i="13"/>
  <c r="F32" i="13"/>
  <c r="F28" i="13"/>
  <c r="F25" i="13"/>
  <c r="F21" i="13"/>
  <c r="F63" i="13"/>
  <c r="F55" i="13"/>
  <c r="F47" i="13"/>
  <c r="F97" i="13"/>
  <c r="F93" i="13"/>
  <c r="F85" i="13"/>
  <c r="F81" i="13"/>
  <c r="F77" i="13"/>
  <c r="F73" i="13"/>
  <c r="F69" i="13"/>
  <c r="F65" i="13"/>
  <c r="F61" i="13"/>
  <c r="F57" i="13"/>
  <c r="F53" i="13"/>
  <c r="F49" i="13"/>
  <c r="F45" i="13"/>
  <c r="F39" i="13"/>
  <c r="F34" i="13"/>
  <c r="F31" i="13"/>
  <c r="F24" i="13"/>
  <c r="F20" i="13"/>
  <c r="F67" i="13"/>
  <c r="F59" i="13"/>
  <c r="F51" i="13"/>
  <c r="F96" i="13"/>
  <c r="F92" i="13"/>
  <c r="F84" i="13"/>
  <c r="F80" i="13"/>
  <c r="F76" i="13"/>
  <c r="F72" i="13"/>
  <c r="F68" i="13"/>
  <c r="F64" i="13"/>
  <c r="F60" i="13"/>
  <c r="F56" i="13"/>
  <c r="F52" i="13"/>
  <c r="F48" i="13"/>
  <c r="F44" i="13"/>
  <c r="F38" i="13"/>
  <c r="F29" i="13"/>
  <c r="F27" i="13"/>
  <c r="F23" i="13"/>
  <c r="F19" i="13"/>
  <c r="L36" i="14" l="1"/>
  <c r="E98" i="16"/>
  <c r="N28" i="14"/>
  <c r="R28" i="14"/>
  <c r="V98" i="14"/>
  <c r="U110" i="14"/>
  <c r="C106" i="16"/>
  <c r="E106" i="16" s="1"/>
  <c r="D107" i="16"/>
  <c r="C44" i="16"/>
  <c r="E44" i="16" s="1"/>
  <c r="F10" i="14"/>
  <c r="F14" i="14"/>
  <c r="F21" i="14"/>
  <c r="F25" i="14"/>
  <c r="F11" i="14"/>
  <c r="F15" i="14"/>
  <c r="F22" i="14"/>
  <c r="F26" i="14"/>
  <c r="I29" i="14"/>
  <c r="F12" i="14"/>
  <c r="F16" i="14"/>
  <c r="F19" i="14"/>
  <c r="F23" i="14"/>
  <c r="F27" i="14"/>
  <c r="F29" i="14"/>
  <c r="F24" i="14"/>
  <c r="F38" i="14"/>
  <c r="F44" i="14"/>
  <c r="F48" i="14"/>
  <c r="F32" i="14"/>
  <c r="F34" i="14"/>
  <c r="F39" i="14"/>
  <c r="F45" i="14"/>
  <c r="F49" i="14"/>
  <c r="E36" i="14"/>
  <c r="F46" i="14"/>
  <c r="F51" i="14"/>
  <c r="F52" i="14"/>
  <c r="F56" i="14"/>
  <c r="F60" i="14"/>
  <c r="F64" i="14"/>
  <c r="F68" i="14"/>
  <c r="F72" i="14"/>
  <c r="F76" i="14"/>
  <c r="F80" i="14"/>
  <c r="F84" i="14"/>
  <c r="F88" i="14"/>
  <c r="F92" i="14"/>
  <c r="F101" i="14"/>
  <c r="F105" i="14"/>
  <c r="F13" i="14"/>
  <c r="F31" i="14"/>
  <c r="F47" i="14"/>
  <c r="F53" i="14"/>
  <c r="F57" i="14"/>
  <c r="F61" i="14"/>
  <c r="F65" i="14"/>
  <c r="F69" i="14"/>
  <c r="F73" i="14"/>
  <c r="F77" i="14"/>
  <c r="F81" i="14"/>
  <c r="F85" i="14"/>
  <c r="F58" i="14"/>
  <c r="F63" i="14"/>
  <c r="F74" i="14"/>
  <c r="F79" i="14"/>
  <c r="F91" i="14"/>
  <c r="F94" i="14"/>
  <c r="F106" i="14"/>
  <c r="F20" i="14"/>
  <c r="F50" i="14"/>
  <c r="F54" i="14"/>
  <c r="F59" i="14"/>
  <c r="F70" i="14"/>
  <c r="F75" i="14"/>
  <c r="F87" i="14"/>
  <c r="F90" i="14"/>
  <c r="F102" i="14"/>
  <c r="F112" i="14"/>
  <c r="F17" i="14"/>
  <c r="F55" i="14"/>
  <c r="F66" i="14"/>
  <c r="F71" i="14"/>
  <c r="F82" i="14"/>
  <c r="F86" i="14"/>
  <c r="F93" i="14"/>
  <c r="F104" i="14"/>
  <c r="F107" i="14"/>
  <c r="F62" i="14"/>
  <c r="F78" i="14"/>
  <c r="F89" i="14"/>
  <c r="F96" i="14"/>
  <c r="F103" i="14"/>
  <c r="F83" i="14"/>
  <c r="F100" i="14"/>
  <c r="F95" i="14"/>
  <c r="F67" i="14"/>
  <c r="G41" i="14"/>
  <c r="H36" i="14"/>
  <c r="P41" i="14"/>
  <c r="O98" i="14"/>
  <c r="AE114" i="14"/>
  <c r="F33" i="14"/>
  <c r="W41" i="14"/>
  <c r="X36" i="14"/>
  <c r="Y110" i="14"/>
  <c r="Z98" i="14"/>
  <c r="AD13" i="14"/>
  <c r="AD17" i="14"/>
  <c r="AD20" i="14"/>
  <c r="AD24" i="14"/>
  <c r="AD10" i="14"/>
  <c r="AD14" i="14"/>
  <c r="AD21" i="14"/>
  <c r="AD25" i="14"/>
  <c r="AD11" i="14"/>
  <c r="AD15" i="14"/>
  <c r="AD22" i="14"/>
  <c r="AD26" i="14"/>
  <c r="AD27" i="14"/>
  <c r="AD31" i="14"/>
  <c r="AD47" i="14"/>
  <c r="AD12" i="14"/>
  <c r="AD38" i="14"/>
  <c r="AD44" i="14"/>
  <c r="AD48" i="14"/>
  <c r="AC36" i="14"/>
  <c r="AD39" i="14"/>
  <c r="AD51" i="14"/>
  <c r="AD55" i="14"/>
  <c r="AD59" i="14"/>
  <c r="AD63" i="14"/>
  <c r="AD67" i="14"/>
  <c r="AD71" i="14"/>
  <c r="AD75" i="14"/>
  <c r="AD79" i="14"/>
  <c r="AD83" i="14"/>
  <c r="AD87" i="14"/>
  <c r="AD91" i="14"/>
  <c r="AD95" i="14"/>
  <c r="AD100" i="14"/>
  <c r="AD104" i="14"/>
  <c r="AD16" i="14"/>
  <c r="AD23" i="14"/>
  <c r="AD32" i="14"/>
  <c r="AD49" i="14"/>
  <c r="AD50" i="14"/>
  <c r="AD52" i="14"/>
  <c r="AD56" i="14"/>
  <c r="AD60" i="14"/>
  <c r="AD64" i="14"/>
  <c r="AD68" i="14"/>
  <c r="AD72" i="14"/>
  <c r="AD76" i="14"/>
  <c r="AD80" i="14"/>
  <c r="AD84" i="14"/>
  <c r="AD19" i="14"/>
  <c r="AD65" i="14"/>
  <c r="AD66" i="14"/>
  <c r="AD81" i="14"/>
  <c r="AD82" i="14"/>
  <c r="AD88" i="14"/>
  <c r="AD94" i="14"/>
  <c r="AD102" i="14"/>
  <c r="AD29" i="14"/>
  <c r="AD46" i="14"/>
  <c r="AD61" i="14"/>
  <c r="AD62" i="14"/>
  <c r="AD77" i="14"/>
  <c r="AD78" i="14"/>
  <c r="AD90" i="14"/>
  <c r="AD93" i="14"/>
  <c r="AD105" i="14"/>
  <c r="AD34" i="14"/>
  <c r="AD57" i="14"/>
  <c r="AD58" i="14"/>
  <c r="AD73" i="14"/>
  <c r="AD74" i="14"/>
  <c r="AD86" i="14"/>
  <c r="AD89" i="14"/>
  <c r="AD96" i="14"/>
  <c r="AD101" i="14"/>
  <c r="AD107" i="14"/>
  <c r="AD112" i="14"/>
  <c r="AD45" i="14"/>
  <c r="AD53" i="14"/>
  <c r="AD54" i="14"/>
  <c r="AD85" i="14"/>
  <c r="AD92" i="14"/>
  <c r="AD103" i="14"/>
  <c r="AD106" i="14"/>
  <c r="AD69" i="14"/>
  <c r="AD70" i="14"/>
  <c r="F28" i="14"/>
  <c r="S41" i="14"/>
  <c r="T36" i="14"/>
  <c r="L41" i="14"/>
  <c r="K98" i="14"/>
  <c r="F108" i="14"/>
  <c r="N13" i="14"/>
  <c r="N17" i="14"/>
  <c r="N20" i="14"/>
  <c r="N24" i="14"/>
  <c r="N10" i="14"/>
  <c r="N14" i="14"/>
  <c r="N21" i="14"/>
  <c r="N25" i="14"/>
  <c r="N11" i="14"/>
  <c r="N15" i="14"/>
  <c r="N22" i="14"/>
  <c r="N26" i="14"/>
  <c r="N16" i="14"/>
  <c r="N19" i="14"/>
  <c r="N31" i="14"/>
  <c r="N47" i="14"/>
  <c r="N23" i="14"/>
  <c r="N38" i="14"/>
  <c r="N44" i="14"/>
  <c r="N48" i="14"/>
  <c r="N12" i="14"/>
  <c r="N29" i="14"/>
  <c r="N34" i="14"/>
  <c r="M36" i="14"/>
  <c r="N45" i="14"/>
  <c r="N46" i="14"/>
  <c r="N51" i="14"/>
  <c r="N55" i="14"/>
  <c r="N59" i="14"/>
  <c r="N63" i="14"/>
  <c r="N67" i="14"/>
  <c r="N71" i="14"/>
  <c r="N75" i="14"/>
  <c r="N79" i="14"/>
  <c r="N83" i="14"/>
  <c r="N87" i="14"/>
  <c r="N91" i="14"/>
  <c r="N95" i="14"/>
  <c r="N100" i="14"/>
  <c r="N104" i="14"/>
  <c r="N52" i="14"/>
  <c r="N56" i="14"/>
  <c r="N60" i="14"/>
  <c r="N64" i="14"/>
  <c r="N68" i="14"/>
  <c r="N72" i="14"/>
  <c r="N76" i="14"/>
  <c r="N80" i="14"/>
  <c r="N84" i="14"/>
  <c r="N53" i="14"/>
  <c r="N58" i="14"/>
  <c r="N69" i="14"/>
  <c r="N74" i="14"/>
  <c r="N85" i="14"/>
  <c r="N88" i="14"/>
  <c r="N103" i="14"/>
  <c r="N106" i="14"/>
  <c r="N39" i="14"/>
  <c r="N50" i="14"/>
  <c r="N54" i="14"/>
  <c r="N65" i="14"/>
  <c r="N70" i="14"/>
  <c r="N81" i="14"/>
  <c r="N94" i="14"/>
  <c r="N102" i="14"/>
  <c r="N105" i="14"/>
  <c r="N32" i="14"/>
  <c r="N49" i="14"/>
  <c r="N61" i="14"/>
  <c r="N66" i="14"/>
  <c r="N77" i="14"/>
  <c r="N82" i="14"/>
  <c r="N90" i="14"/>
  <c r="N93" i="14"/>
  <c r="N96" i="14"/>
  <c r="N101" i="14"/>
  <c r="N112" i="14"/>
  <c r="N27" i="14"/>
  <c r="N57" i="14"/>
  <c r="N62" i="14"/>
  <c r="N78" i="14"/>
  <c r="N86" i="14"/>
  <c r="N89" i="14"/>
  <c r="N92" i="14"/>
  <c r="N73" i="14"/>
  <c r="N107" i="14"/>
  <c r="AB41" i="14"/>
  <c r="AA98" i="14"/>
  <c r="N33" i="14"/>
  <c r="F18" i="14"/>
  <c r="R11" i="14"/>
  <c r="R15" i="14"/>
  <c r="R22" i="14"/>
  <c r="R26" i="14"/>
  <c r="R12" i="14"/>
  <c r="R16" i="14"/>
  <c r="R19" i="14"/>
  <c r="R23" i="14"/>
  <c r="R27" i="14"/>
  <c r="R13" i="14"/>
  <c r="R17" i="14"/>
  <c r="R20" i="14"/>
  <c r="R24" i="14"/>
  <c r="R21" i="14"/>
  <c r="R32" i="14"/>
  <c r="R34" i="14"/>
  <c r="R39" i="14"/>
  <c r="R45" i="14"/>
  <c r="R49" i="14"/>
  <c r="R25" i="14"/>
  <c r="R46" i="14"/>
  <c r="R50" i="14"/>
  <c r="R38" i="14"/>
  <c r="R53" i="14"/>
  <c r="R57" i="14"/>
  <c r="R61" i="14"/>
  <c r="R65" i="14"/>
  <c r="R69" i="14"/>
  <c r="R73" i="14"/>
  <c r="R77" i="14"/>
  <c r="R81" i="14"/>
  <c r="R85" i="14"/>
  <c r="R89" i="14"/>
  <c r="R93" i="14"/>
  <c r="R102" i="14"/>
  <c r="R106" i="14"/>
  <c r="R10" i="14"/>
  <c r="R48" i="14"/>
  <c r="R54" i="14"/>
  <c r="R58" i="14"/>
  <c r="R62" i="14"/>
  <c r="R66" i="14"/>
  <c r="R70" i="14"/>
  <c r="R74" i="14"/>
  <c r="R78" i="14"/>
  <c r="R82" i="14"/>
  <c r="R14" i="14"/>
  <c r="R55" i="14"/>
  <c r="R56" i="14"/>
  <c r="R71" i="14"/>
  <c r="R72" i="14"/>
  <c r="R90" i="14"/>
  <c r="R101" i="14"/>
  <c r="R104" i="14"/>
  <c r="R112" i="14"/>
  <c r="R29" i="14"/>
  <c r="R51" i="14"/>
  <c r="R52" i="14"/>
  <c r="R67" i="14"/>
  <c r="R68" i="14"/>
  <c r="R83" i="14"/>
  <c r="R84" i="14"/>
  <c r="R86" i="14"/>
  <c r="R92" i="14"/>
  <c r="R95" i="14"/>
  <c r="R100" i="14"/>
  <c r="R107" i="14"/>
  <c r="R31" i="14"/>
  <c r="Q36" i="14"/>
  <c r="R44" i="14"/>
  <c r="R63" i="14"/>
  <c r="R64" i="14"/>
  <c r="R79" i="14"/>
  <c r="R80" i="14"/>
  <c r="R88" i="14"/>
  <c r="R91" i="14"/>
  <c r="R96" i="14"/>
  <c r="R103" i="14"/>
  <c r="R47" i="14"/>
  <c r="R59" i="14"/>
  <c r="R60" i="14"/>
  <c r="R76" i="14"/>
  <c r="R94" i="14"/>
  <c r="R75" i="14"/>
  <c r="R87" i="14"/>
  <c r="R105" i="14"/>
  <c r="AD108" i="14"/>
  <c r="F36" i="13"/>
  <c r="E41" i="13"/>
  <c r="U114" i="14" l="1"/>
  <c r="V114" i="14" s="1"/>
  <c r="V110" i="14"/>
  <c r="C107" i="16"/>
  <c r="Y114" i="14"/>
  <c r="Z114" i="14" s="1"/>
  <c r="Z110" i="14"/>
  <c r="X41" i="14"/>
  <c r="W98" i="14"/>
  <c r="P98" i="14"/>
  <c r="O110" i="14"/>
  <c r="H41" i="14"/>
  <c r="G98" i="14"/>
  <c r="J17" i="14"/>
  <c r="J20" i="14"/>
  <c r="J24" i="14"/>
  <c r="J29" i="14"/>
  <c r="J25" i="14"/>
  <c r="J10" i="14"/>
  <c r="J46" i="14"/>
  <c r="J50" i="14"/>
  <c r="J21" i="14"/>
  <c r="J38" i="14"/>
  <c r="J54" i="14"/>
  <c r="J66" i="14"/>
  <c r="J70" i="14"/>
  <c r="J74" i="14"/>
  <c r="J78" i="14"/>
  <c r="J82" i="14"/>
  <c r="J47" i="14"/>
  <c r="J59" i="14"/>
  <c r="J75" i="14"/>
  <c r="J90" i="14"/>
  <c r="J55" i="14"/>
  <c r="J56" i="14"/>
  <c r="J71" i="14"/>
  <c r="J72" i="14"/>
  <c r="J86" i="14"/>
  <c r="J92" i="14"/>
  <c r="J104" i="14"/>
  <c r="J107" i="14"/>
  <c r="J48" i="14"/>
  <c r="J51" i="14"/>
  <c r="J52" i="14"/>
  <c r="J67" i="14"/>
  <c r="J68" i="14"/>
  <c r="J83" i="14"/>
  <c r="J84" i="14"/>
  <c r="J88" i="14"/>
  <c r="J95" i="14"/>
  <c r="J96" i="14"/>
  <c r="J100" i="14"/>
  <c r="J103" i="14"/>
  <c r="J14" i="14"/>
  <c r="J31" i="14"/>
  <c r="J44" i="14"/>
  <c r="J80" i="14"/>
  <c r="J91" i="14"/>
  <c r="J94" i="14"/>
  <c r="J105" i="14"/>
  <c r="J64" i="14"/>
  <c r="J63" i="14"/>
  <c r="J79" i="14"/>
  <c r="J76" i="14"/>
  <c r="J101" i="14"/>
  <c r="J106" i="14"/>
  <c r="J58" i="14"/>
  <c r="J89" i="14"/>
  <c r="J62" i="14"/>
  <c r="J33" i="14"/>
  <c r="J77" i="14"/>
  <c r="J32" i="14"/>
  <c r="J15" i="14"/>
  <c r="J27" i="14"/>
  <c r="J26" i="14"/>
  <c r="J112" i="14"/>
  <c r="J65" i="14"/>
  <c r="J13" i="14"/>
  <c r="J18" i="14"/>
  <c r="J81" i="14"/>
  <c r="J60" i="14"/>
  <c r="J87" i="14"/>
  <c r="J85" i="14"/>
  <c r="J23" i="14"/>
  <c r="J102" i="14"/>
  <c r="J28" i="14"/>
  <c r="J69" i="14"/>
  <c r="J53" i="14"/>
  <c r="J12" i="14"/>
  <c r="J57" i="14"/>
  <c r="J45" i="14"/>
  <c r="J49" i="14"/>
  <c r="J73" i="14"/>
  <c r="J93" i="14"/>
  <c r="J61" i="14"/>
  <c r="J39" i="14"/>
  <c r="J22" i="14"/>
  <c r="J16" i="14"/>
  <c r="J11" i="14"/>
  <c r="J34" i="14"/>
  <c r="J19" i="14"/>
  <c r="AG29" i="14"/>
  <c r="C8" i="15" s="1"/>
  <c r="AD36" i="14"/>
  <c r="AC41" i="14"/>
  <c r="J108" i="14"/>
  <c r="F36" i="14"/>
  <c r="I36" i="14"/>
  <c r="J36" i="14" s="1"/>
  <c r="E41" i="14"/>
  <c r="Q41" i="14"/>
  <c r="R36" i="14"/>
  <c r="AA110" i="14"/>
  <c r="AB98" i="14"/>
  <c r="N36" i="14"/>
  <c r="M41" i="14"/>
  <c r="AG36" i="14"/>
  <c r="K110" i="14"/>
  <c r="L98" i="14"/>
  <c r="T41" i="14"/>
  <c r="S98" i="14"/>
  <c r="F41" i="13"/>
  <c r="E90" i="13"/>
  <c r="AF114" i="14" l="1"/>
  <c r="D8" i="15"/>
  <c r="D12" i="15"/>
  <c r="D17" i="15"/>
  <c r="D21" i="15"/>
  <c r="D25" i="15"/>
  <c r="D29" i="15"/>
  <c r="D33" i="15"/>
  <c r="D37" i="15"/>
  <c r="D41" i="15"/>
  <c r="D45" i="15"/>
  <c r="D49" i="15"/>
  <c r="D53" i="15"/>
  <c r="D65" i="15"/>
  <c r="D14" i="15"/>
  <c r="D18" i="15"/>
  <c r="D22" i="15"/>
  <c r="D26" i="15"/>
  <c r="D30" i="15"/>
  <c r="D34" i="15"/>
  <c r="D38" i="15"/>
  <c r="D42" i="15"/>
  <c r="D46" i="15"/>
  <c r="D50" i="15"/>
  <c r="D66" i="15"/>
  <c r="D15" i="15"/>
  <c r="D19" i="15"/>
  <c r="D23" i="15"/>
  <c r="D27" i="15"/>
  <c r="D31" i="15"/>
  <c r="D35" i="15"/>
  <c r="D39" i="15"/>
  <c r="D43" i="15"/>
  <c r="D47" i="15"/>
  <c r="D51" i="15"/>
  <c r="D63" i="15"/>
  <c r="D67" i="15"/>
  <c r="C10" i="15"/>
  <c r="D16" i="15"/>
  <c r="D20" i="15"/>
  <c r="D24" i="15"/>
  <c r="D28" i="15"/>
  <c r="D32" i="15"/>
  <c r="D36" i="15"/>
  <c r="D40" i="15"/>
  <c r="D44" i="15"/>
  <c r="D48" i="15"/>
  <c r="D52" i="15"/>
  <c r="D64" i="15"/>
  <c r="D68" i="15"/>
  <c r="D55" i="15"/>
  <c r="D70" i="15"/>
  <c r="I41" i="14"/>
  <c r="J41" i="14" s="1"/>
  <c r="E98" i="14"/>
  <c r="F41" i="14"/>
  <c r="W110" i="14"/>
  <c r="X98" i="14"/>
  <c r="O114" i="14"/>
  <c r="P114" i="14" s="1"/>
  <c r="P110" i="14"/>
  <c r="S110" i="14"/>
  <c r="T98" i="14"/>
  <c r="G110" i="14"/>
  <c r="H98" i="14"/>
  <c r="AH36" i="14"/>
  <c r="AA114" i="14"/>
  <c r="AB114" i="14" s="1"/>
  <c r="AB110" i="14"/>
  <c r="AC98" i="14"/>
  <c r="AD41" i="14"/>
  <c r="M98" i="14"/>
  <c r="N41" i="14"/>
  <c r="AG41" i="14"/>
  <c r="K114" i="14"/>
  <c r="L110" i="14"/>
  <c r="Q98" i="14"/>
  <c r="R41" i="14"/>
  <c r="AF12" i="14"/>
  <c r="AF16" i="14"/>
  <c r="AF19" i="14"/>
  <c r="AF23" i="14"/>
  <c r="AF27" i="14"/>
  <c r="AF13" i="14"/>
  <c r="AF17" i="14"/>
  <c r="AF20" i="14"/>
  <c r="AF24" i="14"/>
  <c r="AF28" i="14"/>
  <c r="AH29" i="14"/>
  <c r="AF10" i="14"/>
  <c r="AF14" i="14"/>
  <c r="AF18" i="14"/>
  <c r="AF21" i="14"/>
  <c r="AF25" i="14"/>
  <c r="AF11" i="14"/>
  <c r="AH13" i="14"/>
  <c r="AF29" i="14"/>
  <c r="AF36" i="14"/>
  <c r="AF41" i="14"/>
  <c r="AF46" i="14"/>
  <c r="AF50" i="14"/>
  <c r="AF15" i="14"/>
  <c r="AH17" i="14"/>
  <c r="AH20" i="14"/>
  <c r="AF31" i="14"/>
  <c r="AF33" i="14"/>
  <c r="AF47" i="14"/>
  <c r="AH46" i="14"/>
  <c r="AF54" i="14"/>
  <c r="AF58" i="14"/>
  <c r="AF62" i="14"/>
  <c r="AF66" i="14"/>
  <c r="AF70" i="14"/>
  <c r="AF74" i="14"/>
  <c r="AF78" i="14"/>
  <c r="AF82" i="14"/>
  <c r="AF86" i="14"/>
  <c r="AF90" i="14"/>
  <c r="AF94" i="14"/>
  <c r="AF103" i="14"/>
  <c r="AF107" i="14"/>
  <c r="AF22" i="14"/>
  <c r="AF26" i="14"/>
  <c r="AF38" i="14"/>
  <c r="AF39" i="14"/>
  <c r="AF51" i="14"/>
  <c r="AF55" i="14"/>
  <c r="AF59" i="14"/>
  <c r="AF63" i="14"/>
  <c r="AF67" i="14"/>
  <c r="AF71" i="14"/>
  <c r="AF75" i="14"/>
  <c r="AF79" i="14"/>
  <c r="AF83" i="14"/>
  <c r="AH24" i="14"/>
  <c r="AF32" i="14"/>
  <c r="AF45" i="14"/>
  <c r="AF49" i="14"/>
  <c r="AH50" i="14"/>
  <c r="AF53" i="14"/>
  <c r="AH58" i="14"/>
  <c r="AF64" i="14"/>
  <c r="AF69" i="14"/>
  <c r="AH74" i="14"/>
  <c r="AF80" i="14"/>
  <c r="AF85" i="14"/>
  <c r="AF91" i="14"/>
  <c r="AF92" i="14"/>
  <c r="AF106" i="14"/>
  <c r="AF48" i="14"/>
  <c r="AH54" i="14"/>
  <c r="AH59" i="14"/>
  <c r="AF60" i="14"/>
  <c r="AF65" i="14"/>
  <c r="AH70" i="14"/>
  <c r="AH75" i="14"/>
  <c r="AF76" i="14"/>
  <c r="AF81" i="14"/>
  <c r="AF87" i="14"/>
  <c r="AF88" i="14"/>
  <c r="AF102" i="14"/>
  <c r="AH103" i="14"/>
  <c r="AF108" i="14"/>
  <c r="AF44" i="14"/>
  <c r="AH55" i="14"/>
  <c r="AF56" i="14"/>
  <c r="AF61" i="14"/>
  <c r="AH66" i="14"/>
  <c r="AH71" i="14"/>
  <c r="AF72" i="14"/>
  <c r="AF77" i="14"/>
  <c r="AH82" i="14"/>
  <c r="AF93" i="14"/>
  <c r="AH94" i="14"/>
  <c r="AF104" i="14"/>
  <c r="AF105" i="14"/>
  <c r="AH31" i="14"/>
  <c r="AF34" i="14"/>
  <c r="AH51" i="14"/>
  <c r="AF52" i="14"/>
  <c r="AF57" i="14"/>
  <c r="AH62" i="14"/>
  <c r="AH83" i="14"/>
  <c r="AH67" i="14"/>
  <c r="AF73" i="14"/>
  <c r="AH90" i="14"/>
  <c r="AF100" i="14"/>
  <c r="AF84" i="14"/>
  <c r="AF112" i="14"/>
  <c r="AH78" i="14"/>
  <c r="AF89" i="14"/>
  <c r="AF68" i="14"/>
  <c r="AF95" i="14"/>
  <c r="AF101" i="14"/>
  <c r="AH91" i="14"/>
  <c r="AH107" i="14"/>
  <c r="AH86" i="14"/>
  <c r="AH105" i="14"/>
  <c r="AF96" i="14"/>
  <c r="AH44" i="14"/>
  <c r="AH47" i="14"/>
  <c r="AH21" i="14"/>
  <c r="AH63" i="14"/>
  <c r="AH56" i="14"/>
  <c r="AH25" i="14"/>
  <c r="AH84" i="14"/>
  <c r="AH68" i="14"/>
  <c r="AH79" i="14"/>
  <c r="AH48" i="14"/>
  <c r="AH92" i="14"/>
  <c r="AH18" i="14"/>
  <c r="AH80" i="14"/>
  <c r="AF98" i="14"/>
  <c r="AH104" i="14"/>
  <c r="AH52" i="14"/>
  <c r="AH72" i="14"/>
  <c r="AH64" i="14"/>
  <c r="AH33" i="14"/>
  <c r="AH14" i="14"/>
  <c r="AH100" i="14"/>
  <c r="AH95" i="14"/>
  <c r="AH88" i="14"/>
  <c r="AH10" i="14"/>
  <c r="AH38" i="14"/>
  <c r="AH27" i="14"/>
  <c r="AH61" i="14"/>
  <c r="AH112" i="14"/>
  <c r="AH102" i="14"/>
  <c r="AH28" i="14"/>
  <c r="AH32" i="14"/>
  <c r="AH77" i="14"/>
  <c r="AH96" i="14"/>
  <c r="AH76" i="14"/>
  <c r="AH73" i="14"/>
  <c r="AH81" i="14"/>
  <c r="AH108" i="14"/>
  <c r="AF110" i="14"/>
  <c r="AH89" i="14"/>
  <c r="AH34" i="14"/>
  <c r="AH53" i="14"/>
  <c r="AH19" i="14"/>
  <c r="AH101" i="14"/>
  <c r="AH57" i="14"/>
  <c r="AH85" i="14"/>
  <c r="AH87" i="14"/>
  <c r="AH11" i="14"/>
  <c r="AH22" i="14"/>
  <c r="AH60" i="14"/>
  <c r="AH106" i="14"/>
  <c r="AH12" i="14"/>
  <c r="AH65" i="14"/>
  <c r="AH49" i="14"/>
  <c r="AH69" i="14"/>
  <c r="AH39" i="14"/>
  <c r="AH16" i="14"/>
  <c r="AH45" i="14"/>
  <c r="AH26" i="14"/>
  <c r="AH15" i="14"/>
  <c r="AH93" i="14"/>
  <c r="AH23" i="14"/>
  <c r="F90" i="13"/>
  <c r="E101" i="13"/>
  <c r="D10" i="15" l="1"/>
  <c r="C57" i="15"/>
  <c r="R98" i="14"/>
  <c r="Q110" i="14"/>
  <c r="AD98" i="14"/>
  <c r="AC110" i="14"/>
  <c r="N98" i="14"/>
  <c r="M110" i="14"/>
  <c r="G114" i="14"/>
  <c r="H114" i="14" s="1"/>
  <c r="H110" i="14"/>
  <c r="I98" i="14"/>
  <c r="J98" i="14" s="1"/>
  <c r="F98" i="14"/>
  <c r="E110" i="14"/>
  <c r="AH41" i="14"/>
  <c r="S114" i="14"/>
  <c r="T114" i="14" s="1"/>
  <c r="T110" i="14"/>
  <c r="W114" i="14"/>
  <c r="X114" i="14" s="1"/>
  <c r="X110" i="14"/>
  <c r="L114" i="14"/>
  <c r="E105" i="13"/>
  <c r="F101" i="13"/>
  <c r="C59" i="15" l="1"/>
  <c r="D57" i="15"/>
  <c r="AG98" i="14"/>
  <c r="AH98" i="14" s="1"/>
  <c r="AC114" i="14"/>
  <c r="AD114" i="14" s="1"/>
  <c r="AD110" i="14"/>
  <c r="Q114" i="14"/>
  <c r="R114" i="14" s="1"/>
  <c r="R110" i="14"/>
  <c r="M114" i="14"/>
  <c r="N110" i="14"/>
  <c r="F110" i="14"/>
  <c r="E114" i="14"/>
  <c r="I110" i="14"/>
  <c r="J110" i="14" s="1"/>
  <c r="F105" i="13"/>
  <c r="C72" i="15" l="1"/>
  <c r="D59" i="15"/>
  <c r="I114" i="14"/>
  <c r="J114" i="14" s="1"/>
  <c r="F114" i="14"/>
  <c r="N114" i="14"/>
  <c r="AG110" i="14"/>
  <c r="AG114" i="14" l="1"/>
  <c r="C76" i="15"/>
  <c r="D76" i="15" s="1"/>
  <c r="D72" i="15"/>
  <c r="AH114" i="14"/>
  <c r="AH110" i="14"/>
  <c r="D63" i="22" l="1"/>
  <c r="D64" i="22" s="1"/>
</calcChain>
</file>

<file path=xl/comments1.xml><?xml version="1.0" encoding="utf-8"?>
<comments xmlns="http://schemas.openxmlformats.org/spreadsheetml/2006/main">
  <authors>
    <author>karin</author>
  </authors>
  <commentList>
    <comment ref="G34" authorId="0" shapeId="0">
      <text>
        <r>
          <rPr>
            <b/>
            <sz val="9"/>
            <color indexed="81"/>
            <rFont val="Tahoma"/>
            <family val="2"/>
          </rPr>
          <t>karin:</t>
        </r>
        <r>
          <rPr>
            <sz val="9"/>
            <color indexed="81"/>
            <rFont val="Tahoma"/>
            <family val="2"/>
          </rPr>
          <t xml:space="preserve">
ada pembayaran tag oa depo ke transporter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karin:</t>
        </r>
        <r>
          <rPr>
            <sz val="9"/>
            <color indexed="81"/>
            <rFont val="Tahoma"/>
            <family val="2"/>
          </rPr>
          <t xml:space="preserve">
Biprom dipindah ke cash back</t>
        </r>
      </text>
    </comment>
  </commentList>
</comments>
</file>

<file path=xl/comments2.xml><?xml version="1.0" encoding="utf-8"?>
<comments xmlns="http://schemas.openxmlformats.org/spreadsheetml/2006/main">
  <authors>
    <author>karin</author>
  </authors>
  <commentList>
    <comment ref="M80" authorId="0" shapeId="0">
      <text>
        <r>
          <rPr>
            <b/>
            <sz val="9"/>
            <color indexed="81"/>
            <rFont val="Tahoma"/>
            <family val="2"/>
          </rPr>
          <t>karin:</t>
        </r>
        <r>
          <rPr>
            <sz val="9"/>
            <color indexed="81"/>
            <rFont val="Tahoma"/>
            <family val="2"/>
          </rPr>
          <t xml:space="preserve">
BIAYA DEPO 5.676.000</t>
        </r>
      </text>
    </comment>
  </commentList>
</comments>
</file>

<file path=xl/sharedStrings.xml><?xml version="1.0" encoding="utf-8"?>
<sst xmlns="http://schemas.openxmlformats.org/spreadsheetml/2006/main" count="1001" uniqueCount="543">
  <si>
    <t>13. Reminder Piutang OVD</t>
  </si>
  <si>
    <t>12. Reminder Program Penjualan</t>
  </si>
  <si>
    <t>11. Settlement Neraca</t>
  </si>
  <si>
    <t>10. Buku Besar Semua Akun Neraca</t>
  </si>
  <si>
    <t>9.   Laporan TAC</t>
  </si>
  <si>
    <t>8.   Laporan Money Crosschek</t>
  </si>
  <si>
    <t>7.   Laporan Mutasi Kas Harian dan Bulanan</t>
  </si>
  <si>
    <t>6.   Laporan Persediaan Bank</t>
  </si>
  <si>
    <t xml:space="preserve">5.   Laporan Piutang </t>
  </si>
  <si>
    <t xml:space="preserve">4.   Laporan Hutang </t>
  </si>
  <si>
    <t>3.   Laporan Arus Kas</t>
  </si>
  <si>
    <t>2.   Laporan Neraca</t>
  </si>
  <si>
    <t>1.   Laporan Rugi Laba</t>
  </si>
  <si>
    <t>Jenis Laporan :</t>
  </si>
  <si>
    <t>Laba (Rugi) Bersih</t>
  </si>
  <si>
    <t>Pajak Penghasilan 25</t>
  </si>
  <si>
    <t>Laba (Rugi) Bersih Sebelum Pajak</t>
  </si>
  <si>
    <t>Jumlah Pendapatan (Beban) Lain-Lain</t>
  </si>
  <si>
    <t>Beban Lain-Lain</t>
  </si>
  <si>
    <t>Beban Bunga</t>
  </si>
  <si>
    <t>Pendapatan Lain-Lain</t>
  </si>
  <si>
    <t>Selisih Pembayaran</t>
  </si>
  <si>
    <t>Penjualan Barang Bekas/Sisa Ba</t>
  </si>
  <si>
    <t>Pendapatan Subsidi OA</t>
  </si>
  <si>
    <t>Pendapatan Bunga</t>
  </si>
  <si>
    <t>Pendapatan (Beban) Lain-Lain</t>
  </si>
  <si>
    <t>Laba Usaha</t>
  </si>
  <si>
    <t>Jumlah Beban Usaha</t>
  </si>
  <si>
    <t>Biaya Promosi Dagang</t>
  </si>
  <si>
    <t>Lain-Lain</t>
  </si>
  <si>
    <t>Pemusnahan Pallet &amp; Triplek</t>
  </si>
  <si>
    <t>Rekruitmen Karyawan</t>
  </si>
  <si>
    <t>Biaya Jasa Management</t>
  </si>
  <si>
    <t>Administrasi Bank</t>
  </si>
  <si>
    <t>Biaya  Pajak</t>
  </si>
  <si>
    <t>Bunga Dan Biaya Bank</t>
  </si>
  <si>
    <t>Repacking , Bongkar Muat,Dll</t>
  </si>
  <si>
    <t>Air ( PAM )</t>
  </si>
  <si>
    <t>Sewa Gedung</t>
  </si>
  <si>
    <t>Benda Pos/Materai</t>
  </si>
  <si>
    <t>Biaya Keamanan Dan Kebersihan</t>
  </si>
  <si>
    <t>Biaya STNK/Keur/Dispensasi</t>
  </si>
  <si>
    <t>Perijinan Dan Pbb</t>
  </si>
  <si>
    <t>Penghapusan Piutang</t>
  </si>
  <si>
    <t>Pembelian Triplek</t>
  </si>
  <si>
    <t>Sewa Inventaris</t>
  </si>
  <si>
    <t>Sewa Kantor</t>
  </si>
  <si>
    <t>Sewa Kendaraan</t>
  </si>
  <si>
    <t>Biaya Rumah Tangga</t>
  </si>
  <si>
    <t>Trainning/Seminar/Rapat</t>
  </si>
  <si>
    <t>Perjalanan Dinas</t>
  </si>
  <si>
    <t>Sumbangan/Iuran &amp; Majalah</t>
  </si>
  <si>
    <t>Telephone/Fax/Speedy</t>
  </si>
  <si>
    <t>Alat Tulis &amp; Cetakan</t>
  </si>
  <si>
    <t>Listrik</t>
  </si>
  <si>
    <t>Pemeliharaan Inventaris</t>
  </si>
  <si>
    <t>Pemeliharaan Kantor/Bangunan</t>
  </si>
  <si>
    <t>Pemeliharaan Bangunan</t>
  </si>
  <si>
    <t>Pph Pasal 21</t>
  </si>
  <si>
    <t>Thr/Bonus</t>
  </si>
  <si>
    <t>Pengobatan</t>
  </si>
  <si>
    <t>Konsumsi</t>
  </si>
  <si>
    <t>Jamsostek</t>
  </si>
  <si>
    <t>Gaji Dan Tunjangan</t>
  </si>
  <si>
    <t>Perlengkapan Kantor</t>
  </si>
  <si>
    <t>Bengkel</t>
  </si>
  <si>
    <t>Paket/Pengiriman Dokumen</t>
  </si>
  <si>
    <t>Parkir &amp; Tol</t>
  </si>
  <si>
    <t>Pemeliharaan Kendaraan</t>
  </si>
  <si>
    <t>BBM</t>
  </si>
  <si>
    <t>Incentive</t>
  </si>
  <si>
    <t>Lembur</t>
  </si>
  <si>
    <t>Beban Usaha</t>
  </si>
  <si>
    <t>Laba Kotor</t>
  </si>
  <si>
    <t>Cash Back</t>
  </si>
  <si>
    <t>Pendapatan Claim TIV</t>
  </si>
  <si>
    <t>Laba Penjualan</t>
  </si>
  <si>
    <t>Biaya Ongkos Angkut</t>
  </si>
  <si>
    <t>Jumlah Harga Pokok Penjualan</t>
  </si>
  <si>
    <t>Harga Pokok Penjualan Galon Kosong</t>
  </si>
  <si>
    <t>HPPGKP</t>
  </si>
  <si>
    <t>Harga Pokok Penjualan</t>
  </si>
  <si>
    <t>HPPP</t>
  </si>
  <si>
    <t>Jumlah Penjualan Bersih</t>
  </si>
  <si>
    <t>Total Penjualan Kredit</t>
  </si>
  <si>
    <t>Potongan Penjualan Botol Kosong Internal</t>
  </si>
  <si>
    <t>Potongan Penjualan Botol Kosong Distributor</t>
  </si>
  <si>
    <t>Potongan Penjualan Botol Kosong TIV</t>
  </si>
  <si>
    <t>Potongan Penjualan Internal CN (LP)</t>
  </si>
  <si>
    <t>Potongan Penjualan Internal</t>
  </si>
  <si>
    <t>Potongan Penjualan Distributor</t>
  </si>
  <si>
    <t>Potongan Penjualan TIV</t>
  </si>
  <si>
    <t>Penjualan Galon Botol Kosong</t>
  </si>
  <si>
    <t>Penjualan Kredit</t>
  </si>
  <si>
    <t>Total Penjualan Tunai</t>
  </si>
  <si>
    <t>Penjualan Tunai</t>
  </si>
  <si>
    <t>Penjualan</t>
  </si>
  <si>
    <t>%</t>
  </si>
  <si>
    <t>Rp</t>
  </si>
  <si>
    <t>SEPTEMBER</t>
  </si>
  <si>
    <t>URAIAN</t>
  </si>
  <si>
    <t xml:space="preserve">Untuk Periode Yang Berakhir Pada Tanggal - tanggal </t>
  </si>
  <si>
    <t>LAPORAN LABA RUGI</t>
  </si>
  <si>
    <t>Beban Bunga Bank</t>
  </si>
  <si>
    <t>Penjualan Barang Bekas / Sisa Barang</t>
  </si>
  <si>
    <t>Konsultan, Akuntan &amp; Notaris</t>
  </si>
  <si>
    <t>Entertaiment</t>
  </si>
  <si>
    <t>Sewa Jugrack</t>
  </si>
  <si>
    <t>Air ( Pam )</t>
  </si>
  <si>
    <t>Biaya Cetak &amp; Service</t>
  </si>
  <si>
    <t>Biaya Stnk/Keur/Dispensasi</t>
  </si>
  <si>
    <t>Biaya Perbaikan Dispenser</t>
  </si>
  <si>
    <t>Jasa Pemeliharaan Kendaraan</t>
  </si>
  <si>
    <t>Tunjangan Transport</t>
  </si>
  <si>
    <t>Pem. Kend. Akibat Kecelakaan</t>
  </si>
  <si>
    <t>Bbm</t>
  </si>
  <si>
    <t>TOTAL</t>
  </si>
  <si>
    <t>SO PLUS</t>
  </si>
  <si>
    <t>DEPO</t>
  </si>
  <si>
    <t>LR PT</t>
  </si>
  <si>
    <t>BIAYA PT</t>
  </si>
  <si>
    <t>ICON MALL</t>
  </si>
  <si>
    <t>PTC</t>
  </si>
  <si>
    <t>ROYAL</t>
  </si>
  <si>
    <t>TPR</t>
  </si>
  <si>
    <t>PASAR MODERN</t>
  </si>
  <si>
    <t>CITO</t>
  </si>
  <si>
    <t>PANCENG</t>
  </si>
  <si>
    <t>BALONGPANGGANG</t>
  </si>
  <si>
    <t>LEGUNDI</t>
  </si>
  <si>
    <t>GRESIK</t>
  </si>
  <si>
    <t>MARGOMULYO</t>
  </si>
  <si>
    <t xml:space="preserve"> Per 30 September 2021</t>
  </si>
  <si>
    <t xml:space="preserve">Untuk Periode Yang Berakhir Pada Tanggal </t>
  </si>
  <si>
    <t>LAPORAN LABA RUGI DEPO-DEPO</t>
  </si>
  <si>
    <t>PT SATRIA WICAKSANA SEJATI</t>
  </si>
  <si>
    <t>LABA BERSIH SETELAH PAJAK</t>
  </si>
  <si>
    <t>PPH Pasal 25</t>
  </si>
  <si>
    <t>LABA SEBELUM PAJAK</t>
  </si>
  <si>
    <t>JUMLAH PENDAPATAN (BEBAN) LAIN-LAIN</t>
  </si>
  <si>
    <t>Beban Bunga Modal Kerja</t>
  </si>
  <si>
    <t>Penjualan Barang Bekas/ sisa barang</t>
  </si>
  <si>
    <t>PENDAPATAN (BEBAN) LAIN-LAIN</t>
  </si>
  <si>
    <t>LABA BERSIH SEBELUM PENDAPATAN-BEBAN LAIN2 &amp; PAJAK</t>
  </si>
  <si>
    <t>LABA KOTOR</t>
  </si>
  <si>
    <t>JUMLAH BEBAN OPERASIONAL / HPP</t>
  </si>
  <si>
    <t>Pemusnahan Pallet dan Triplek</t>
  </si>
  <si>
    <t>Biaya Jasa Managemen</t>
  </si>
  <si>
    <t>Perijinan dan PBB</t>
  </si>
  <si>
    <t>Jasa Pemeliharaan Inventaris Kantor</t>
  </si>
  <si>
    <t>Pemeliharaan Inventaris Kantor</t>
  </si>
  <si>
    <t>PPh Pasal 21</t>
  </si>
  <si>
    <t>THR/Bonus</t>
  </si>
  <si>
    <t>Biaya Pengangkutan</t>
  </si>
  <si>
    <t>HARGA POKOK PENJUALAN</t>
  </si>
  <si>
    <t>JUMLAH PENJUALAN</t>
  </si>
  <si>
    <t>Pendapatan usaha</t>
  </si>
  <si>
    <t>PENJUALAN</t>
  </si>
  <si>
    <t>% thd Penjualan</t>
  </si>
  <si>
    <t>September</t>
  </si>
  <si>
    <t>Nama Akun</t>
  </si>
  <si>
    <t>COA</t>
  </si>
  <si>
    <t>JUMLAH KEWAJIBAN DAN MODAL</t>
  </si>
  <si>
    <t>JUMLAH EKUITAS</t>
  </si>
  <si>
    <t>Laba Bulan Berjalan</t>
  </si>
  <si>
    <t>Laba Ditahan</t>
  </si>
  <si>
    <t>Modal Saham</t>
  </si>
  <si>
    <t>JUMLAH KEWAJIBAN</t>
  </si>
  <si>
    <t>JUMLAH HUTANG PAJAK</t>
  </si>
  <si>
    <t>PPh 23 YMHD</t>
  </si>
  <si>
    <t>PPN YMHD</t>
  </si>
  <si>
    <t>JUMLAH R/K PUSAT</t>
  </si>
  <si>
    <t>R/K PUSAT</t>
  </si>
  <si>
    <t>JUMLAH HUTANG AFILIASI PENDANAAN</t>
  </si>
  <si>
    <t>Hutang Ms Support</t>
  </si>
  <si>
    <t>JUMLAH HUTANG LAIN-LAIN</t>
  </si>
  <si>
    <t>Hutang Dagang TAC</t>
  </si>
  <si>
    <t>JUMLAH BIAYA YMHD</t>
  </si>
  <si>
    <t>Biaya YMHD-Jamsostek</t>
  </si>
  <si>
    <t>Biaya YMHD-Gaji Two Win</t>
  </si>
  <si>
    <t>Biaya YMHD-Gaji SSS</t>
  </si>
  <si>
    <t>Biaya YMHD-Gaji Semanggi 3 Security</t>
  </si>
  <si>
    <t>Biaya YMHD-Gaji Semanggi 3</t>
  </si>
  <si>
    <t>Biaya YMHD-Gaji PAM</t>
  </si>
  <si>
    <t>Biaya YMHD-Gaji Go Clean Indonesia (ob)</t>
  </si>
  <si>
    <t>Biaya YMHD-Gaji Dewa Astana</t>
  </si>
  <si>
    <t>Biaya YMHD-Jasa Managamen</t>
  </si>
  <si>
    <t>Biaya YMHD-Insentif</t>
  </si>
  <si>
    <t>Biaya YMHD-BBM</t>
  </si>
  <si>
    <t>Biaya YMHD-Gaji</t>
  </si>
  <si>
    <t>Biaya YMHD-Ongkos Angkut</t>
  </si>
  <si>
    <t>Biaya YMHD-Bunga Modal Kerja</t>
  </si>
  <si>
    <t>JUMLAH TITIPAN KARYAWAN YMHD</t>
  </si>
  <si>
    <t>Titipan Toko 55</t>
  </si>
  <si>
    <t>Titipan Jamsostek</t>
  </si>
  <si>
    <t>Titipan Koperasi</t>
  </si>
  <si>
    <t>Titipan Klaim</t>
  </si>
  <si>
    <t>Titipan Denda</t>
  </si>
  <si>
    <t>JUMLAH UANG MUKA PENJUALAN</t>
  </si>
  <si>
    <t>Titipan Pelanggan ke Rekening PT</t>
  </si>
  <si>
    <t>Titipan Pelanggan MO</t>
  </si>
  <si>
    <t>Titipan Pelanggan</t>
  </si>
  <si>
    <t>JUMLAH HUTANG DAGANG</t>
  </si>
  <si>
    <t>Hutang Dagang TIV</t>
  </si>
  <si>
    <t>JUMLAH ASET</t>
  </si>
  <si>
    <t>JUMLAH ASET TETAP</t>
  </si>
  <si>
    <t>Persediaan Barang Dagangan Gudang Tembok</t>
  </si>
  <si>
    <t>Persediaan Barang Dagangan</t>
  </si>
  <si>
    <t>JUMLAH PAJAK DIBAYAR DI MUKA</t>
  </si>
  <si>
    <t>PPN Masukan</t>
  </si>
  <si>
    <t>JUMLAH BIAYA DIBAYAR DIMUKA</t>
  </si>
  <si>
    <t>THR Dibayar Dimuka</t>
  </si>
  <si>
    <t>JUMLAH PIUTANG LAIN-LAIN</t>
  </si>
  <si>
    <t>Piutang Divisi</t>
  </si>
  <si>
    <t>Piutang Gaji Outsourcing Mall</t>
  </si>
  <si>
    <t>Piutang Karyawan</t>
  </si>
  <si>
    <t>Piutang Ms Support</t>
  </si>
  <si>
    <t>Piutang Pusat</t>
  </si>
  <si>
    <t>Piutang TIV</t>
  </si>
  <si>
    <t>JUMLAH PIUTANG USAHA</t>
  </si>
  <si>
    <t>Piutang Dagang Tunai</t>
  </si>
  <si>
    <t>Piutang Dagang Kredit</t>
  </si>
  <si>
    <t>JUMLAH KAS DAN BANK</t>
  </si>
  <si>
    <t>Hub R/K Pusat</t>
  </si>
  <si>
    <t>Bank Pusat PT</t>
  </si>
  <si>
    <t>Bank Sejati 55</t>
  </si>
  <si>
    <t>Bank CIMB Direksi</t>
  </si>
  <si>
    <t>110201A</t>
  </si>
  <si>
    <t>Bank BCA Direksi</t>
  </si>
  <si>
    <t>Kas Operasi</t>
  </si>
  <si>
    <t>Kas Besar</t>
  </si>
  <si>
    <t>Selisih (%)</t>
  </si>
  <si>
    <t>Agustus</t>
  </si>
  <si>
    <t>PER 30 SEPTEMBER 2021</t>
  </si>
  <si>
    <t>NERACA</t>
  </si>
  <si>
    <t>SEJATI DISTRIBUSI</t>
  </si>
  <si>
    <t>ARUS KAS PT LMS</t>
  </si>
  <si>
    <t>Arus Kas dari Aktifitas Operasi</t>
  </si>
  <si>
    <t>Laba Sebelum Pajak</t>
  </si>
  <si>
    <t>Penyesuaian untuk merekonsiliasi</t>
  </si>
  <si>
    <t>Koreksi Saldo Laba</t>
  </si>
  <si>
    <t>Perubahan Modal Kerja:</t>
  </si>
  <si>
    <t>Piutang usaha</t>
  </si>
  <si>
    <t>Piutang Lain-lain</t>
  </si>
  <si>
    <t>Persediaan</t>
  </si>
  <si>
    <t>Sewa dibayar dimuka</t>
  </si>
  <si>
    <t>THR dibayar dimuka</t>
  </si>
  <si>
    <t>Beban di tangguhkan</t>
  </si>
  <si>
    <t>R/K Pusat</t>
  </si>
  <si>
    <t>Hutang Usaha</t>
  </si>
  <si>
    <t>Hutang TAC</t>
  </si>
  <si>
    <t>Hutang Bunga Bank Sejati 55</t>
  </si>
  <si>
    <t>Hutang Biaya</t>
  </si>
  <si>
    <t>Hutang Pajak</t>
  </si>
  <si>
    <t>Uang Muka Penjualan</t>
  </si>
  <si>
    <t>Jumlah Arus Kas Operasi</t>
  </si>
  <si>
    <t>Kenaikan/ Penurunan Kas</t>
  </si>
  <si>
    <t>Kas dan setara Kas Awal Thn</t>
  </si>
  <si>
    <t>Kas dan setara Kas Akhir Thn</t>
  </si>
  <si>
    <t>DEPO BALONGPANGGANG</t>
  </si>
  <si>
    <t xml:space="preserve">    1.1 L/R Depo</t>
  </si>
  <si>
    <t xml:space="preserve">    1.2 Konsolidasi L/R Depo </t>
  </si>
  <si>
    <t xml:space="preserve">    1.3 L/R PT</t>
  </si>
  <si>
    <t>dms_sd_docdo</t>
  </si>
  <si>
    <t>where bcash = 1</t>
  </si>
  <si>
    <t>sum (in periode)</t>
  </si>
  <si>
    <t xml:space="preserve">saat closing sales = </t>
  </si>
  <si>
    <t>and szproductid not like  = '74559G'</t>
  </si>
  <si>
    <t>and szproductid  = '74559G' and szorderitemtypeid = 'JUAL'</t>
  </si>
  <si>
    <t>KODE AKUNT LK &amp; DMS-3</t>
  </si>
  <si>
    <t>N/P</t>
  </si>
  <si>
    <t>KETERANGAN</t>
  </si>
  <si>
    <t>POSISI</t>
  </si>
  <si>
    <t>KAS BESAR</t>
  </si>
  <si>
    <t>NRC &amp; DMS</t>
  </si>
  <si>
    <t>KAS OPERASI</t>
  </si>
  <si>
    <t>BANK BCA DIREKSI</t>
  </si>
  <si>
    <t>BANK CIMB DIREKSI</t>
  </si>
  <si>
    <t>BANK SEJATI 55</t>
  </si>
  <si>
    <t>BANK PUSAT PT</t>
  </si>
  <si>
    <t>HUB R/K PUSAT</t>
  </si>
  <si>
    <t>NRC</t>
  </si>
  <si>
    <t>KAS KE KAS</t>
  </si>
  <si>
    <t>PIUTANG DAGANG RETAIL KREDIT</t>
  </si>
  <si>
    <t>PIUTANG DAGANG RETAIL TUNAI</t>
  </si>
  <si>
    <t>PIUTANG TIV</t>
  </si>
  <si>
    <t>PIUTANG PUSAT</t>
  </si>
  <si>
    <t>PIUTANG MSSUPPORT</t>
  </si>
  <si>
    <t>PIUTANG JAMSOSTEK</t>
  </si>
  <si>
    <t>PIUTANG KARYAWAN</t>
  </si>
  <si>
    <t xml:space="preserve">PIUTANG DIVISI </t>
  </si>
  <si>
    <t>SEWA DI BAYAR DIMUKA</t>
  </si>
  <si>
    <t>BIAYA THR DIBAYAR DIMUKA</t>
  </si>
  <si>
    <t>BEBAN DIBAYAR DIMUKA</t>
  </si>
  <si>
    <t>PPN MASUKAN</t>
  </si>
  <si>
    <t>PERSEDIAAN</t>
  </si>
  <si>
    <t>PERSEDIAAN GUDANG TEMBOK</t>
  </si>
  <si>
    <t>PERSEDIAAN TAC</t>
  </si>
  <si>
    <t>HUTANG DAGANG TIV</t>
  </si>
  <si>
    <t>BIAYA YMHD-BUNGA MODAL KERJA</t>
  </si>
  <si>
    <t>BIAYA YMHD-GAJI DEWA ASTA NUSANTARA</t>
  </si>
  <si>
    <t>BIAYA YMHD-GAJI G0 CLEAN INDONESIA</t>
  </si>
  <si>
    <t>BIAYA YMHD-GAJI G0 CLEAN INDONESIA OB</t>
  </si>
  <si>
    <t>BIAYA YMHD-GAJI PAM</t>
  </si>
  <si>
    <t>BIAYA YMHD-GAJI SEMANGG1 3</t>
  </si>
  <si>
    <t>BIAYA YMHD-GAJI SEMANGG1 3 SECURITY</t>
  </si>
  <si>
    <t>BIAYA YMHD-GAJI SSS</t>
  </si>
  <si>
    <t>BIAYA YMHD-GAJI TWO WIN</t>
  </si>
  <si>
    <t>BIAYA YMHD-GAJI</t>
  </si>
  <si>
    <t>BIAYA YHMD-BBM</t>
  </si>
  <si>
    <t>BIAYA YMHD-INSENTIF</t>
  </si>
  <si>
    <t>BIAYA YMHD-ONGKOS ANGKUT</t>
  </si>
  <si>
    <t>BIAYA YMHD-JASA MANAGEMEN FEE</t>
  </si>
  <si>
    <t>HUTANG MS SUPPORT</t>
  </si>
  <si>
    <t>BIAYA YMHD-JAMSOSTEK</t>
  </si>
  <si>
    <t>HUTANG PUSAT</t>
  </si>
  <si>
    <t>PAJAK YMHD-PPN DN</t>
  </si>
  <si>
    <t>PPN KELUARAN</t>
  </si>
  <si>
    <t>PAJAK YMHD-PPh25</t>
  </si>
  <si>
    <t>PAJAK YMHD-PPh23</t>
  </si>
  <si>
    <t>REK.LISTRIK, TELP,PAM YMH DIBAYAR</t>
  </si>
  <si>
    <t>DMS</t>
  </si>
  <si>
    <t>MODAL</t>
  </si>
  <si>
    <t>JAMINAN PELANGGAN</t>
  </si>
  <si>
    <t>LABA DITAHAN</t>
  </si>
  <si>
    <t>TITIPAN PELANGGAN</t>
  </si>
  <si>
    <t>TITIPAN KOPERASI</t>
  </si>
  <si>
    <t>TITIPAN JAMSOSTEK</t>
  </si>
  <si>
    <t>TITIPAN PELANGGAN MO</t>
  </si>
  <si>
    <t>TITIPAN PELANGGAN KE REK PT</t>
  </si>
  <si>
    <t>TITIPAN TOKO 55</t>
  </si>
  <si>
    <t>TITIPAN DENDA</t>
  </si>
  <si>
    <t>TITIPAN KLAIM</t>
  </si>
  <si>
    <t>LABA TAHUN TAHUN LALU</t>
  </si>
  <si>
    <t>LABA  TAHUN BERJALAN</t>
  </si>
  <si>
    <t>LABA BULAN BERJALAN</t>
  </si>
  <si>
    <t>PENJUALAN TUNAI</t>
  </si>
  <si>
    <t xml:space="preserve">LR </t>
  </si>
  <si>
    <t>PENJUALAN TUNAI GALON BOTOL</t>
  </si>
  <si>
    <t>PENJUALAN TUNAI PALLET</t>
  </si>
  <si>
    <t>POT PENJUALAN TUNAI TIV</t>
  </si>
  <si>
    <t>POT PENJUALAN TUNAI DISTRIBUTOR</t>
  </si>
  <si>
    <t>POT PENJUALAN TUNAI INTERNAL</t>
  </si>
  <si>
    <t>POT PENJUALAN TUNAI INTERNAL CN</t>
  </si>
  <si>
    <t>POT PENJUALAN TUNAI INTERNAL CASH BACK</t>
  </si>
  <si>
    <t>POT PENJUALAN TUNAI GALON BOTOL TIV</t>
  </si>
  <si>
    <t>POT PENJUALAN TUNAI GALON BOTOL DISTRIBUTOR</t>
  </si>
  <si>
    <t>POT PENJUALAN TUNAI GALON BOTOL INTERNAL</t>
  </si>
  <si>
    <t>PENJUALAN KREDIT</t>
  </si>
  <si>
    <t>PENJUALAN KREDIT GALON BOTOL</t>
  </si>
  <si>
    <t>PENJUALAN KREDIT PALLET</t>
  </si>
  <si>
    <t>POT PENJUALAN KREDIT TIV</t>
  </si>
  <si>
    <t>POT PENJUALAN KREDIT DISTRIBUTOR</t>
  </si>
  <si>
    <t>POT PENJUALAN KREDIT INTERNAL</t>
  </si>
  <si>
    <t>POT PENJUALAN KREDIT INTERNAL CN</t>
  </si>
  <si>
    <t>POT PENJUALAN KREDIT INTERNAL CASH BACK</t>
  </si>
  <si>
    <t>POT PENJUALAN KREDIT GALON BOTOL KREDIT TIV</t>
  </si>
  <si>
    <t>POT PENJUALAN KREDIT GALON BOTOL DISTRIBUTOR</t>
  </si>
  <si>
    <t>POT PENJUALAN KREDIT GALON BOTOL INTERNAL</t>
  </si>
  <si>
    <t>HPP</t>
  </si>
  <si>
    <t>PEMBELIAN</t>
  </si>
  <si>
    <t>PEMBELIAN GALLON BOTOL</t>
  </si>
  <si>
    <t>PEMBELIAN PALLET</t>
  </si>
  <si>
    <t>LEMBUR</t>
  </si>
  <si>
    <t>LR &amp; DMS</t>
  </si>
  <si>
    <t>INCENTIVE</t>
  </si>
  <si>
    <t>PEMELIHARAAN KENDARAAN</t>
  </si>
  <si>
    <t>PARKIR &amp; TOL</t>
  </si>
  <si>
    <t>PAKET/PENGIRIMAN DOKUMEN</t>
  </si>
  <si>
    <t>PERLENGKAPAN KANTOR</t>
  </si>
  <si>
    <t>GAJI DAN TUNJANGAN</t>
  </si>
  <si>
    <t>JAMSOSTEK</t>
  </si>
  <si>
    <t>KONSUMSI</t>
  </si>
  <si>
    <t>PENGOBATAN</t>
  </si>
  <si>
    <t>THR/BONUS</t>
  </si>
  <si>
    <t>PPH PASAL 21</t>
  </si>
  <si>
    <t>PPH PASAL 25</t>
  </si>
  <si>
    <t>PEMELIHARAAN BANGUNAN</t>
  </si>
  <si>
    <t>PEMELIHARAAN INVENTARIS KANTOR</t>
  </si>
  <si>
    <t>LISTRIK</t>
  </si>
  <si>
    <t>ALAT TULIS &amp; CETAKAN</t>
  </si>
  <si>
    <t>TELEPHONE/FAX/SPEEDY</t>
  </si>
  <si>
    <t>SUMBANGAN/IURAN &amp; MAJALAH</t>
  </si>
  <si>
    <t>PERJALANAN DINAS</t>
  </si>
  <si>
    <t>TRAINNING/SEMINAR/RAPAT</t>
  </si>
  <si>
    <t>BIAYA RUMAH TANGGA</t>
  </si>
  <si>
    <t>SEWA KENDARAAN</t>
  </si>
  <si>
    <t>SEWA KANTOR</t>
  </si>
  <si>
    <t>SEWA INVENTARIS</t>
  </si>
  <si>
    <t>PEMBELIAN TRIPLEK</t>
  </si>
  <si>
    <t>PENGHAPUSAN PIUTANG</t>
  </si>
  <si>
    <t>PERIJINAN DAN PBB</t>
  </si>
  <si>
    <t>BIAYA STNK/KEUR/DISPENSASI</t>
  </si>
  <si>
    <t>BIAYA KEAMANAN DAN KEBERSIHAN</t>
  </si>
  <si>
    <t>BENDA POS/MATERAI</t>
  </si>
  <si>
    <t>AIR ( PAM )</t>
  </si>
  <si>
    <t>REPACKING , BONGKAR MUAT,dll</t>
  </si>
  <si>
    <t>SEWA JUGRACK</t>
  </si>
  <si>
    <t>LR</t>
  </si>
  <si>
    <t>BUNGA DAN BIAYA BANK</t>
  </si>
  <si>
    <t>BIAYA PENGANGKUTAN</t>
  </si>
  <si>
    <t>BIAYA  PAJAK</t>
  </si>
  <si>
    <t>ADMINISTRASI BANK</t>
  </si>
  <si>
    <t>BIAYA JASA MANAGEMENT</t>
  </si>
  <si>
    <t>REKRUITMEN KARYAWAN</t>
  </si>
  <si>
    <t>PEMUSNAHAN PALLET,TRIPLEK</t>
  </si>
  <si>
    <t>BIAYA PROMOSI DAGANG</t>
  </si>
  <si>
    <t>CANANG DAN DUPA</t>
  </si>
  <si>
    <t xml:space="preserve">CASH BACK </t>
  </si>
  <si>
    <t>BEBAN LAIN-LAIN</t>
  </si>
  <si>
    <t>di pakai beban bunga modal kerja</t>
  </si>
  <si>
    <t>DMS Beban bunga pake ini</t>
  </si>
  <si>
    <t>where bcash = 0</t>
  </si>
  <si>
    <t>No</t>
  </si>
  <si>
    <t>Tanggal</t>
  </si>
  <si>
    <t>Account</t>
  </si>
  <si>
    <t>Nama Account</t>
  </si>
  <si>
    <t>Keterangan</t>
  </si>
  <si>
    <t>Debet</t>
  </si>
  <si>
    <t>Kredit</t>
  </si>
  <si>
    <t>Jenis Jurnal</t>
  </si>
  <si>
    <t>2022/A/KS/0001</t>
  </si>
  <si>
    <t>Referensi</t>
  </si>
  <si>
    <t>7 Januari 2022</t>
  </si>
  <si>
    <t>INV/555-00001</t>
  </si>
  <si>
    <t>KAS DEPO</t>
  </si>
  <si>
    <t>JOURNAL ENTRI</t>
  </si>
  <si>
    <t>Jumlah</t>
  </si>
  <si>
    <t>Sales : Budi</t>
  </si>
  <si>
    <t>+</t>
  </si>
  <si>
    <t>REKAP GL</t>
  </si>
  <si>
    <t>NO</t>
  </si>
  <si>
    <t>NO. PERKIRAAN</t>
  </si>
  <si>
    <t>NO SUB PERKIRA</t>
  </si>
  <si>
    <t>NAMA PERKIRAAN</t>
  </si>
  <si>
    <t>SALDO AWAL</t>
  </si>
  <si>
    <t>DEBIT</t>
  </si>
  <si>
    <t>CREDIT</t>
  </si>
  <si>
    <t>SALDO AKHIR</t>
  </si>
  <si>
    <t>HUTANG BBM</t>
  </si>
  <si>
    <t>REPACKING BONGKAR MUAT</t>
  </si>
  <si>
    <t>PENDAPATAN LAIN-LAIN</t>
  </si>
  <si>
    <t>Penjualan produk dengan kategori = Galon (ID Product = 74560G-74559G)</t>
  </si>
  <si>
    <t>Penjualan produk dengan kategori = Galon (ID Product = 74560G-74559G) bcah=0</t>
  </si>
  <si>
    <t>summary ongkos angkut</t>
  </si>
  <si>
    <t>dari GL DMS dengan account biaya promosi dagang (COA = 829207)</t>
  </si>
  <si>
    <t xml:space="preserve"> bcash = 0</t>
  </si>
  <si>
    <t>summary dari penjualan gallon kosong (tunai dan kredit / E11+E20)</t>
  </si>
  <si>
    <t>select * from dms_sd_docdoitemprice where not decdiscinternal = 0</t>
  </si>
  <si>
    <t>Potongan penjualan yang ditanggung distributor (closing penjualan)</t>
  </si>
  <si>
    <t>claim seluruh program ke TIV pada bulan tersebut (closing penjualan)</t>
  </si>
  <si>
    <t>plus claim potongan TIV = (+E12)</t>
  </si>
  <si>
    <t>summary penjualan harga depo (qty*dpp)</t>
  </si>
  <si>
    <t>dms_cas_cashbalance</t>
  </si>
  <si>
    <t>select * from dms_sd_docdoitemprice where not decdiscinternal = 0 (nilai/1.1)</t>
  </si>
  <si>
    <t>Journal Manual</t>
  </si>
  <si>
    <t>Journal Manual (Gaji+BPJS+KSI/KSP+Klaim+Toko55+Denda)</t>
  </si>
  <si>
    <t>Journal Manual + dari transaksi pembayaran denda Promo PIC</t>
  </si>
  <si>
    <t>DMS dms_sd_docdo status bcash = 1 (non gallon dan pallet)*</t>
  </si>
  <si>
    <t>LAPORAN PENJUALAN PER PRODUK</t>
  </si>
  <si>
    <t>CASH</t>
  </si>
  <si>
    <t>TUNAI/ KREDIT</t>
  </si>
  <si>
    <t>ID PRODUK</t>
  </si>
  <si>
    <t>NAMA PRODUK</t>
  </si>
  <si>
    <t>KUANTITAS</t>
  </si>
  <si>
    <t>JUMLAH</t>
  </si>
  <si>
    <t>DISCOUNT PRINCIPLE</t>
  </si>
  <si>
    <t>DISCOUNT DISTRIBUTOR</t>
  </si>
  <si>
    <t>DISCOUNT INTERNAL</t>
  </si>
  <si>
    <t>DISCOUNT CN</t>
  </si>
  <si>
    <t>DISC CASH BACK</t>
  </si>
  <si>
    <t>NETT</t>
  </si>
  <si>
    <t>AQ.1500ML 1X12</t>
  </si>
  <si>
    <t>KREDIT</t>
  </si>
  <si>
    <t>AQ.1500ML MULTIPACK 1X6</t>
  </si>
  <si>
    <t>AQ.220ML LOCAL 1X48</t>
  </si>
  <si>
    <t>AQ.330ML 1X24</t>
  </si>
  <si>
    <t>AQ.380 REFLECTIONS 1X12</t>
  </si>
  <si>
    <t>74559g</t>
  </si>
  <si>
    <t>AQ.5GALLON BTL</t>
  </si>
  <si>
    <t>AQ.5GALLON ISI</t>
  </si>
  <si>
    <t>AQ.600ML 1X24</t>
  </si>
  <si>
    <t>AQ.KRTN 1500 ML 1X1</t>
  </si>
  <si>
    <t>AQ.TISSUE</t>
  </si>
  <si>
    <t>KARTON AQ 220ML LOCAL 1X1</t>
  </si>
  <si>
    <t>KARTON VIT 200 ML</t>
  </si>
  <si>
    <t>145142C1</t>
  </si>
  <si>
    <t>MIZONE 500ML COMBO</t>
  </si>
  <si>
    <t>MIZONE ACTIV LYCHEE LEMON 350ML 1X12</t>
  </si>
  <si>
    <t>145141P</t>
  </si>
  <si>
    <t>MIZONE ACTIVE LYCHEE LEMON 500ML 1X1</t>
  </si>
  <si>
    <t>MIZONE ACTIVE LYCHEE LEMON 500ML 1X12</t>
  </si>
  <si>
    <t>145144P</t>
  </si>
  <si>
    <t>MIZONE BREAK FREE CHERRY BLOSSOM 500ML 1X1</t>
  </si>
  <si>
    <t>MIZONE BREAK FREE CHERRY BLOSSOM 500ML 1x12</t>
  </si>
  <si>
    <t>145143P</t>
  </si>
  <si>
    <t>MIZONE MOOD UP CRANBERRY 500ML 1X1</t>
  </si>
  <si>
    <t>MIZONE MOOD UP CRANBERRY 500ML 1X12</t>
  </si>
  <si>
    <t>145679P</t>
  </si>
  <si>
    <t>MIZONE MOVE ON STARFRUIT 500ML 1X1</t>
  </si>
  <si>
    <t>MIZONE MOVE ON STARFRUIT 500ML 1X12</t>
  </si>
  <si>
    <t>74565P</t>
  </si>
  <si>
    <t>VT.1500ML 1X1</t>
  </si>
  <si>
    <t>VT.1500ML 1X12</t>
  </si>
  <si>
    <t>VT.200ML LOCAL 1X48</t>
  </si>
  <si>
    <t>173022R</t>
  </si>
  <si>
    <t>VT.200ML LOCAL 1X48 REJECT</t>
  </si>
  <si>
    <t>112839PR</t>
  </si>
  <si>
    <t>VT.330ML 1X1 REJECT</t>
  </si>
  <si>
    <t>VT.330ML 1X24</t>
  </si>
  <si>
    <t>157095P</t>
  </si>
  <si>
    <t>VT.550 ML 1X1 PCS</t>
  </si>
  <si>
    <t>157095pR</t>
  </si>
  <si>
    <t>VT.550 ML 1X1 PCS REJECT</t>
  </si>
  <si>
    <t>VT.550 ML 1X24</t>
  </si>
  <si>
    <t>74560g</t>
  </si>
  <si>
    <t>VT.5GALON BTL</t>
  </si>
  <si>
    <t>VT.5GLN ISI</t>
  </si>
  <si>
    <t>74566PR</t>
  </si>
  <si>
    <t>VT.600ML 1X1 REJECT</t>
  </si>
  <si>
    <t>VT.TISSUE</t>
  </si>
  <si>
    <t>DISCOUNT CASH BACK</t>
  </si>
  <si>
    <t>TOTAL PENJUALAN CREDIT</t>
  </si>
  <si>
    <t>74559G</t>
  </si>
  <si>
    <t>PENJUALAN BERSIH</t>
  </si>
  <si>
    <t>74560G</t>
  </si>
  <si>
    <t>PENJ GLN BTL</t>
  </si>
  <si>
    <t>PENJ PALLET</t>
  </si>
  <si>
    <t>PALLET</t>
  </si>
  <si>
    <t>PENJ SPS</t>
  </si>
  <si>
    <t>DPP</t>
  </si>
  <si>
    <t>PPN</t>
  </si>
  <si>
    <t>PENJ</t>
  </si>
  <si>
    <t>GALLON BOTOL</t>
  </si>
  <si>
    <t>TTL PENJUALAN</t>
  </si>
  <si>
    <t>TTL SALES</t>
  </si>
  <si>
    <t>COGS</t>
  </si>
  <si>
    <t>Discount TIV</t>
  </si>
  <si>
    <t>SELISIH</t>
  </si>
  <si>
    <t>Discount Dsitributor</t>
  </si>
  <si>
    <t>Discount Internal</t>
  </si>
  <si>
    <t>Discount CN</t>
  </si>
  <si>
    <t>Discount Cash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</si>
</sst>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(* #,##0.0_);_(* \(#,##0.0\);_(* &quot;-&quot;_);_(@_)"/>
    <numFmt numFmtId="168" formatCode="_(* #,##0.00_);_(* \(#,##0.00\);_(* &quot;-&quot;_);_(@_)"/>
    <numFmt numFmtId="169" formatCode="_-* #,##0_-;\-* #,##0_-;_-* &quot;-&quot;_-;_-@_-"/>
  </numFmts>
  <fonts count="6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indexed="55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color theme="1"/>
      <name val="Trebuchet MS"/>
      <family val="2"/>
    </font>
    <font>
      <sz val="10"/>
      <color theme="0" tint="-4.9989318521683403E-2"/>
      <name val="Trebuchet MS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0" tint="-0.249977111117893"/>
      <name val="Arial"/>
      <family val="2"/>
    </font>
    <font>
      <sz val="10"/>
      <color theme="0" tint="-0.249977111117893"/>
      <name val="Arial"/>
      <family val="2"/>
      <charset val="1"/>
    </font>
    <font>
      <sz val="10"/>
      <color theme="0" tint="-0.249977111117893"/>
      <name val="Trebuchet MS"/>
      <family val="2"/>
    </font>
    <font>
      <sz val="10"/>
      <color theme="0" tint="-4.9989318521683403E-2"/>
      <name val="Arial"/>
      <family val="2"/>
    </font>
    <font>
      <sz val="10"/>
      <color theme="0" tint="-0.249977111117893"/>
      <name val="Tahoma"/>
      <family val="2"/>
    </font>
    <font>
      <b/>
      <sz val="10"/>
      <color theme="1"/>
      <name val="Arial"/>
      <family val="2"/>
    </font>
    <font>
      <sz val="10"/>
      <color theme="0" tint="-0.14999847407452621"/>
      <name val="Trebuchet MS"/>
      <family val="2"/>
    </font>
    <font>
      <sz val="10"/>
      <color theme="0" tint="-4.9989318521683403E-2"/>
      <name val="Trebuchet MS"/>
      <family val="2"/>
      <charset val="1"/>
    </font>
    <font>
      <sz val="12"/>
      <name val="Calibri"/>
      <family val="2"/>
      <scheme val="minor"/>
    </font>
    <font>
      <b/>
      <sz val="10"/>
      <color theme="0" tint="-4.9989318521683403E-2"/>
      <name val="Trebuchet MS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0" tint="-0.14999847407452621"/>
      <name val="Arial"/>
      <family val="2"/>
    </font>
    <font>
      <sz val="8"/>
      <color theme="0" tint="-0.14999847407452621"/>
      <name val="Tahoma"/>
      <family val="2"/>
    </font>
    <font>
      <b/>
      <sz val="10"/>
      <color theme="0" tint="-0.14999847407452621"/>
      <name val="Tahoma"/>
      <family val="2"/>
    </font>
    <font>
      <i/>
      <sz val="10"/>
      <color indexed="12"/>
      <name val="Tahoma"/>
      <family val="2"/>
    </font>
    <font>
      <b/>
      <sz val="12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0" tint="-0.14999847407452621"/>
      <name val="Tahoma"/>
      <family val="2"/>
    </font>
    <font>
      <b/>
      <sz val="8"/>
      <color theme="0" tint="-0.14999847407452621"/>
      <name val="Tahoma"/>
      <family val="2"/>
    </font>
    <font>
      <sz val="10"/>
      <name val="Arial"/>
      <family val="2"/>
    </font>
    <font>
      <b/>
      <u/>
      <sz val="11"/>
      <name val="Calibri"/>
      <family val="2"/>
      <scheme val="minor"/>
    </font>
    <font>
      <b/>
      <sz val="10"/>
      <color theme="1"/>
      <name val="Arial "/>
      <charset val="1"/>
    </font>
    <font>
      <sz val="10"/>
      <color theme="1"/>
      <name val="Arial "/>
      <charset val="1"/>
    </font>
    <font>
      <sz val="10"/>
      <color theme="0" tint="-0.14999847407452621"/>
      <name val="Arial "/>
      <charset val="1"/>
    </font>
    <font>
      <sz val="10"/>
      <color theme="0" tint="-0.34998626667073579"/>
      <name val="Arial "/>
      <charset val="1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7030A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theme="0" tint="-0.14999847407452621"/>
      <name val="Calibri"/>
      <family val="2"/>
      <charset val="1"/>
      <scheme val="minor"/>
    </font>
    <font>
      <b/>
      <u val="singleAccounting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1">
    <xf numFmtId="0" fontId="0" fillId="0" borderId="0"/>
    <xf numFmtId="0" fontId="4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" fillId="0" borderId="0"/>
    <xf numFmtId="41" fontId="48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48" fillId="0" borderId="0"/>
    <xf numFmtId="0" fontId="6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542">
    <xf numFmtId="0" fontId="0" fillId="0" borderId="0" xfId="0"/>
    <xf numFmtId="0" fontId="1" fillId="0" borderId="0" xfId="0" applyFont="1"/>
    <xf numFmtId="0" fontId="5" fillId="0" borderId="0" xfId="1" applyFont="1"/>
    <xf numFmtId="165" fontId="5" fillId="0" borderId="0" xfId="2" applyNumberFormat="1" applyFont="1"/>
    <xf numFmtId="0" fontId="7" fillId="0" borderId="0" xfId="1" applyFont="1"/>
    <xf numFmtId="166" fontId="8" fillId="0" borderId="0" xfId="3" applyNumberFormat="1" applyFont="1" applyAlignment="1">
      <alignment horizontal="center" vertical="center"/>
    </xf>
    <xf numFmtId="165" fontId="8" fillId="0" borderId="0" xfId="2" applyNumberFormat="1" applyFont="1" applyAlignment="1">
      <alignment horizontal="center"/>
    </xf>
    <xf numFmtId="0" fontId="5" fillId="0" borderId="0" xfId="1" applyFont="1" applyAlignment="1">
      <alignment horizontal="left"/>
    </xf>
    <xf numFmtId="165" fontId="5" fillId="0" borderId="0" xfId="2" applyNumberFormat="1" applyFont="1" applyBorder="1"/>
    <xf numFmtId="166" fontId="8" fillId="0" borderId="0" xfId="3" applyNumberFormat="1" applyFont="1" applyBorder="1" applyAlignment="1">
      <alignment horizontal="center" vertical="center"/>
    </xf>
    <xf numFmtId="165" fontId="9" fillId="0" borderId="0" xfId="4" applyNumberFormat="1" applyFont="1" applyBorder="1" applyAlignment="1">
      <alignment horizontal="center"/>
    </xf>
    <xf numFmtId="0" fontId="9" fillId="0" borderId="0" xfId="1" applyFont="1" applyAlignment="1">
      <alignment horizontal="left"/>
    </xf>
    <xf numFmtId="166" fontId="8" fillId="0" borderId="0" xfId="3" applyNumberFormat="1" applyFont="1" applyFill="1" applyBorder="1" applyAlignment="1">
      <alignment horizontal="center" vertical="center"/>
    </xf>
    <xf numFmtId="165" fontId="8" fillId="0" borderId="0" xfId="2" applyNumberFormat="1" applyFont="1" applyFill="1" applyBorder="1" applyAlignment="1">
      <alignment horizontal="center"/>
    </xf>
    <xf numFmtId="0" fontId="8" fillId="0" borderId="0" xfId="1" applyFont="1" applyAlignment="1">
      <alignment horizontal="left"/>
    </xf>
    <xf numFmtId="165" fontId="10" fillId="0" borderId="0" xfId="2" applyNumberFormat="1" applyFont="1" applyFill="1" applyBorder="1" applyAlignment="1">
      <alignment horizontal="center"/>
    </xf>
    <xf numFmtId="0" fontId="7" fillId="0" borderId="1" xfId="1" applyFont="1" applyBorder="1"/>
    <xf numFmtId="166" fontId="8" fillId="0" borderId="2" xfId="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center"/>
    </xf>
    <xf numFmtId="0" fontId="8" fillId="0" borderId="2" xfId="1" applyFont="1" applyBorder="1" applyAlignment="1">
      <alignment horizontal="left"/>
    </xf>
    <xf numFmtId="0" fontId="5" fillId="0" borderId="3" xfId="1" applyFont="1" applyBorder="1"/>
    <xf numFmtId="0" fontId="11" fillId="0" borderId="0" xfId="1" applyFont="1" applyAlignment="1">
      <alignment vertical="center"/>
    </xf>
    <xf numFmtId="165" fontId="11" fillId="0" borderId="0" xfId="2" applyNumberFormat="1" applyFont="1" applyAlignment="1">
      <alignment vertical="center"/>
    </xf>
    <xf numFmtId="0" fontId="12" fillId="0" borderId="4" xfId="1" applyFont="1" applyBorder="1" applyAlignment="1">
      <alignment vertical="center"/>
    </xf>
    <xf numFmtId="166" fontId="3" fillId="0" borderId="5" xfId="3" applyNumberFormat="1" applyFont="1" applyFill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0" fontId="13" fillId="0" borderId="5" xfId="1" quotePrefix="1" applyFont="1" applyBorder="1" applyAlignment="1">
      <alignment vertical="center"/>
    </xf>
    <xf numFmtId="0" fontId="13" fillId="0" borderId="5" xfId="1" quotePrefix="1" applyFont="1" applyBorder="1" applyAlignment="1">
      <alignment horizontal="left" vertical="center"/>
    </xf>
    <xf numFmtId="0" fontId="11" fillId="0" borderId="6" xfId="1" applyFont="1" applyBorder="1" applyAlignment="1">
      <alignment vertical="center"/>
    </xf>
    <xf numFmtId="166" fontId="2" fillId="0" borderId="5" xfId="3" applyNumberFormat="1" applyFont="1" applyFill="1" applyBorder="1" applyAlignment="1">
      <alignment horizontal="center" vertical="center"/>
    </xf>
    <xf numFmtId="0" fontId="13" fillId="0" borderId="5" xfId="1" applyFont="1" applyBorder="1" applyAlignment="1">
      <alignment horizontal="left" vertical="center"/>
    </xf>
    <xf numFmtId="0" fontId="14" fillId="0" borderId="0" xfId="1" applyFont="1" applyAlignment="1">
      <alignment vertical="center"/>
    </xf>
    <xf numFmtId="165" fontId="14" fillId="0" borderId="0" xfId="2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15" fillId="0" borderId="4" xfId="1" applyFont="1" applyBorder="1" applyAlignment="1">
      <alignment vertical="center"/>
    </xf>
    <xf numFmtId="166" fontId="16" fillId="0" borderId="5" xfId="3" applyNumberFormat="1" applyFont="1" applyFill="1" applyBorder="1" applyAlignment="1">
      <alignment horizontal="center" vertical="center"/>
    </xf>
    <xf numFmtId="165" fontId="17" fillId="0" borderId="5" xfId="2" applyNumberFormat="1" applyFont="1" applyFill="1" applyBorder="1" applyAlignment="1">
      <alignment horizontal="center" vertical="center"/>
    </xf>
    <xf numFmtId="0" fontId="17" fillId="0" borderId="5" xfId="1" applyFont="1" applyBorder="1" applyAlignment="1">
      <alignment vertical="center"/>
    </xf>
    <xf numFmtId="0" fontId="17" fillId="0" borderId="5" xfId="1" applyFont="1" applyBorder="1" applyAlignment="1">
      <alignment horizontal="left" vertical="center"/>
    </xf>
    <xf numFmtId="0" fontId="14" fillId="0" borderId="6" xfId="1" applyFont="1" applyBorder="1" applyAlignment="1">
      <alignment vertical="center"/>
    </xf>
    <xf numFmtId="165" fontId="18" fillId="0" borderId="5" xfId="2" applyNumberFormat="1" applyFont="1" applyFill="1" applyBorder="1" applyAlignment="1">
      <alignment horizontal="center" vertical="center"/>
    </xf>
    <xf numFmtId="0" fontId="18" fillId="0" borderId="5" xfId="1" applyFont="1" applyBorder="1" applyAlignment="1">
      <alignment horizontal="left" vertical="center"/>
    </xf>
    <xf numFmtId="0" fontId="11" fillId="0" borderId="5" xfId="1" applyFont="1" applyBorder="1"/>
    <xf numFmtId="0" fontId="13" fillId="0" borderId="5" xfId="1" applyFont="1" applyBorder="1" applyAlignment="1">
      <alignment horizontal="left"/>
    </xf>
    <xf numFmtId="165" fontId="5" fillId="0" borderId="0" xfId="2" applyNumberFormat="1" applyFont="1" applyAlignment="1">
      <alignment vertical="center"/>
    </xf>
    <xf numFmtId="0" fontId="7" fillId="0" borderId="4" xfId="1" applyFont="1" applyBorder="1" applyAlignment="1">
      <alignment vertical="center"/>
    </xf>
    <xf numFmtId="165" fontId="8" fillId="0" borderId="5" xfId="2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5" fillId="0" borderId="6" xfId="1" applyFont="1" applyBorder="1" applyAlignment="1">
      <alignment vertical="center"/>
    </xf>
    <xf numFmtId="0" fontId="5" fillId="0" borderId="5" xfId="1" applyFont="1" applyBorder="1"/>
    <xf numFmtId="165" fontId="12" fillId="0" borderId="4" xfId="1" applyNumberFormat="1" applyFont="1" applyBorder="1" applyAlignment="1">
      <alignment vertical="center"/>
    </xf>
    <xf numFmtId="0" fontId="13" fillId="0" borderId="5" xfId="1" applyFont="1" applyBorder="1"/>
    <xf numFmtId="41" fontId="7" fillId="0" borderId="4" xfId="1" applyNumberFormat="1" applyFont="1" applyBorder="1" applyAlignment="1">
      <alignment vertical="center"/>
    </xf>
    <xf numFmtId="0" fontId="8" fillId="0" borderId="5" xfId="1" applyFont="1" applyBorder="1" applyAlignment="1">
      <alignment horizontal="left" vertical="center"/>
    </xf>
    <xf numFmtId="0" fontId="13" fillId="0" borderId="5" xfId="1" applyFont="1" applyBorder="1" applyAlignment="1">
      <alignment vertical="center"/>
    </xf>
    <xf numFmtId="41" fontId="12" fillId="0" borderId="4" xfId="1" applyNumberFormat="1" applyFont="1" applyBorder="1" applyAlignment="1">
      <alignment vertical="center"/>
    </xf>
    <xf numFmtId="0" fontId="19" fillId="0" borderId="5" xfId="1" quotePrefix="1" applyFont="1" applyBorder="1" applyAlignment="1">
      <alignment horizontal="left" vertical="center"/>
    </xf>
    <xf numFmtId="166" fontId="8" fillId="0" borderId="5" xfId="3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165" fontId="11" fillId="0" borderId="0" xfId="2" applyNumberFormat="1" applyFont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6" fontId="13" fillId="2" borderId="5" xfId="3" applyNumberFormat="1" applyFont="1" applyFill="1" applyBorder="1" applyAlignment="1">
      <alignment horizontal="center" vertical="center"/>
    </xf>
    <xf numFmtId="165" fontId="13" fillId="2" borderId="5" xfId="2" applyNumberFormat="1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10" fontId="13" fillId="2" borderId="5" xfId="3" applyNumberFormat="1" applyFont="1" applyFill="1" applyBorder="1" applyAlignment="1">
      <alignment horizontal="centerContinuous" vertical="center"/>
    </xf>
    <xf numFmtId="41" fontId="13" fillId="2" borderId="5" xfId="5" applyFont="1" applyFill="1" applyBorder="1" applyAlignment="1">
      <alignment horizontal="centerContinuous" vertical="center"/>
    </xf>
    <xf numFmtId="165" fontId="8" fillId="0" borderId="0" xfId="2" applyNumberFormat="1" applyFont="1"/>
    <xf numFmtId="0" fontId="7" fillId="0" borderId="4" xfId="1" applyFont="1" applyBorder="1"/>
    <xf numFmtId="0" fontId="5" fillId="0" borderId="6" xfId="1" applyFont="1" applyBorder="1"/>
    <xf numFmtId="0" fontId="7" fillId="0" borderId="7" xfId="1" applyFont="1" applyBorder="1"/>
    <xf numFmtId="166" fontId="8" fillId="0" borderId="8" xfId="3" applyNumberFormat="1" applyFont="1" applyBorder="1" applyAlignment="1">
      <alignment horizontal="center" vertical="center"/>
    </xf>
    <xf numFmtId="165" fontId="8" fillId="0" borderId="8" xfId="2" applyNumberFormat="1" applyFont="1" applyBorder="1" applyAlignment="1">
      <alignment horizontal="center"/>
    </xf>
    <xf numFmtId="0" fontId="5" fillId="0" borderId="8" xfId="1" applyFont="1" applyBorder="1" applyAlignment="1">
      <alignment horizontal="left"/>
    </xf>
    <xf numFmtId="0" fontId="5" fillId="0" borderId="9" xfId="1" applyFont="1" applyBorder="1"/>
    <xf numFmtId="0" fontId="23" fillId="3" borderId="0" xfId="1" applyFont="1" applyFill="1"/>
    <xf numFmtId="10" fontId="23" fillId="3" borderId="0" xfId="1" applyNumberFormat="1" applyFont="1" applyFill="1"/>
    <xf numFmtId="165" fontId="23" fillId="3" borderId="0" xfId="6" applyNumberFormat="1" applyFont="1" applyFill="1"/>
    <xf numFmtId="0" fontId="2" fillId="0" borderId="0" xfId="1" applyFont="1" applyAlignment="1">
      <alignment horizontal="left"/>
    </xf>
    <xf numFmtId="0" fontId="2" fillId="0" borderId="0" xfId="1" applyFont="1"/>
    <xf numFmtId="0" fontId="24" fillId="0" borderId="0" xfId="1" applyFont="1"/>
    <xf numFmtId="41" fontId="25" fillId="0" borderId="0" xfId="5" applyFont="1" applyFill="1"/>
    <xf numFmtId="0" fontId="26" fillId="0" borderId="0" xfId="1" applyFont="1"/>
    <xf numFmtId="166" fontId="26" fillId="0" borderId="0" xfId="7" applyNumberFormat="1" applyFont="1" applyFill="1" applyAlignment="1">
      <alignment horizontal="center"/>
    </xf>
    <xf numFmtId="41" fontId="26" fillId="0" borderId="0" xfId="8" applyFont="1" applyFill="1"/>
    <xf numFmtId="166" fontId="26" fillId="0" borderId="0" xfId="7" applyNumberFormat="1" applyFont="1" applyFill="1" applyAlignment="1">
      <alignment horizontal="center" vertical="center"/>
    </xf>
    <xf numFmtId="41" fontId="26" fillId="0" borderId="0" xfId="5" applyFont="1" applyFill="1" applyAlignment="1">
      <alignment horizontal="center" vertical="center"/>
    </xf>
    <xf numFmtId="41" fontId="26" fillId="0" borderId="0" xfId="8" applyFont="1" applyFill="1" applyAlignment="1">
      <alignment horizontal="center" vertical="center"/>
    </xf>
    <xf numFmtId="10" fontId="26" fillId="0" borderId="0" xfId="7" applyNumberFormat="1" applyFont="1" applyFill="1" applyAlignment="1">
      <alignment horizontal="center" vertical="center"/>
    </xf>
    <xf numFmtId="166" fontId="26" fillId="0" borderId="0" xfId="7" applyNumberFormat="1" applyFont="1" applyFill="1" applyAlignment="1">
      <alignment horizontal="left"/>
    </xf>
    <xf numFmtId="41" fontId="26" fillId="0" borderId="0" xfId="8" applyFont="1" applyFill="1" applyAlignment="1">
      <alignment horizontal="left"/>
    </xf>
    <xf numFmtId="0" fontId="26" fillId="0" borderId="0" xfId="1" applyFont="1" applyAlignment="1">
      <alignment horizontal="left"/>
    </xf>
    <xf numFmtId="41" fontId="25" fillId="0" borderId="0" xfId="5" applyFont="1" applyFill="1" applyBorder="1"/>
    <xf numFmtId="166" fontId="26" fillId="0" borderId="0" xfId="7" applyNumberFormat="1" applyFont="1" applyFill="1" applyBorder="1" applyAlignment="1">
      <alignment horizontal="center"/>
    </xf>
    <xf numFmtId="41" fontId="26" fillId="0" borderId="0" xfId="8" applyFont="1" applyFill="1" applyBorder="1"/>
    <xf numFmtId="166" fontId="26" fillId="0" borderId="0" xfId="7" applyNumberFormat="1" applyFont="1" applyFill="1" applyBorder="1" applyAlignment="1">
      <alignment horizontal="center" vertical="center"/>
    </xf>
    <xf numFmtId="41" fontId="26" fillId="0" borderId="0" xfId="5" applyFont="1" applyFill="1" applyBorder="1" applyAlignment="1">
      <alignment horizontal="center" vertical="center"/>
    </xf>
    <xf numFmtId="41" fontId="26" fillId="0" borderId="0" xfId="8" applyFont="1" applyFill="1" applyBorder="1" applyAlignment="1">
      <alignment horizontal="center" vertical="center"/>
    </xf>
    <xf numFmtId="10" fontId="26" fillId="0" borderId="0" xfId="7" applyNumberFormat="1" applyFont="1" applyFill="1" applyBorder="1" applyAlignment="1">
      <alignment horizontal="center" vertical="center"/>
    </xf>
    <xf numFmtId="166" fontId="26" fillId="0" borderId="0" xfId="7" applyNumberFormat="1" applyFont="1" applyFill="1" applyBorder="1" applyAlignment="1">
      <alignment horizontal="left"/>
    </xf>
    <xf numFmtId="41" fontId="26" fillId="0" borderId="0" xfId="8" applyFont="1" applyFill="1" applyBorder="1" applyAlignment="1">
      <alignment horizontal="left"/>
    </xf>
    <xf numFmtId="166" fontId="27" fillId="0" borderId="0" xfId="7" applyNumberFormat="1" applyFont="1" applyFill="1" applyBorder="1" applyAlignment="1">
      <alignment horizontal="center"/>
    </xf>
    <xf numFmtId="41" fontId="27" fillId="0" borderId="0" xfId="8" applyFont="1" applyFill="1" applyBorder="1" applyAlignment="1">
      <alignment horizontal="center"/>
    </xf>
    <xf numFmtId="166" fontId="27" fillId="0" borderId="0" xfId="7" applyNumberFormat="1" applyFont="1" applyFill="1" applyBorder="1" applyAlignment="1">
      <alignment horizontal="center" vertical="center"/>
    </xf>
    <xf numFmtId="41" fontId="27" fillId="0" borderId="0" xfId="5" applyFont="1" applyFill="1" applyBorder="1" applyAlignment="1">
      <alignment horizontal="center" vertical="center"/>
    </xf>
    <xf numFmtId="41" fontId="27" fillId="0" borderId="0" xfId="8" applyFont="1" applyFill="1" applyBorder="1" applyAlignment="1">
      <alignment horizontal="center" vertical="center"/>
    </xf>
    <xf numFmtId="10" fontId="27" fillId="0" borderId="0" xfId="7" applyNumberFormat="1" applyFont="1" applyFill="1" applyBorder="1" applyAlignment="1">
      <alignment horizontal="center" vertical="center"/>
    </xf>
    <xf numFmtId="166" fontId="27" fillId="0" borderId="0" xfId="7" applyNumberFormat="1" applyFont="1" applyFill="1" applyBorder="1" applyAlignment="1">
      <alignment horizontal="left"/>
    </xf>
    <xf numFmtId="41" fontId="27" fillId="0" borderId="0" xfId="8" applyFont="1" applyFill="1" applyBorder="1" applyAlignment="1">
      <alignment horizontal="left"/>
    </xf>
    <xf numFmtId="0" fontId="27" fillId="0" borderId="0" xfId="1" applyFont="1" applyAlignment="1">
      <alignment horizontal="left"/>
    </xf>
    <xf numFmtId="165" fontId="23" fillId="3" borderId="0" xfId="6" applyNumberFormat="1" applyFont="1" applyFill="1" applyBorder="1"/>
    <xf numFmtId="41" fontId="27" fillId="0" borderId="0" xfId="5" applyFont="1" applyFill="1" applyBorder="1" applyAlignment="1">
      <alignment horizontal="center"/>
    </xf>
    <xf numFmtId="0" fontId="28" fillId="3" borderId="0" xfId="1" applyFont="1" applyFill="1"/>
    <xf numFmtId="10" fontId="28" fillId="3" borderId="0" xfId="1" applyNumberFormat="1" applyFont="1" applyFill="1"/>
    <xf numFmtId="41" fontId="27" fillId="0" borderId="0" xfId="5" applyFont="1" applyFill="1" applyBorder="1" applyAlignment="1">
      <alignment horizontal="left"/>
    </xf>
    <xf numFmtId="0" fontId="29" fillId="3" borderId="0" xfId="1" applyFont="1" applyFill="1"/>
    <xf numFmtId="0" fontId="30" fillId="0" borderId="0" xfId="1" applyFont="1"/>
    <xf numFmtId="41" fontId="31" fillId="0" borderId="0" xfId="5" applyFont="1" applyFill="1" applyBorder="1"/>
    <xf numFmtId="0" fontId="32" fillId="0" borderId="0" xfId="1" applyFont="1"/>
    <xf numFmtId="166" fontId="32" fillId="0" borderId="0" xfId="7" applyNumberFormat="1" applyFont="1" applyFill="1" applyBorder="1" applyAlignment="1">
      <alignment horizontal="center"/>
    </xf>
    <xf numFmtId="41" fontId="32" fillId="0" borderId="0" xfId="8" applyFont="1" applyFill="1" applyBorder="1" applyAlignment="1">
      <alignment horizontal="center"/>
    </xf>
    <xf numFmtId="41" fontId="32" fillId="0" borderId="0" xfId="5" applyFont="1" applyFill="1" applyBorder="1" applyAlignment="1">
      <alignment horizontal="center"/>
    </xf>
    <xf numFmtId="166" fontId="32" fillId="0" borderId="0" xfId="7" applyNumberFormat="1" applyFont="1" applyFill="1" applyBorder="1" applyAlignment="1">
      <alignment horizontal="left"/>
    </xf>
    <xf numFmtId="41" fontId="32" fillId="0" borderId="0" xfId="8" applyFont="1" applyFill="1" applyBorder="1" applyAlignment="1">
      <alignment horizontal="left"/>
    </xf>
    <xf numFmtId="0" fontId="32" fillId="0" borderId="0" xfId="1" applyFont="1" applyAlignment="1">
      <alignment horizontal="left"/>
    </xf>
    <xf numFmtId="41" fontId="28" fillId="3" borderId="0" xfId="8" applyFont="1" applyFill="1" applyBorder="1" applyAlignment="1">
      <alignment vertical="center"/>
    </xf>
    <xf numFmtId="41" fontId="32" fillId="0" borderId="0" xfId="5" applyFont="1" applyFill="1" applyBorder="1" applyAlignment="1">
      <alignment horizontal="left"/>
    </xf>
    <xf numFmtId="41" fontId="23" fillId="3" borderId="0" xfId="8" applyFont="1" applyFill="1" applyBorder="1" applyAlignment="1">
      <alignment vertical="center"/>
    </xf>
    <xf numFmtId="0" fontId="33" fillId="3" borderId="0" xfId="1" applyFont="1" applyFill="1" applyAlignment="1">
      <alignment vertical="center"/>
    </xf>
    <xf numFmtId="0" fontId="34" fillId="0" borderId="0" xfId="1" applyFont="1"/>
    <xf numFmtId="41" fontId="35" fillId="0" borderId="0" xfId="5" applyFont="1" applyFill="1" applyBorder="1"/>
    <xf numFmtId="41" fontId="32" fillId="0" borderId="0" xfId="8" applyFont="1" applyFill="1" applyBorder="1"/>
    <xf numFmtId="0" fontId="23" fillId="3" borderId="0" xfId="1" applyFont="1" applyFill="1" applyAlignment="1">
      <alignment vertical="center"/>
    </xf>
    <xf numFmtId="0" fontId="33" fillId="0" borderId="0" xfId="1" applyFont="1" applyAlignment="1">
      <alignment vertical="center"/>
    </xf>
    <xf numFmtId="41" fontId="25" fillId="0" borderId="0" xfId="5" applyFont="1" applyFill="1" applyBorder="1" applyAlignment="1">
      <alignment vertical="center"/>
    </xf>
    <xf numFmtId="0" fontId="26" fillId="0" borderId="0" xfId="1" applyFont="1" applyAlignment="1">
      <alignment vertical="center"/>
    </xf>
    <xf numFmtId="41" fontId="26" fillId="0" borderId="0" xfId="8" applyFont="1" applyFill="1" applyBorder="1" applyAlignment="1">
      <alignment vertical="center"/>
    </xf>
    <xf numFmtId="166" fontId="27" fillId="0" borderId="0" xfId="7" applyNumberFormat="1" applyFont="1" applyFill="1" applyBorder="1" applyAlignment="1">
      <alignment horizontal="left" vertical="center"/>
    </xf>
    <xf numFmtId="41" fontId="27" fillId="0" borderId="0" xfId="8" applyFont="1" applyFill="1" applyBorder="1" applyAlignment="1">
      <alignment horizontal="left" vertical="center"/>
    </xf>
    <xf numFmtId="0" fontId="27" fillId="0" borderId="0" xfId="1" applyFont="1" applyAlignment="1">
      <alignment horizontal="left" vertical="center"/>
    </xf>
    <xf numFmtId="10" fontId="33" fillId="3" borderId="0" xfId="1" applyNumberFormat="1" applyFont="1" applyFill="1" applyAlignment="1">
      <alignment vertical="center"/>
    </xf>
    <xf numFmtId="41" fontId="36" fillId="0" borderId="0" xfId="1" applyNumberFormat="1" applyFont="1" applyAlignment="1">
      <alignment horizontal="left"/>
    </xf>
    <xf numFmtId="41" fontId="36" fillId="0" borderId="0" xfId="1" applyNumberFormat="1" applyFont="1" applyAlignment="1">
      <alignment horizontal="left" indent="2"/>
    </xf>
    <xf numFmtId="41" fontId="24" fillId="0" borderId="0" xfId="1" applyNumberFormat="1" applyFont="1" applyAlignment="1">
      <alignment vertical="center"/>
    </xf>
    <xf numFmtId="41" fontId="37" fillId="0" borderId="0" xfId="5" applyFont="1" applyFill="1" applyAlignment="1">
      <alignment vertical="center"/>
    </xf>
    <xf numFmtId="0" fontId="26" fillId="0" borderId="10" xfId="1" applyFont="1" applyBorder="1" applyAlignment="1">
      <alignment vertical="center"/>
    </xf>
    <xf numFmtId="166" fontId="27" fillId="0" borderId="11" xfId="7" applyNumberFormat="1" applyFont="1" applyFill="1" applyBorder="1" applyAlignment="1">
      <alignment horizontal="center" vertical="center"/>
    </xf>
    <xf numFmtId="41" fontId="27" fillId="0" borderId="11" xfId="8" applyFont="1" applyFill="1" applyBorder="1" applyAlignment="1">
      <alignment horizontal="center" vertical="center"/>
    </xf>
    <xf numFmtId="41" fontId="27" fillId="0" borderId="11" xfId="5" applyFont="1" applyFill="1" applyBorder="1" applyAlignment="1">
      <alignment horizontal="center" vertical="center"/>
    </xf>
    <xf numFmtId="10" fontId="27" fillId="0" borderId="11" xfId="7" applyNumberFormat="1" applyFont="1" applyFill="1" applyBorder="1" applyAlignment="1">
      <alignment horizontal="center" vertical="center"/>
    </xf>
    <xf numFmtId="166" fontId="27" fillId="0" borderId="11" xfId="7" applyNumberFormat="1" applyFont="1" applyFill="1" applyBorder="1" applyAlignment="1">
      <alignment horizontal="left" vertical="center"/>
    </xf>
    <xf numFmtId="41" fontId="27" fillId="0" borderId="11" xfId="8" applyFont="1" applyFill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0" fontId="26" fillId="0" borderId="12" xfId="1" applyFont="1" applyBorder="1" applyAlignment="1">
      <alignment vertical="center"/>
    </xf>
    <xf numFmtId="10" fontId="23" fillId="3" borderId="0" xfId="1" applyNumberFormat="1" applyFont="1" applyFill="1" applyAlignment="1">
      <alignment vertical="center"/>
    </xf>
    <xf numFmtId="0" fontId="38" fillId="0" borderId="13" xfId="1" applyFont="1" applyBorder="1" applyAlignment="1">
      <alignment vertical="center"/>
    </xf>
    <xf numFmtId="166" fontId="39" fillId="0" borderId="5" xfId="7" applyNumberFormat="1" applyFont="1" applyFill="1" applyBorder="1" applyAlignment="1">
      <alignment horizontal="center" vertical="center"/>
    </xf>
    <xf numFmtId="41" fontId="39" fillId="0" borderId="5" xfId="8" applyFont="1" applyFill="1" applyBorder="1" applyAlignment="1">
      <alignment horizontal="center" vertical="center"/>
    </xf>
    <xf numFmtId="41" fontId="39" fillId="0" borderId="5" xfId="8" applyFont="1" applyFill="1" applyBorder="1" applyAlignment="1">
      <alignment vertical="center"/>
    </xf>
    <xf numFmtId="0" fontId="39" fillId="0" borderId="5" xfId="7" applyNumberFormat="1" applyFont="1" applyFill="1" applyBorder="1" applyAlignment="1">
      <alignment horizontal="center" vertical="center"/>
    </xf>
    <xf numFmtId="166" fontId="39" fillId="0" borderId="14" xfId="7" quotePrefix="1" applyNumberFormat="1" applyFont="1" applyFill="1" applyBorder="1" applyAlignment="1">
      <alignment horizontal="center" vertical="center"/>
    </xf>
    <xf numFmtId="0" fontId="39" fillId="0" borderId="14" xfId="1" quotePrefix="1" applyFont="1" applyBorder="1" applyAlignment="1">
      <alignment vertical="center"/>
    </xf>
    <xf numFmtId="0" fontId="39" fillId="0" borderId="15" xfId="1" quotePrefix="1" applyFont="1" applyBorder="1" applyAlignment="1">
      <alignment vertical="center"/>
    </xf>
    <xf numFmtId="0" fontId="38" fillId="0" borderId="16" xfId="1" applyFont="1" applyBorder="1" applyAlignment="1">
      <alignment vertical="center"/>
    </xf>
    <xf numFmtId="0" fontId="38" fillId="0" borderId="0" xfId="1" applyFont="1" applyAlignment="1">
      <alignment vertical="center"/>
    </xf>
    <xf numFmtId="165" fontId="28" fillId="3" borderId="0" xfId="6" applyNumberFormat="1" applyFont="1" applyFill="1" applyBorder="1"/>
    <xf numFmtId="41" fontId="25" fillId="0" borderId="0" xfId="5" applyFont="1" applyFill="1" applyAlignment="1">
      <alignment vertical="center"/>
    </xf>
    <xf numFmtId="0" fontId="26" fillId="0" borderId="13" xfId="1" applyFont="1" applyBorder="1" applyAlignment="1">
      <alignment vertical="center"/>
    </xf>
    <xf numFmtId="166" fontId="27" fillId="0" borderId="5" xfId="7" applyNumberFormat="1" applyFont="1" applyFill="1" applyBorder="1" applyAlignment="1">
      <alignment horizontal="center" vertical="center"/>
    </xf>
    <xf numFmtId="41" fontId="27" fillId="0" borderId="5" xfId="8" applyFont="1" applyFill="1" applyBorder="1" applyAlignment="1">
      <alignment horizontal="center" vertical="center"/>
    </xf>
    <xf numFmtId="41" fontId="27" fillId="0" borderId="5" xfId="5" applyFont="1" applyFill="1" applyBorder="1" applyAlignment="1">
      <alignment horizontal="center" vertical="center"/>
    </xf>
    <xf numFmtId="41" fontId="26" fillId="0" borderId="14" xfId="8" applyFont="1" applyFill="1" applyBorder="1" applyAlignment="1">
      <alignment vertical="center" wrapText="1"/>
    </xf>
    <xf numFmtId="166" fontId="26" fillId="0" borderId="14" xfId="7" applyNumberFormat="1" applyFont="1" applyFill="1" applyBorder="1" applyAlignment="1">
      <alignment horizontal="center" vertical="center"/>
    </xf>
    <xf numFmtId="41" fontId="26" fillId="0" borderId="14" xfId="8" applyFont="1" applyFill="1" applyBorder="1" applyAlignment="1">
      <alignment horizontal="left" vertical="center"/>
    </xf>
    <xf numFmtId="0" fontId="26" fillId="0" borderId="14" xfId="1" applyFont="1" applyBorder="1" applyAlignment="1">
      <alignment horizontal="left" vertical="center"/>
    </xf>
    <xf numFmtId="0" fontId="27" fillId="0" borderId="15" xfId="1" applyFont="1" applyBorder="1" applyAlignment="1">
      <alignment horizontal="left" vertical="center"/>
    </xf>
    <xf numFmtId="0" fontId="26" fillId="0" borderId="16" xfId="1" applyFont="1" applyBorder="1" applyAlignment="1">
      <alignment vertical="center"/>
    </xf>
    <xf numFmtId="166" fontId="27" fillId="0" borderId="14" xfId="7" quotePrefix="1" applyNumberFormat="1" applyFont="1" applyFill="1" applyBorder="1" applyAlignment="1">
      <alignment horizontal="center" vertical="center"/>
    </xf>
    <xf numFmtId="0" fontId="27" fillId="0" borderId="17" xfId="1" quotePrefix="1" applyFont="1" applyBorder="1" applyAlignment="1">
      <alignment horizontal="left" vertical="center"/>
    </xf>
    <xf numFmtId="0" fontId="27" fillId="0" borderId="18" xfId="1" quotePrefix="1" applyFont="1" applyBorder="1" applyAlignment="1">
      <alignment horizontal="left" vertical="center"/>
    </xf>
    <xf numFmtId="41" fontId="39" fillId="0" borderId="5" xfId="5" applyFont="1" applyFill="1" applyBorder="1" applyAlignment="1">
      <alignment horizontal="center" vertical="center"/>
    </xf>
    <xf numFmtId="41" fontId="39" fillId="0" borderId="14" xfId="8" quotePrefix="1" applyFont="1" applyFill="1" applyBorder="1" applyAlignment="1">
      <alignment horizontal="left" vertical="center"/>
    </xf>
    <xf numFmtId="0" fontId="39" fillId="0" borderId="14" xfId="1" quotePrefix="1" applyFont="1" applyBorder="1" applyAlignment="1">
      <alignment horizontal="left" vertical="center"/>
    </xf>
    <xf numFmtId="0" fontId="39" fillId="0" borderId="15" xfId="1" quotePrefix="1" applyFont="1" applyBorder="1" applyAlignment="1">
      <alignment horizontal="left" vertical="center"/>
    </xf>
    <xf numFmtId="165" fontId="40" fillId="3" borderId="0" xfId="6" applyNumberFormat="1" applyFont="1" applyFill="1" applyBorder="1"/>
    <xf numFmtId="165" fontId="27" fillId="0" borderId="5" xfId="6" applyNumberFormat="1" applyFont="1" applyFill="1" applyBorder="1" applyAlignment="1">
      <alignment horizontal="center" vertical="center"/>
    </xf>
    <xf numFmtId="166" fontId="39" fillId="0" borderId="14" xfId="7" applyNumberFormat="1" applyFont="1" applyFill="1" applyBorder="1" applyAlignment="1">
      <alignment horizontal="center" vertical="center"/>
    </xf>
    <xf numFmtId="0" fontId="39" fillId="0" borderId="14" xfId="1" applyFont="1" applyBorder="1" applyAlignment="1">
      <alignment vertical="center"/>
    </xf>
    <xf numFmtId="0" fontId="39" fillId="0" borderId="15" xfId="1" applyFont="1" applyBorder="1" applyAlignment="1">
      <alignment vertical="center"/>
    </xf>
    <xf numFmtId="165" fontId="33" fillId="3" borderId="0" xfId="6" applyNumberFormat="1" applyFont="1" applyFill="1" applyAlignment="1">
      <alignment vertical="center"/>
    </xf>
    <xf numFmtId="166" fontId="26" fillId="0" borderId="14" xfId="7" applyNumberFormat="1" applyFont="1" applyFill="1" applyBorder="1" applyAlignment="1">
      <alignment horizontal="center" vertical="center" wrapText="1"/>
    </xf>
    <xf numFmtId="0" fontId="26" fillId="0" borderId="19" xfId="1" applyFont="1" applyBorder="1" applyAlignment="1">
      <alignment vertical="center" wrapText="1"/>
    </xf>
    <xf numFmtId="0" fontId="26" fillId="0" borderId="15" xfId="1" applyFont="1" applyBorder="1" applyAlignment="1">
      <alignment horizontal="left" vertical="center" wrapText="1"/>
    </xf>
    <xf numFmtId="165" fontId="23" fillId="3" borderId="0" xfId="6" applyNumberFormat="1" applyFont="1" applyFill="1" applyAlignment="1">
      <alignment vertical="center"/>
    </xf>
    <xf numFmtId="0" fontId="26" fillId="0" borderId="20" xfId="1" applyFont="1" applyBorder="1" applyAlignment="1">
      <alignment horizontal="left" vertical="center" wrapText="1"/>
    </xf>
    <xf numFmtId="0" fontId="26" fillId="0" borderId="19" xfId="1" applyFont="1" applyBorder="1" applyAlignment="1">
      <alignment horizontal="left" vertical="center"/>
    </xf>
    <xf numFmtId="165" fontId="39" fillId="0" borderId="5" xfId="6" applyNumberFormat="1" applyFont="1" applyFill="1" applyBorder="1" applyAlignment="1">
      <alignment horizontal="center" vertical="center"/>
    </xf>
    <xf numFmtId="41" fontId="39" fillId="0" borderId="14" xfId="8" applyFont="1" applyFill="1" applyBorder="1" applyAlignment="1">
      <alignment horizontal="left" vertical="center"/>
    </xf>
    <xf numFmtId="0" fontId="23" fillId="0" borderId="0" xfId="1" applyFont="1" applyAlignment="1">
      <alignment vertical="center"/>
    </xf>
    <xf numFmtId="10" fontId="23" fillId="0" borderId="0" xfId="1" applyNumberFormat="1" applyFont="1" applyAlignment="1">
      <alignment vertical="center"/>
    </xf>
    <xf numFmtId="0" fontId="8" fillId="0" borderId="20" xfId="1" applyFont="1" applyBorder="1" applyAlignment="1">
      <alignment horizontal="left" vertical="center" wrapText="1"/>
    </xf>
    <xf numFmtId="0" fontId="23" fillId="0" borderId="21" xfId="1" applyFont="1" applyBorder="1" applyAlignment="1">
      <alignment vertical="center"/>
    </xf>
    <xf numFmtId="0" fontId="41" fillId="0" borderId="16" xfId="1" applyFont="1" applyBorder="1" applyAlignment="1">
      <alignment vertical="center"/>
    </xf>
    <xf numFmtId="166" fontId="38" fillId="0" borderId="14" xfId="7" applyNumberFormat="1" applyFont="1" applyFill="1" applyBorder="1" applyAlignment="1">
      <alignment horizontal="center" vertical="center"/>
    </xf>
    <xf numFmtId="167" fontId="42" fillId="0" borderId="14" xfId="8" applyNumberFormat="1" applyFont="1" applyFill="1" applyBorder="1" applyAlignment="1">
      <alignment horizontal="left" vertical="center"/>
    </xf>
    <xf numFmtId="0" fontId="38" fillId="0" borderId="14" xfId="1" applyFont="1" applyBorder="1" applyAlignment="1">
      <alignment horizontal="left" vertical="center"/>
    </xf>
    <xf numFmtId="0" fontId="39" fillId="0" borderId="15" xfId="1" applyFont="1" applyBorder="1" applyAlignment="1">
      <alignment horizontal="left" vertical="center"/>
    </xf>
    <xf numFmtId="41" fontId="43" fillId="0" borderId="5" xfId="8" applyFont="1" applyFill="1" applyBorder="1" applyAlignment="1">
      <alignment horizontal="center" vertical="center"/>
    </xf>
    <xf numFmtId="0" fontId="43" fillId="0" borderId="15" xfId="1" applyFont="1" applyBorder="1" applyAlignment="1">
      <alignment horizontal="left" vertical="center"/>
    </xf>
    <xf numFmtId="41" fontId="27" fillId="0" borderId="5" xfId="8" applyFont="1" applyFill="1" applyBorder="1" applyAlignment="1">
      <alignment vertical="center"/>
    </xf>
    <xf numFmtId="0" fontId="27" fillId="0" borderId="14" xfId="1" applyFont="1" applyBorder="1" applyAlignment="1">
      <alignment horizontal="left" vertical="center"/>
    </xf>
    <xf numFmtId="0" fontId="27" fillId="0" borderId="20" xfId="1" applyFont="1" applyBorder="1" applyAlignment="1">
      <alignment horizontal="left" vertical="center" wrapText="1"/>
    </xf>
    <xf numFmtId="41" fontId="44" fillId="0" borderId="0" xfId="1" applyNumberFormat="1" applyFont="1" applyAlignment="1">
      <alignment horizontal="left"/>
    </xf>
    <xf numFmtId="41" fontId="44" fillId="0" borderId="0" xfId="1" applyNumberFormat="1" applyFont="1" applyAlignment="1">
      <alignment horizontal="left" indent="2"/>
    </xf>
    <xf numFmtId="41" fontId="45" fillId="0" borderId="0" xfId="1" applyNumberFormat="1" applyFont="1" applyAlignment="1">
      <alignment vertical="center"/>
    </xf>
    <xf numFmtId="0" fontId="46" fillId="0" borderId="20" xfId="1" applyFont="1" applyBorder="1" applyAlignment="1">
      <alignment horizontal="left" vertical="center" wrapText="1"/>
    </xf>
    <xf numFmtId="0" fontId="39" fillId="0" borderId="14" xfId="1" applyFont="1" applyBorder="1" applyAlignment="1">
      <alignment horizontal="left" vertical="center"/>
    </xf>
    <xf numFmtId="41" fontId="38" fillId="0" borderId="14" xfId="8" applyFont="1" applyFill="1" applyBorder="1" applyAlignment="1">
      <alignment horizontal="left" vertical="center"/>
    </xf>
    <xf numFmtId="0" fontId="39" fillId="0" borderId="20" xfId="1" applyFont="1" applyBorder="1" applyAlignment="1">
      <alignment horizontal="left" vertical="center" wrapText="1"/>
    </xf>
    <xf numFmtId="0" fontId="47" fillId="0" borderId="16" xfId="1" applyFont="1" applyBorder="1" applyAlignment="1">
      <alignment vertical="center"/>
    </xf>
    <xf numFmtId="41" fontId="39" fillId="0" borderId="5" xfId="7" applyNumberFormat="1" applyFont="1" applyFill="1" applyBorder="1" applyAlignment="1">
      <alignment horizontal="center" vertical="center"/>
    </xf>
    <xf numFmtId="0" fontId="26" fillId="0" borderId="14" xfId="7" applyNumberFormat="1" applyFont="1" applyFill="1" applyBorder="1" applyAlignment="1">
      <alignment horizontal="center" vertical="center"/>
    </xf>
    <xf numFmtId="0" fontId="44" fillId="0" borderId="0" xfId="1" applyFont="1" applyAlignment="1">
      <alignment horizontal="left"/>
    </xf>
    <xf numFmtId="0" fontId="44" fillId="0" borderId="0" xfId="1" applyFont="1"/>
    <xf numFmtId="0" fontId="24" fillId="0" borderId="0" xfId="1" applyFont="1" applyAlignment="1">
      <alignment vertical="center"/>
    </xf>
    <xf numFmtId="166" fontId="27" fillId="0" borderId="22" xfId="7" applyNumberFormat="1" applyFont="1" applyFill="1" applyBorder="1" applyAlignment="1">
      <alignment horizontal="center" vertical="center"/>
    </xf>
    <xf numFmtId="41" fontId="27" fillId="0" borderId="22" xfId="5" applyFont="1" applyFill="1" applyBorder="1" applyAlignment="1">
      <alignment horizontal="center" vertical="center"/>
    </xf>
    <xf numFmtId="41" fontId="27" fillId="0" borderId="22" xfId="8" applyFont="1" applyFill="1" applyBorder="1" applyAlignment="1">
      <alignment vertical="center"/>
    </xf>
    <xf numFmtId="41" fontId="27" fillId="0" borderId="22" xfId="8" applyFont="1" applyFill="1" applyBorder="1" applyAlignment="1">
      <alignment horizontal="center" vertical="center"/>
    </xf>
    <xf numFmtId="165" fontId="27" fillId="0" borderId="22" xfId="6" applyNumberFormat="1" applyFont="1" applyFill="1" applyBorder="1" applyAlignment="1">
      <alignment horizontal="center" vertical="center"/>
    </xf>
    <xf numFmtId="166" fontId="26" fillId="0" borderId="23" xfId="7" applyNumberFormat="1" applyFont="1" applyFill="1" applyBorder="1" applyAlignment="1">
      <alignment horizontal="left" vertical="center"/>
    </xf>
    <xf numFmtId="41" fontId="26" fillId="0" borderId="23" xfId="8" applyFont="1" applyFill="1" applyBorder="1" applyAlignment="1">
      <alignment horizontal="left" vertical="center"/>
    </xf>
    <xf numFmtId="166" fontId="26" fillId="0" borderId="23" xfId="7" applyNumberFormat="1" applyFont="1" applyFill="1" applyBorder="1" applyAlignment="1">
      <alignment horizontal="center" vertical="center"/>
    </xf>
    <xf numFmtId="0" fontId="27" fillId="0" borderId="23" xfId="1" applyFont="1" applyBorder="1" applyAlignment="1">
      <alignment horizontal="left" vertical="center"/>
    </xf>
    <xf numFmtId="0" fontId="39" fillId="0" borderId="24" xfId="1" applyFont="1" applyBorder="1" applyAlignment="1">
      <alignment horizontal="left" vertical="center"/>
    </xf>
    <xf numFmtId="0" fontId="44" fillId="0" borderId="0" xfId="1" applyFont="1" applyAlignment="1">
      <alignment vertical="center"/>
    </xf>
    <xf numFmtId="0" fontId="45" fillId="0" borderId="0" xfId="1" applyFont="1" applyAlignment="1">
      <alignment vertical="center"/>
    </xf>
    <xf numFmtId="166" fontId="39" fillId="0" borderId="22" xfId="7" applyNumberFormat="1" applyFont="1" applyFill="1" applyBorder="1" applyAlignment="1">
      <alignment horizontal="center" vertical="center"/>
    </xf>
    <xf numFmtId="41" fontId="39" fillId="0" borderId="22" xfId="8" applyFont="1" applyFill="1" applyBorder="1" applyAlignment="1">
      <alignment horizontal="center" vertical="center"/>
    </xf>
    <xf numFmtId="166" fontId="39" fillId="0" borderId="23" xfId="7" applyNumberFormat="1" applyFont="1" applyFill="1" applyBorder="1" applyAlignment="1">
      <alignment horizontal="center" vertical="center"/>
    </xf>
    <xf numFmtId="41" fontId="39" fillId="0" borderId="23" xfId="8" applyFont="1" applyFill="1" applyBorder="1" applyAlignment="1">
      <alignment horizontal="center" vertical="center"/>
    </xf>
    <xf numFmtId="165" fontId="23" fillId="0" borderId="0" xfId="6" applyNumberFormat="1" applyFont="1" applyFill="1" applyAlignment="1">
      <alignment vertical="center"/>
    </xf>
    <xf numFmtId="0" fontId="23" fillId="0" borderId="0" xfId="1" applyFont="1"/>
    <xf numFmtId="0" fontId="26" fillId="0" borderId="13" xfId="1" applyFont="1" applyBorder="1"/>
    <xf numFmtId="0" fontId="26" fillId="0" borderId="16" xfId="1" applyFont="1" applyBorder="1"/>
    <xf numFmtId="0" fontId="26" fillId="0" borderId="32" xfId="1" applyFont="1" applyBorder="1"/>
    <xf numFmtId="166" fontId="26" fillId="0" borderId="33" xfId="7" applyNumberFormat="1" applyFont="1" applyFill="1" applyBorder="1" applyAlignment="1">
      <alignment horizontal="center"/>
    </xf>
    <xf numFmtId="41" fontId="26" fillId="0" borderId="33" xfId="8" applyFont="1" applyFill="1" applyBorder="1"/>
    <xf numFmtId="166" fontId="26" fillId="0" borderId="33" xfId="7" applyNumberFormat="1" applyFont="1" applyFill="1" applyBorder="1" applyAlignment="1">
      <alignment horizontal="center" vertical="center"/>
    </xf>
    <xf numFmtId="41" fontId="26" fillId="0" borderId="33" xfId="5" applyFont="1" applyFill="1" applyBorder="1" applyAlignment="1">
      <alignment horizontal="center" vertical="center"/>
    </xf>
    <xf numFmtId="41" fontId="26" fillId="0" borderId="33" xfId="8" applyFont="1" applyFill="1" applyBorder="1" applyAlignment="1">
      <alignment horizontal="center" vertical="center"/>
    </xf>
    <xf numFmtId="10" fontId="26" fillId="0" borderId="33" xfId="7" applyNumberFormat="1" applyFont="1" applyFill="1" applyBorder="1" applyAlignment="1">
      <alignment horizontal="center" vertical="center"/>
    </xf>
    <xf numFmtId="166" fontId="26" fillId="0" borderId="33" xfId="7" applyNumberFormat="1" applyFont="1" applyFill="1" applyBorder="1" applyAlignment="1">
      <alignment horizontal="left"/>
    </xf>
    <xf numFmtId="41" fontId="26" fillId="0" borderId="33" xfId="8" applyFont="1" applyFill="1" applyBorder="1" applyAlignment="1">
      <alignment horizontal="left"/>
    </xf>
    <xf numFmtId="0" fontId="26" fillId="0" borderId="33" xfId="1" applyFont="1" applyBorder="1" applyAlignment="1">
      <alignment horizontal="left"/>
    </xf>
    <xf numFmtId="0" fontId="26" fillId="0" borderId="34" xfId="1" applyFont="1" applyBorder="1"/>
    <xf numFmtId="10" fontId="23" fillId="0" borderId="0" xfId="1" applyNumberFormat="1" applyFont="1"/>
    <xf numFmtId="165" fontId="23" fillId="0" borderId="0" xfId="6" applyNumberFormat="1" applyFont="1" applyFill="1"/>
    <xf numFmtId="0" fontId="4" fillId="0" borderId="0" xfId="1"/>
    <xf numFmtId="0" fontId="2" fillId="0" borderId="0" xfId="9"/>
    <xf numFmtId="168" fontId="2" fillId="0" borderId="0" xfId="10" applyNumberFormat="1" applyFont="1"/>
    <xf numFmtId="0" fontId="19" fillId="0" borderId="0" xfId="9" applyFont="1"/>
    <xf numFmtId="165" fontId="19" fillId="0" borderId="0" xfId="9" applyNumberFormat="1" applyFont="1"/>
    <xf numFmtId="166" fontId="8" fillId="0" borderId="35" xfId="7" applyNumberFormat="1" applyFont="1" applyFill="1" applyBorder="1" applyAlignment="1">
      <alignment horizontal="center"/>
    </xf>
    <xf numFmtId="168" fontId="8" fillId="0" borderId="36" xfId="11" applyNumberFormat="1" applyFont="1" applyBorder="1"/>
    <xf numFmtId="0" fontId="8" fillId="0" borderId="36" xfId="11" applyFont="1" applyBorder="1"/>
    <xf numFmtId="0" fontId="8" fillId="0" borderId="36" xfId="11" applyFont="1" applyBorder="1" applyAlignment="1">
      <alignment horizontal="center"/>
    </xf>
    <xf numFmtId="166" fontId="13" fillId="0" borderId="37" xfId="7" applyNumberFormat="1" applyFont="1" applyFill="1" applyBorder="1" applyAlignment="1">
      <alignment horizontal="center" vertical="center"/>
    </xf>
    <xf numFmtId="168" fontId="13" fillId="0" borderId="37" xfId="10" applyNumberFormat="1" applyFont="1" applyFill="1" applyBorder="1"/>
    <xf numFmtId="164" fontId="13" fillId="0" borderId="37" xfId="12" applyFont="1" applyFill="1" applyBorder="1" applyAlignment="1">
      <alignment vertical="center"/>
    </xf>
    <xf numFmtId="0" fontId="13" fillId="0" borderId="37" xfId="12" applyNumberFormat="1" applyFont="1" applyFill="1" applyBorder="1" applyAlignment="1">
      <alignment horizontal="center"/>
    </xf>
    <xf numFmtId="164" fontId="8" fillId="0" borderId="37" xfId="12" applyFont="1" applyFill="1" applyBorder="1" applyAlignment="1">
      <alignment vertical="center"/>
    </xf>
    <xf numFmtId="0" fontId="8" fillId="0" borderId="37" xfId="12" applyNumberFormat="1" applyFont="1" applyFill="1" applyBorder="1" applyAlignment="1">
      <alignment horizontal="center"/>
    </xf>
    <xf numFmtId="166" fontId="13" fillId="5" borderId="5" xfId="7" applyNumberFormat="1" applyFont="1" applyFill="1" applyBorder="1" applyAlignment="1">
      <alignment horizontal="center" vertical="center"/>
    </xf>
    <xf numFmtId="168" fontId="13" fillId="5" borderId="5" xfId="10" applyNumberFormat="1" applyFont="1" applyFill="1" applyBorder="1"/>
    <xf numFmtId="164" fontId="13" fillId="5" borderId="5" xfId="12" applyFont="1" applyFill="1" applyBorder="1" applyAlignment="1">
      <alignment vertical="center"/>
    </xf>
    <xf numFmtId="0" fontId="13" fillId="5" borderId="5" xfId="12" applyNumberFormat="1" applyFont="1" applyFill="1" applyBorder="1" applyAlignment="1">
      <alignment horizontal="center"/>
    </xf>
    <xf numFmtId="166" fontId="8" fillId="0" borderId="38" xfId="7" applyNumberFormat="1" applyFont="1" applyFill="1" applyBorder="1" applyAlignment="1">
      <alignment horizontal="center"/>
    </xf>
    <xf numFmtId="168" fontId="8" fillId="0" borderId="38" xfId="12" applyNumberFormat="1" applyFont="1" applyFill="1" applyBorder="1"/>
    <xf numFmtId="164" fontId="8" fillId="0" borderId="38" xfId="12" applyFont="1" applyFill="1" applyBorder="1"/>
    <xf numFmtId="0" fontId="8" fillId="0" borderId="38" xfId="12" applyNumberFormat="1" applyFont="1" applyFill="1" applyBorder="1" applyAlignment="1">
      <alignment horizontal="center"/>
    </xf>
    <xf numFmtId="166" fontId="13" fillId="6" borderId="5" xfId="7" applyNumberFormat="1" applyFont="1" applyFill="1" applyBorder="1" applyAlignment="1">
      <alignment horizontal="center"/>
    </xf>
    <xf numFmtId="168" fontId="13" fillId="6" borderId="14" xfId="10" applyNumberFormat="1" applyFont="1" applyFill="1" applyBorder="1"/>
    <xf numFmtId="164" fontId="13" fillId="6" borderId="5" xfId="12" applyFont="1" applyFill="1" applyBorder="1"/>
    <xf numFmtId="0" fontId="13" fillId="6" borderId="5" xfId="12" applyNumberFormat="1" applyFont="1" applyFill="1" applyBorder="1" applyAlignment="1">
      <alignment horizontal="center"/>
    </xf>
    <xf numFmtId="166" fontId="8" fillId="0" borderId="39" xfId="7" applyNumberFormat="1" applyFont="1" applyFill="1" applyBorder="1" applyAlignment="1">
      <alignment horizontal="center"/>
    </xf>
    <xf numFmtId="168" fontId="8" fillId="0" borderId="39" xfId="12" applyNumberFormat="1" applyFont="1" applyFill="1" applyBorder="1"/>
    <xf numFmtId="164" fontId="8" fillId="0" borderId="39" xfId="12" applyFont="1" applyFill="1" applyBorder="1"/>
    <xf numFmtId="0" fontId="8" fillId="0" borderId="39" xfId="12" applyNumberFormat="1" applyFont="1" applyFill="1" applyBorder="1" applyAlignment="1">
      <alignment horizontal="center"/>
    </xf>
    <xf numFmtId="166" fontId="8" fillId="0" borderId="40" xfId="7" applyNumberFormat="1" applyFont="1" applyFill="1" applyBorder="1" applyAlignment="1">
      <alignment horizontal="center"/>
    </xf>
    <xf numFmtId="168" fontId="8" fillId="0" borderId="40" xfId="12" applyNumberFormat="1" applyFont="1" applyFill="1" applyBorder="1"/>
    <xf numFmtId="164" fontId="8" fillId="0" borderId="40" xfId="12" applyFont="1" applyFill="1" applyBorder="1"/>
    <xf numFmtId="0" fontId="8" fillId="0" borderId="40" xfId="12" applyNumberFormat="1" applyFont="1" applyFill="1" applyBorder="1" applyAlignment="1">
      <alignment horizontal="center"/>
    </xf>
    <xf numFmtId="166" fontId="49" fillId="0" borderId="40" xfId="7" applyNumberFormat="1" applyFont="1" applyFill="1" applyBorder="1" applyAlignment="1">
      <alignment horizontal="center"/>
    </xf>
    <xf numFmtId="168" fontId="49" fillId="0" borderId="40" xfId="12" applyNumberFormat="1" applyFont="1" applyFill="1" applyBorder="1"/>
    <xf numFmtId="164" fontId="49" fillId="0" borderId="40" xfId="12" applyFont="1" applyFill="1" applyBorder="1"/>
    <xf numFmtId="168" fontId="13" fillId="6" borderId="5" xfId="10" applyNumberFormat="1" applyFont="1" applyFill="1" applyBorder="1"/>
    <xf numFmtId="166" fontId="13" fillId="0" borderId="37" xfId="7" applyNumberFormat="1" applyFont="1" applyFill="1" applyBorder="1" applyAlignment="1">
      <alignment horizontal="center"/>
    </xf>
    <xf numFmtId="168" fontId="13" fillId="0" borderId="37" xfId="12" applyNumberFormat="1" applyFont="1" applyFill="1" applyBorder="1"/>
    <xf numFmtId="164" fontId="13" fillId="0" borderId="37" xfId="12" applyFont="1" applyFill="1" applyBorder="1"/>
    <xf numFmtId="166" fontId="8" fillId="0" borderId="37" xfId="7" applyNumberFormat="1" applyFont="1" applyFill="1" applyBorder="1" applyAlignment="1">
      <alignment horizontal="center"/>
    </xf>
    <xf numFmtId="168" fontId="8" fillId="0" borderId="37" xfId="12" applyNumberFormat="1" applyFont="1" applyFill="1" applyBorder="1"/>
    <xf numFmtId="164" fontId="8" fillId="0" borderId="37" xfId="12" applyFont="1" applyFill="1" applyBorder="1"/>
    <xf numFmtId="168" fontId="13" fillId="6" borderId="5" xfId="10" applyNumberFormat="1" applyFont="1" applyFill="1" applyBorder="1" applyAlignment="1"/>
    <xf numFmtId="166" fontId="13" fillId="0" borderId="38" xfId="7" applyNumberFormat="1" applyFont="1" applyFill="1" applyBorder="1" applyAlignment="1">
      <alignment horizontal="center"/>
    </xf>
    <xf numFmtId="168" fontId="13" fillId="0" borderId="38" xfId="12" applyNumberFormat="1" applyFont="1" applyFill="1" applyBorder="1"/>
    <xf numFmtId="164" fontId="13" fillId="0" borderId="38" xfId="12" applyFont="1" applyFill="1" applyBorder="1"/>
    <xf numFmtId="0" fontId="13" fillId="0" borderId="38" xfId="12" applyNumberFormat="1" applyFont="1" applyFill="1" applyBorder="1" applyAlignment="1">
      <alignment horizontal="center"/>
    </xf>
    <xf numFmtId="168" fontId="49" fillId="6" borderId="5" xfId="12" applyNumberFormat="1" applyFont="1" applyFill="1" applyBorder="1"/>
    <xf numFmtId="164" fontId="49" fillId="6" borderId="5" xfId="12" applyFont="1" applyFill="1" applyBorder="1"/>
    <xf numFmtId="9" fontId="13" fillId="6" borderId="5" xfId="7" applyFont="1" applyFill="1" applyBorder="1" applyAlignment="1">
      <alignment horizontal="center"/>
    </xf>
    <xf numFmtId="9" fontId="8" fillId="0" borderId="40" xfId="7" applyFont="1" applyFill="1" applyBorder="1" applyAlignment="1">
      <alignment horizontal="center"/>
    </xf>
    <xf numFmtId="164" fontId="49" fillId="0" borderId="38" xfId="12" applyFont="1" applyFill="1" applyBorder="1"/>
    <xf numFmtId="10" fontId="13" fillId="0" borderId="5" xfId="7" applyNumberFormat="1" applyFont="1" applyFill="1" applyBorder="1" applyAlignment="1">
      <alignment horizontal="center" vertical="center" wrapText="1"/>
    </xf>
    <xf numFmtId="43" fontId="13" fillId="0" borderId="5" xfId="10" applyNumberFormat="1" applyFont="1" applyFill="1" applyBorder="1" applyAlignment="1">
      <alignment horizontal="center" vertical="center"/>
    </xf>
    <xf numFmtId="164" fontId="13" fillId="0" borderId="5" xfId="12" applyFont="1" applyFill="1" applyBorder="1" applyAlignment="1">
      <alignment horizontal="center" vertical="center"/>
    </xf>
    <xf numFmtId="0" fontId="13" fillId="0" borderId="5" xfId="12" applyNumberFormat="1" applyFont="1" applyFill="1" applyBorder="1" applyAlignment="1" applyProtection="1">
      <alignment horizontal="center" vertical="center"/>
    </xf>
    <xf numFmtId="41" fontId="8" fillId="0" borderId="0" xfId="11" applyNumberFormat="1" applyFont="1"/>
    <xf numFmtId="0" fontId="8" fillId="0" borderId="0" xfId="11" applyFont="1"/>
    <xf numFmtId="168" fontId="19" fillId="0" borderId="0" xfId="10" applyNumberFormat="1" applyFont="1" applyFill="1" applyBorder="1"/>
    <xf numFmtId="0" fontId="19" fillId="0" borderId="0" xfId="11" applyFont="1"/>
    <xf numFmtId="9" fontId="3" fillId="5" borderId="41" xfId="7" applyFont="1" applyFill="1" applyBorder="1" applyAlignment="1">
      <alignment horizontal="center"/>
    </xf>
    <xf numFmtId="168" fontId="13" fillId="5" borderId="41" xfId="10" applyNumberFormat="1" applyFont="1" applyFill="1" applyBorder="1"/>
    <xf numFmtId="164" fontId="13" fillId="5" borderId="41" xfId="12" applyFont="1" applyFill="1" applyBorder="1"/>
    <xf numFmtId="0" fontId="13" fillId="5" borderId="41" xfId="12" applyNumberFormat="1" applyFont="1" applyFill="1" applyBorder="1" applyAlignment="1">
      <alignment horizontal="center"/>
    </xf>
    <xf numFmtId="168" fontId="8" fillId="0" borderId="29" xfId="12" applyNumberFormat="1" applyFont="1" applyFill="1" applyBorder="1"/>
    <xf numFmtId="41" fontId="8" fillId="0" borderId="29" xfId="12" applyNumberFormat="1" applyFont="1" applyFill="1" applyBorder="1"/>
    <xf numFmtId="9" fontId="3" fillId="6" borderId="42" xfId="7" applyFont="1" applyFill="1" applyBorder="1" applyAlignment="1">
      <alignment horizontal="center"/>
    </xf>
    <xf numFmtId="168" fontId="13" fillId="6" borderId="42" xfId="10" applyNumberFormat="1" applyFont="1" applyFill="1" applyBorder="1"/>
    <xf numFmtId="164" fontId="13" fillId="6" borderId="42" xfId="12" applyFont="1" applyFill="1" applyBorder="1"/>
    <xf numFmtId="0" fontId="13" fillId="6" borderId="42" xfId="12" applyNumberFormat="1" applyFont="1" applyFill="1" applyBorder="1" applyAlignment="1">
      <alignment horizontal="center"/>
    </xf>
    <xf numFmtId="41" fontId="8" fillId="0" borderId="39" xfId="12" applyNumberFormat="1" applyFont="1" applyFill="1" applyBorder="1"/>
    <xf numFmtId="9" fontId="2" fillId="0" borderId="40" xfId="7" applyFont="1" applyBorder="1" applyAlignment="1">
      <alignment horizontal="center"/>
    </xf>
    <xf numFmtId="0" fontId="2" fillId="0" borderId="40" xfId="7" applyNumberFormat="1" applyFont="1" applyBorder="1" applyAlignment="1">
      <alignment horizontal="center"/>
    </xf>
    <xf numFmtId="9" fontId="3" fillId="6" borderId="5" xfId="7" applyFont="1" applyFill="1" applyBorder="1" applyAlignment="1">
      <alignment horizontal="center"/>
    </xf>
    <xf numFmtId="168" fontId="13" fillId="6" borderId="26" xfId="10" applyNumberFormat="1" applyFont="1" applyFill="1" applyBorder="1"/>
    <xf numFmtId="168" fontId="13" fillId="0" borderId="39" xfId="12" applyNumberFormat="1" applyFont="1" applyFill="1" applyBorder="1"/>
    <xf numFmtId="164" fontId="13" fillId="0" borderId="39" xfId="12" applyFont="1" applyFill="1" applyBorder="1"/>
    <xf numFmtId="168" fontId="13" fillId="0" borderId="40" xfId="12" applyNumberFormat="1" applyFont="1" applyFill="1" applyBorder="1"/>
    <xf numFmtId="164" fontId="13" fillId="0" borderId="40" xfId="12" applyFont="1" applyFill="1" applyBorder="1"/>
    <xf numFmtId="168" fontId="13" fillId="6" borderId="43" xfId="10" applyNumberFormat="1" applyFont="1" applyFill="1" applyBorder="1"/>
    <xf numFmtId="164" fontId="13" fillId="6" borderId="43" xfId="12" applyFont="1" applyFill="1" applyBorder="1"/>
    <xf numFmtId="0" fontId="13" fillId="6" borderId="43" xfId="12" applyNumberFormat="1" applyFont="1" applyFill="1" applyBorder="1" applyAlignment="1">
      <alignment horizontal="center"/>
    </xf>
    <xf numFmtId="168" fontId="13" fillId="6" borderId="43" xfId="10" applyNumberFormat="1" applyFont="1" applyFill="1" applyBorder="1" applyAlignment="1"/>
    <xf numFmtId="168" fontId="8" fillId="0" borderId="38" xfId="12" applyNumberFormat="1" applyFont="1" applyFill="1" applyBorder="1" applyAlignment="1">
      <alignment vertical="center"/>
    </xf>
    <xf numFmtId="164" fontId="8" fillId="0" borderId="38" xfId="12" applyFont="1" applyFill="1" applyBorder="1" applyAlignment="1">
      <alignment vertical="center"/>
    </xf>
    <xf numFmtId="164" fontId="13" fillId="6" borderId="5" xfId="12" applyFont="1" applyFill="1" applyBorder="1" applyAlignment="1">
      <alignment vertical="center"/>
    </xf>
    <xf numFmtId="168" fontId="8" fillId="0" borderId="39" xfId="12" applyNumberFormat="1" applyFont="1" applyFill="1" applyBorder="1" applyAlignment="1">
      <alignment vertical="center"/>
    </xf>
    <xf numFmtId="164" fontId="8" fillId="0" borderId="39" xfId="12" applyFont="1" applyFill="1" applyBorder="1" applyAlignment="1">
      <alignment vertical="center"/>
    </xf>
    <xf numFmtId="164" fontId="8" fillId="0" borderId="43" xfId="12" applyFont="1" applyFill="1" applyBorder="1"/>
    <xf numFmtId="0" fontId="8" fillId="0" borderId="43" xfId="12" applyNumberFormat="1" applyFont="1" applyFill="1" applyBorder="1" applyAlignment="1">
      <alignment horizontal="center"/>
    </xf>
    <xf numFmtId="41" fontId="8" fillId="0" borderId="42" xfId="12" applyNumberFormat="1" applyFont="1" applyFill="1" applyBorder="1"/>
    <xf numFmtId="164" fontId="8" fillId="0" borderId="42" xfId="12" applyFont="1" applyFill="1" applyBorder="1"/>
    <xf numFmtId="0" fontId="8" fillId="0" borderId="42" xfId="12" applyNumberFormat="1" applyFont="1" applyFill="1" applyBorder="1" applyAlignment="1">
      <alignment horizontal="center"/>
    </xf>
    <xf numFmtId="10" fontId="13" fillId="0" borderId="5" xfId="7" applyNumberFormat="1" applyFont="1" applyFill="1" applyBorder="1" applyAlignment="1">
      <alignment horizontal="center"/>
    </xf>
    <xf numFmtId="41" fontId="13" fillId="0" borderId="42" xfId="12" applyNumberFormat="1" applyFont="1" applyFill="1" applyBorder="1" applyAlignment="1">
      <alignment horizontal="center" vertical="center"/>
    </xf>
    <xf numFmtId="164" fontId="13" fillId="0" borderId="42" xfId="12" applyFont="1" applyFill="1" applyBorder="1" applyAlignment="1">
      <alignment horizontal="center" vertical="center"/>
    </xf>
    <xf numFmtId="0" fontId="13" fillId="0" borderId="42" xfId="12" applyNumberFormat="1" applyFont="1" applyFill="1" applyBorder="1" applyAlignment="1" applyProtection="1">
      <alignment horizontal="center" vertical="center"/>
    </xf>
    <xf numFmtId="41" fontId="8" fillId="0" borderId="0" xfId="12" applyNumberFormat="1" applyFont="1" applyFill="1"/>
    <xf numFmtId="164" fontId="8" fillId="0" borderId="0" xfId="12" applyFont="1" applyFill="1"/>
    <xf numFmtId="0" fontId="8" fillId="0" borderId="0" xfId="12" applyNumberFormat="1" applyFont="1" applyFill="1" applyAlignment="1">
      <alignment horizontal="center"/>
    </xf>
    <xf numFmtId="0" fontId="13" fillId="0" borderId="0" xfId="11" applyFont="1" applyAlignment="1">
      <alignment horizontal="left"/>
    </xf>
    <xf numFmtId="41" fontId="51" fillId="0" borderId="0" xfId="8" applyFont="1"/>
    <xf numFmtId="0" fontId="51" fillId="0" borderId="0" xfId="1" applyFont="1"/>
    <xf numFmtId="41" fontId="51" fillId="0" borderId="0" xfId="1" applyNumberFormat="1" applyFont="1"/>
    <xf numFmtId="0" fontId="50" fillId="0" borderId="0" xfId="1" applyFont="1"/>
    <xf numFmtId="41" fontId="52" fillId="0" borderId="0" xfId="8" applyFont="1" applyAlignment="1">
      <alignment horizontal="center"/>
    </xf>
    <xf numFmtId="41" fontId="52" fillId="0" borderId="0" xfId="8" applyFont="1"/>
    <xf numFmtId="41" fontId="52" fillId="0" borderId="0" xfId="1" applyNumberFormat="1" applyFont="1"/>
    <xf numFmtId="41" fontId="50" fillId="0" borderId="0" xfId="8" applyFont="1"/>
    <xf numFmtId="41" fontId="53" fillId="0" borderId="0" xfId="8" applyFont="1"/>
    <xf numFmtId="0" fontId="8" fillId="0" borderId="0" xfId="1" applyFont="1" applyAlignment="1">
      <alignment horizontal="center"/>
    </xf>
    <xf numFmtId="0" fontId="5" fillId="0" borderId="0" xfId="1" applyFont="1" applyAlignment="1">
      <alignment horizontal="left" vertical="center"/>
    </xf>
    <xf numFmtId="165" fontId="5" fillId="0" borderId="0" xfId="2" applyNumberFormat="1" applyFont="1" applyAlignment="1">
      <alignment horizontal="left" vertical="center"/>
    </xf>
    <xf numFmtId="0" fontId="54" fillId="0" borderId="0" xfId="0" applyFont="1" applyAlignment="1">
      <alignment horizontal="left"/>
    </xf>
    <xf numFmtId="0" fontId="55" fillId="0" borderId="0" xfId="0" applyFont="1"/>
    <xf numFmtId="0" fontId="55" fillId="0" borderId="0" xfId="14" applyNumberFormat="1" applyFont="1" applyAlignment="1">
      <alignment horizontal="center"/>
    </xf>
    <xf numFmtId="0" fontId="55" fillId="0" borderId="0" xfId="0" applyFont="1" applyAlignment="1">
      <alignment horizontal="center"/>
    </xf>
    <xf numFmtId="0" fontId="55" fillId="7" borderId="5" xfId="0" applyFont="1" applyFill="1" applyBorder="1" applyAlignment="1">
      <alignment horizontal="center"/>
    </xf>
    <xf numFmtId="0" fontId="55" fillId="7" borderId="5" xfId="0" applyFont="1" applyFill="1" applyBorder="1"/>
    <xf numFmtId="0" fontId="55" fillId="0" borderId="5" xfId="0" applyFont="1" applyBorder="1" applyAlignment="1">
      <alignment horizontal="center"/>
    </xf>
    <xf numFmtId="0" fontId="55" fillId="0" borderId="5" xfId="0" applyFont="1" applyBorder="1"/>
    <xf numFmtId="0" fontId="55" fillId="0" borderId="5" xfId="14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55" fillId="0" borderId="0" xfId="0" applyFont="1" applyAlignment="1">
      <alignment horizontal="left"/>
    </xf>
    <xf numFmtId="0" fontId="0" fillId="0" borderId="5" xfId="0" applyBorder="1"/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3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15" xfId="0" applyBorder="1"/>
    <xf numFmtId="0" fontId="0" fillId="0" borderId="25" xfId="0" applyBorder="1"/>
    <xf numFmtId="0" fontId="3" fillId="0" borderId="5" xfId="0" applyFont="1" applyBorder="1"/>
    <xf numFmtId="3" fontId="3" fillId="0" borderId="5" xfId="0" applyNumberFormat="1" applyFont="1" applyBorder="1"/>
    <xf numFmtId="3" fontId="1" fillId="0" borderId="5" xfId="0" applyNumberFormat="1" applyFont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/>
    <xf numFmtId="41" fontId="13" fillId="0" borderId="0" xfId="8" applyFont="1" applyFill="1"/>
    <xf numFmtId="41" fontId="56" fillId="0" borderId="0" xfId="8" applyFont="1" applyFill="1"/>
    <xf numFmtId="0" fontId="56" fillId="0" borderId="0" xfId="1" applyFont="1"/>
    <xf numFmtId="41" fontId="56" fillId="0" borderId="0" xfId="8" applyFont="1"/>
    <xf numFmtId="15" fontId="13" fillId="0" borderId="0" xfId="1" applyNumberFormat="1" applyFont="1" applyAlignment="1">
      <alignment horizontal="left"/>
    </xf>
    <xf numFmtId="41" fontId="57" fillId="0" borderId="0" xfId="8" applyFont="1" applyFill="1"/>
    <xf numFmtId="41" fontId="3" fillId="0" borderId="0" xfId="8" applyFont="1" applyFill="1"/>
    <xf numFmtId="0" fontId="3" fillId="0" borderId="0" xfId="1" applyFont="1"/>
    <xf numFmtId="41" fontId="3" fillId="0" borderId="0" xfId="8" applyFont="1"/>
    <xf numFmtId="0" fontId="13" fillId="0" borderId="5" xfId="1" applyFont="1" applyBorder="1" applyAlignment="1">
      <alignment horizontal="center" vertical="center"/>
    </xf>
    <xf numFmtId="41" fontId="13" fillId="0" borderId="5" xfId="8" applyFont="1" applyFill="1" applyBorder="1" applyAlignment="1">
      <alignment horizontal="center" vertical="center"/>
    </xf>
    <xf numFmtId="41" fontId="3" fillId="0" borderId="0" xfId="8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41" fontId="0" fillId="0" borderId="0" xfId="8" applyFont="1" applyFill="1"/>
    <xf numFmtId="41" fontId="0" fillId="0" borderId="0" xfId="8" applyFont="1"/>
    <xf numFmtId="0" fontId="23" fillId="0" borderId="5" xfId="15" applyFont="1" applyBorder="1"/>
    <xf numFmtId="0" fontId="23" fillId="0" borderId="5" xfId="15" applyFont="1" applyBorder="1" applyAlignment="1">
      <alignment horizontal="center"/>
    </xf>
    <xf numFmtId="41" fontId="23" fillId="0" borderId="5" xfId="16" applyFont="1" applyFill="1" applyBorder="1"/>
    <xf numFmtId="41" fontId="4" fillId="0" borderId="0" xfId="1" applyNumberFormat="1"/>
    <xf numFmtId="165" fontId="0" fillId="0" borderId="0" xfId="6" applyNumberFormat="1" applyFont="1" applyFill="1"/>
    <xf numFmtId="41" fontId="23" fillId="8" borderId="5" xfId="16" applyFont="1" applyFill="1" applyBorder="1"/>
    <xf numFmtId="0" fontId="8" fillId="0" borderId="5" xfId="1" applyFont="1" applyBorder="1" applyAlignment="1">
      <alignment horizontal="center"/>
    </xf>
    <xf numFmtId="0" fontId="8" fillId="0" borderId="5" xfId="1" applyFont="1" applyBorder="1"/>
    <xf numFmtId="41" fontId="8" fillId="3" borderId="5" xfId="8" applyFont="1" applyFill="1" applyBorder="1"/>
    <xf numFmtId="41" fontId="8" fillId="0" borderId="5" xfId="8" applyFont="1" applyFill="1" applyBorder="1"/>
    <xf numFmtId="0" fontId="8" fillId="0" borderId="5" xfId="17" applyFont="1" applyBorder="1" applyAlignment="1">
      <alignment horizontal="center"/>
    </xf>
    <xf numFmtId="0" fontId="8" fillId="0" borderId="5" xfId="17" applyFont="1" applyBorder="1"/>
    <xf numFmtId="41" fontId="13" fillId="3" borderId="5" xfId="8" applyFont="1" applyFill="1" applyBorder="1"/>
    <xf numFmtId="0" fontId="8" fillId="0" borderId="0" xfId="1" applyFont="1"/>
    <xf numFmtId="41" fontId="8" fillId="0" borderId="0" xfId="8" applyFont="1" applyFill="1"/>
    <xf numFmtId="0" fontId="4" fillId="0" borderId="0" xfId="1" applyAlignment="1">
      <alignment horizontal="center"/>
    </xf>
    <xf numFmtId="0" fontId="58" fillId="0" borderId="0" xfId="1" applyFont="1" applyAlignment="1">
      <alignment horizontal="center"/>
    </xf>
    <xf numFmtId="41" fontId="8" fillId="3" borderId="0" xfId="8" applyFont="1" applyFill="1"/>
    <xf numFmtId="165" fontId="5" fillId="0" borderId="0" xfId="2" applyNumberFormat="1" applyFont="1" applyAlignment="1">
      <alignment vertical="center" wrapText="1"/>
    </xf>
    <xf numFmtId="0" fontId="5" fillId="9" borderId="5" xfId="1" applyFont="1" applyFill="1" applyBorder="1" applyAlignment="1">
      <alignment horizontal="left"/>
    </xf>
    <xf numFmtId="15" fontId="59" fillId="0" borderId="0" xfId="1" applyNumberFormat="1" applyFont="1" applyFill="1"/>
    <xf numFmtId="0" fontId="4" fillId="0" borderId="0" xfId="1" applyFont="1" applyFill="1"/>
    <xf numFmtId="165" fontId="4" fillId="0" borderId="0" xfId="6" applyNumberFormat="1" applyFont="1" applyFill="1"/>
    <xf numFmtId="41" fontId="4" fillId="0" borderId="0" xfId="8" applyFont="1" applyFill="1"/>
    <xf numFmtId="0" fontId="4" fillId="0" borderId="0" xfId="1" applyFont="1" applyFill="1" applyAlignment="1">
      <alignment horizontal="center"/>
    </xf>
    <xf numFmtId="0" fontId="4" fillId="0" borderId="0" xfId="1" applyFont="1"/>
    <xf numFmtId="0" fontId="60" fillId="0" borderId="0" xfId="1" applyFont="1" applyFill="1"/>
    <xf numFmtId="0" fontId="62" fillId="0" borderId="0" xfId="18" applyFont="1" applyFill="1" applyAlignment="1" applyProtection="1"/>
    <xf numFmtId="0" fontId="63" fillId="0" borderId="0" xfId="1" applyFont="1" applyFill="1"/>
    <xf numFmtId="0" fontId="59" fillId="0" borderId="5" xfId="1" applyFont="1" applyFill="1" applyBorder="1" applyAlignment="1">
      <alignment horizontal="center" vertical="center" wrapText="1"/>
    </xf>
    <xf numFmtId="0" fontId="63" fillId="0" borderId="5" xfId="1" applyFont="1" applyFill="1" applyBorder="1" applyAlignment="1">
      <alignment horizontal="center" vertical="center" wrapText="1"/>
    </xf>
    <xf numFmtId="165" fontId="63" fillId="0" borderId="5" xfId="6" applyNumberFormat="1" applyFont="1" applyFill="1" applyBorder="1" applyAlignment="1">
      <alignment horizontal="center" vertical="center" wrapText="1"/>
    </xf>
    <xf numFmtId="41" fontId="63" fillId="0" borderId="5" xfId="8" applyFont="1" applyFill="1" applyBorder="1" applyAlignment="1">
      <alignment horizontal="center" vertical="center" wrapText="1"/>
    </xf>
    <xf numFmtId="0" fontId="4" fillId="0" borderId="0" xfId="1" applyFont="1" applyFill="1" applyAlignment="1">
      <alignment wrapText="1"/>
    </xf>
    <xf numFmtId="0" fontId="4" fillId="0" borderId="0" xfId="1" applyFont="1" applyAlignment="1">
      <alignment wrapText="1"/>
    </xf>
    <xf numFmtId="0" fontId="4" fillId="0" borderId="0" xfId="1" applyAlignment="1">
      <alignment wrapText="1"/>
    </xf>
    <xf numFmtId="41" fontId="0" fillId="0" borderId="0" xfId="8" applyFont="1" applyAlignment="1">
      <alignment wrapText="1"/>
    </xf>
    <xf numFmtId="0" fontId="4" fillId="0" borderId="5" xfId="1" applyFill="1" applyBorder="1"/>
    <xf numFmtId="0" fontId="4" fillId="0" borderId="5" xfId="1" applyFont="1" applyFill="1" applyBorder="1"/>
    <xf numFmtId="165" fontId="4" fillId="0" borderId="5" xfId="6" applyNumberFormat="1" applyFont="1" applyFill="1" applyBorder="1"/>
    <xf numFmtId="41" fontId="4" fillId="0" borderId="5" xfId="8" applyFont="1" applyFill="1" applyBorder="1"/>
    <xf numFmtId="0" fontId="4" fillId="0" borderId="5" xfId="1" applyFont="1" applyFill="1" applyBorder="1" applyAlignment="1">
      <alignment horizontal="center"/>
    </xf>
    <xf numFmtId="0" fontId="4" fillId="0" borderId="5" xfId="1" applyNumberFormat="1" applyFont="1" applyFill="1" applyBorder="1" applyAlignment="1">
      <alignment horizontal="center"/>
    </xf>
    <xf numFmtId="41" fontId="2" fillId="0" borderId="5" xfId="8" applyFont="1" applyFill="1" applyBorder="1"/>
    <xf numFmtId="0" fontId="64" fillId="0" borderId="5" xfId="1" applyFont="1" applyFill="1" applyBorder="1"/>
    <xf numFmtId="41" fontId="64" fillId="0" borderId="0" xfId="1" applyNumberFormat="1" applyFont="1" applyFill="1"/>
    <xf numFmtId="165" fontId="8" fillId="0" borderId="5" xfId="6" applyNumberFormat="1" applyFont="1" applyFill="1" applyBorder="1"/>
    <xf numFmtId="41" fontId="4" fillId="0" borderId="0" xfId="1" applyNumberFormat="1" applyFont="1"/>
    <xf numFmtId="0" fontId="65" fillId="0" borderId="5" xfId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horizontal="center"/>
    </xf>
    <xf numFmtId="0" fontId="8" fillId="0" borderId="5" xfId="1" applyFont="1" applyFill="1" applyBorder="1"/>
    <xf numFmtId="165" fontId="2" fillId="0" borderId="5" xfId="6" applyNumberFormat="1" applyFont="1" applyFill="1" applyBorder="1"/>
    <xf numFmtId="41" fontId="8" fillId="0" borderId="5" xfId="1" applyNumberFormat="1" applyFont="1" applyFill="1" applyBorder="1" applyAlignment="1"/>
    <xf numFmtId="41" fontId="8" fillId="0" borderId="0" xfId="1" applyNumberFormat="1" applyFont="1" applyFill="1"/>
    <xf numFmtId="0" fontId="8" fillId="0" borderId="5" xfId="1" applyFont="1" applyFill="1" applyBorder="1" applyAlignment="1">
      <alignment vertical="center"/>
    </xf>
    <xf numFmtId="41" fontId="2" fillId="0" borderId="5" xfId="1" applyNumberFormat="1" applyFont="1" applyFill="1" applyBorder="1" applyAlignment="1"/>
    <xf numFmtId="41" fontId="2" fillId="0" borderId="0" xfId="8" applyFont="1"/>
    <xf numFmtId="0" fontId="3" fillId="0" borderId="5" xfId="1" applyFont="1" applyFill="1" applyBorder="1" applyAlignment="1"/>
    <xf numFmtId="0" fontId="63" fillId="0" borderId="5" xfId="1" applyFont="1" applyFill="1" applyBorder="1" applyAlignment="1"/>
    <xf numFmtId="165" fontId="63" fillId="0" borderId="5" xfId="6" applyNumberFormat="1" applyFont="1" applyFill="1" applyBorder="1"/>
    <xf numFmtId="41" fontId="63" fillId="0" borderId="5" xfId="8" applyFont="1" applyFill="1" applyBorder="1"/>
    <xf numFmtId="41" fontId="4" fillId="0" borderId="0" xfId="1" applyNumberFormat="1" applyFont="1" applyFill="1"/>
    <xf numFmtId="0" fontId="63" fillId="0" borderId="5" xfId="1" applyFont="1" applyFill="1" applyBorder="1" applyAlignment="1">
      <alignment horizontal="center"/>
    </xf>
    <xf numFmtId="0" fontId="66" fillId="0" borderId="0" xfId="1" applyFont="1" applyFill="1" applyBorder="1"/>
    <xf numFmtId="0" fontId="4" fillId="0" borderId="0" xfId="1" applyFont="1" applyFill="1" applyBorder="1"/>
    <xf numFmtId="165" fontId="4" fillId="0" borderId="0" xfId="6" applyNumberFormat="1" applyFont="1" applyFill="1" applyBorder="1"/>
    <xf numFmtId="41" fontId="4" fillId="0" borderId="0" xfId="8" applyFont="1" applyFill="1" applyBorder="1"/>
    <xf numFmtId="0" fontId="4" fillId="0" borderId="0" xfId="1" applyFont="1" applyFill="1" applyBorder="1" applyAlignment="1">
      <alignment horizontal="center"/>
    </xf>
    <xf numFmtId="165" fontId="67" fillId="0" borderId="0" xfId="6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right"/>
    </xf>
    <xf numFmtId="165" fontId="67" fillId="0" borderId="0" xfId="6" applyNumberFormat="1" applyFont="1" applyFill="1" applyBorder="1"/>
    <xf numFmtId="0" fontId="67" fillId="0" borderId="0" xfId="6" applyNumberFormat="1" applyFont="1" applyFill="1" applyBorder="1" applyAlignment="1">
      <alignment horizontal="center"/>
    </xf>
    <xf numFmtId="0" fontId="19" fillId="0" borderId="0" xfId="1" applyFont="1" applyFill="1" applyBorder="1" applyAlignment="1">
      <alignment horizontal="left"/>
    </xf>
    <xf numFmtId="0" fontId="5" fillId="0" borderId="0" xfId="1" applyFont="1" applyFill="1" applyBorder="1"/>
    <xf numFmtId="165" fontId="5" fillId="0" borderId="0" xfId="6" applyNumberFormat="1" applyFont="1" applyFill="1" applyBorder="1"/>
    <xf numFmtId="41" fontId="5" fillId="0" borderId="0" xfId="19" applyFont="1" applyFill="1" applyBorder="1"/>
    <xf numFmtId="0" fontId="2" fillId="0" borderId="0" xfId="1" applyFont="1" applyFill="1"/>
    <xf numFmtId="41" fontId="67" fillId="0" borderId="0" xfId="19" applyFont="1" applyFill="1"/>
    <xf numFmtId="0" fontId="4" fillId="0" borderId="0" xfId="1" applyFill="1"/>
    <xf numFmtId="0" fontId="4" fillId="0" borderId="0" xfId="1" applyFont="1" applyFill="1" applyBorder="1" applyAlignment="1">
      <alignment horizontal="right"/>
    </xf>
    <xf numFmtId="41" fontId="4" fillId="0" borderId="0" xfId="1" applyNumberFormat="1" applyFont="1" applyFill="1" applyBorder="1"/>
    <xf numFmtId="41" fontId="68" fillId="0" borderId="0" xfId="20" applyFont="1" applyFill="1" applyAlignment="1">
      <alignment horizontal="center" vertical="center"/>
    </xf>
    <xf numFmtId="165" fontId="63" fillId="0" borderId="0" xfId="6" applyNumberFormat="1" applyFont="1" applyFill="1" applyBorder="1"/>
    <xf numFmtId="41" fontId="8" fillId="0" borderId="0" xfId="19" applyFont="1" applyFill="1" applyBorder="1" applyAlignment="1">
      <alignment horizontal="left" vertical="center"/>
    </xf>
    <xf numFmtId="41" fontId="8" fillId="0" borderId="0" xfId="19" applyFont="1" applyFill="1" applyAlignment="1">
      <alignment horizontal="left" vertical="center"/>
    </xf>
    <xf numFmtId="165" fontId="3" fillId="0" borderId="0" xfId="6" applyNumberFormat="1" applyFont="1" applyFill="1" applyBorder="1"/>
    <xf numFmtId="165" fontId="63" fillId="9" borderId="0" xfId="6" applyNumberFormat="1" applyFont="1" applyFill="1"/>
    <xf numFmtId="165" fontId="63" fillId="0" borderId="0" xfId="6" applyNumberFormat="1" applyFont="1" applyFill="1"/>
    <xf numFmtId="41" fontId="13" fillId="0" borderId="0" xfId="19" applyFont="1" applyFill="1" applyBorder="1" applyAlignment="1">
      <alignment horizontal="left" vertical="center"/>
    </xf>
    <xf numFmtId="165" fontId="3" fillId="9" borderId="0" xfId="6" applyNumberFormat="1" applyFont="1" applyFill="1" applyBorder="1"/>
    <xf numFmtId="41" fontId="4" fillId="9" borderId="0" xfId="8" applyFont="1" applyFill="1"/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8" fillId="0" borderId="0" xfId="1" quotePrefix="1" applyFont="1" applyAlignment="1">
      <alignment horizontal="center"/>
    </xf>
    <xf numFmtId="0" fontId="13" fillId="2" borderId="5" xfId="1" applyFont="1" applyFill="1" applyBorder="1" applyAlignment="1">
      <alignment horizontal="center" vertical="center"/>
    </xf>
    <xf numFmtId="165" fontId="38" fillId="0" borderId="15" xfId="6" applyNumberFormat="1" applyFont="1" applyFill="1" applyBorder="1" applyAlignment="1">
      <alignment horizontal="center" vertical="center"/>
    </xf>
    <xf numFmtId="165" fontId="38" fillId="0" borderId="14" xfId="6" applyNumberFormat="1" applyFont="1" applyFill="1" applyBorder="1" applyAlignment="1">
      <alignment horizontal="center" vertical="center"/>
    </xf>
    <xf numFmtId="0" fontId="39" fillId="0" borderId="27" xfId="1" applyFont="1" applyBorder="1" applyAlignment="1">
      <alignment horizontal="center" vertical="center"/>
    </xf>
    <xf numFmtId="0" fontId="39" fillId="0" borderId="31" xfId="1" applyFont="1" applyBorder="1" applyAlignment="1">
      <alignment horizontal="center" vertical="center"/>
    </xf>
    <xf numFmtId="0" fontId="39" fillId="0" borderId="26" xfId="1" applyFont="1" applyBorder="1" applyAlignment="1">
      <alignment horizontal="center" vertical="center"/>
    </xf>
    <xf numFmtId="0" fontId="39" fillId="0" borderId="30" xfId="1" applyFont="1" applyBorder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9" fillId="0" borderId="29" xfId="1" applyFont="1" applyBorder="1" applyAlignment="1">
      <alignment horizontal="center" vertical="center"/>
    </xf>
    <xf numFmtId="0" fontId="39" fillId="0" borderId="30" xfId="1" quotePrefix="1" applyFont="1" applyBorder="1" applyAlignment="1">
      <alignment horizontal="center" vertical="center"/>
    </xf>
    <xf numFmtId="0" fontId="39" fillId="0" borderId="0" xfId="1" quotePrefix="1" applyFont="1" applyAlignment="1">
      <alignment horizontal="center" vertical="center"/>
    </xf>
    <xf numFmtId="0" fontId="39" fillId="0" borderId="29" xfId="1" quotePrefix="1" applyFont="1" applyBorder="1" applyAlignment="1">
      <alignment horizontal="center" vertical="center"/>
    </xf>
    <xf numFmtId="0" fontId="39" fillId="0" borderId="24" xfId="1" applyFont="1" applyBorder="1" applyAlignment="1">
      <alignment horizontal="center" vertical="center"/>
    </xf>
    <xf numFmtId="0" fontId="39" fillId="0" borderId="28" xfId="1" applyFont="1" applyBorder="1" applyAlignment="1">
      <alignment horizontal="center" vertical="center"/>
    </xf>
    <xf numFmtId="0" fontId="39" fillId="0" borderId="23" xfId="1" applyFont="1" applyBorder="1" applyAlignment="1">
      <alignment horizontal="center" vertical="center"/>
    </xf>
    <xf numFmtId="0" fontId="39" fillId="4" borderId="15" xfId="1" applyFont="1" applyFill="1" applyBorder="1" applyAlignment="1">
      <alignment horizontal="center" vertical="center"/>
    </xf>
    <xf numFmtId="0" fontId="39" fillId="4" borderId="25" xfId="1" applyFont="1" applyFill="1" applyBorder="1" applyAlignment="1">
      <alignment horizontal="center" vertical="center"/>
    </xf>
    <xf numFmtId="0" fontId="39" fillId="4" borderId="14" xfId="1" applyFont="1" applyFill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15" xfId="1" applyFont="1" applyBorder="1" applyAlignment="1">
      <alignment horizontal="center" vertical="center"/>
    </xf>
    <xf numFmtId="0" fontId="39" fillId="0" borderId="14" xfId="1" applyFont="1" applyBorder="1" applyAlignment="1">
      <alignment horizontal="center" vertical="center"/>
    </xf>
    <xf numFmtId="41" fontId="38" fillId="0" borderId="5" xfId="8" applyFont="1" applyFill="1" applyBorder="1" applyAlignment="1">
      <alignment horizontal="center" vertical="center"/>
    </xf>
    <xf numFmtId="0" fontId="13" fillId="0" borderId="0" xfId="11" applyFont="1" applyAlignment="1">
      <alignment horizontal="center"/>
    </xf>
    <xf numFmtId="0" fontId="50" fillId="0" borderId="0" xfId="13" applyFont="1" applyAlignment="1">
      <alignment horizontal="left" vertical="center"/>
    </xf>
    <xf numFmtId="0" fontId="50" fillId="0" borderId="44" xfId="13" applyFont="1" applyBorder="1" applyAlignment="1">
      <alignment horizontal="left" vertical="center"/>
    </xf>
  </cellXfs>
  <cellStyles count="21">
    <cellStyle name="Comma [0] 11 2" xfId="19"/>
    <cellStyle name="Comma [0] 11 2 2" xfId="20"/>
    <cellStyle name="Comma [0] 13 5" xfId="8"/>
    <cellStyle name="Comma [0] 2" xfId="5"/>
    <cellStyle name="Comma [0] 2 10 2" xfId="14"/>
    <cellStyle name="Comma [0] 2 2" xfId="10"/>
    <cellStyle name="Comma [0] 2 24" xfId="16"/>
    <cellStyle name="Comma 10 4" xfId="4"/>
    <cellStyle name="Comma 2" xfId="2"/>
    <cellStyle name="Comma 3" xfId="6"/>
    <cellStyle name="Comma 9" xfId="12"/>
    <cellStyle name="Hyperlink" xfId="18" builtinId="8"/>
    <cellStyle name="Normal" xfId="0" builtinId="0"/>
    <cellStyle name="Normal 2" xfId="1"/>
    <cellStyle name="Normal 2 2" xfId="17"/>
    <cellStyle name="Normal 3 2 3 2" xfId="15"/>
    <cellStyle name="Normal 4" xfId="13"/>
    <cellStyle name="Normal 5" xfId="9"/>
    <cellStyle name="Normal 7" xfId="11"/>
    <cellStyle name="Percent 2" xfId="3"/>
    <cellStyle name="Percent 2 2" xfId="7"/>
  </cellStyles>
  <dxfs count="2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6.xml"/><Relationship Id="rId117" Type="http://schemas.openxmlformats.org/officeDocument/2006/relationships/externalLink" Target="externalLinks/externalLink107.xml"/><Relationship Id="rId21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3.xml"/><Relationship Id="rId68" Type="http://schemas.openxmlformats.org/officeDocument/2006/relationships/externalLink" Target="externalLinks/externalLink58.xml"/><Relationship Id="rId84" Type="http://schemas.openxmlformats.org/officeDocument/2006/relationships/externalLink" Target="externalLinks/externalLink74.xml"/><Relationship Id="rId89" Type="http://schemas.openxmlformats.org/officeDocument/2006/relationships/externalLink" Target="externalLinks/externalLink79.xml"/><Relationship Id="rId112" Type="http://schemas.openxmlformats.org/officeDocument/2006/relationships/externalLink" Target="externalLinks/externalLink102.xml"/><Relationship Id="rId133" Type="http://schemas.openxmlformats.org/officeDocument/2006/relationships/externalLink" Target="externalLinks/externalLink123.xml"/><Relationship Id="rId138" Type="http://schemas.openxmlformats.org/officeDocument/2006/relationships/styles" Target="styles.xml"/><Relationship Id="rId16" Type="http://schemas.openxmlformats.org/officeDocument/2006/relationships/externalLink" Target="externalLinks/externalLink6.xml"/><Relationship Id="rId107" Type="http://schemas.openxmlformats.org/officeDocument/2006/relationships/externalLink" Target="externalLinks/externalLink97.xml"/><Relationship Id="rId11" Type="http://schemas.openxmlformats.org/officeDocument/2006/relationships/externalLink" Target="externalLinks/externalLink1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3.xml"/><Relationship Id="rId58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4.xml"/><Relationship Id="rId79" Type="http://schemas.openxmlformats.org/officeDocument/2006/relationships/externalLink" Target="externalLinks/externalLink69.xml"/><Relationship Id="rId102" Type="http://schemas.openxmlformats.org/officeDocument/2006/relationships/externalLink" Target="externalLinks/externalLink92.xml"/><Relationship Id="rId123" Type="http://schemas.openxmlformats.org/officeDocument/2006/relationships/externalLink" Target="externalLinks/externalLink113.xml"/><Relationship Id="rId128" Type="http://schemas.openxmlformats.org/officeDocument/2006/relationships/externalLink" Target="externalLinks/externalLink118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0.xml"/><Relationship Id="rId95" Type="http://schemas.openxmlformats.org/officeDocument/2006/relationships/externalLink" Target="externalLinks/externalLink85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54.xml"/><Relationship Id="rId69" Type="http://schemas.openxmlformats.org/officeDocument/2006/relationships/externalLink" Target="externalLinks/externalLink59.xml"/><Relationship Id="rId113" Type="http://schemas.openxmlformats.org/officeDocument/2006/relationships/externalLink" Target="externalLinks/externalLink103.xml"/><Relationship Id="rId118" Type="http://schemas.openxmlformats.org/officeDocument/2006/relationships/externalLink" Target="externalLinks/externalLink108.xml"/><Relationship Id="rId134" Type="http://schemas.openxmlformats.org/officeDocument/2006/relationships/externalLink" Target="externalLinks/externalLink124.xml"/><Relationship Id="rId13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80" Type="http://schemas.openxmlformats.org/officeDocument/2006/relationships/externalLink" Target="externalLinks/externalLink70.xml"/><Relationship Id="rId85" Type="http://schemas.openxmlformats.org/officeDocument/2006/relationships/externalLink" Target="externalLinks/externalLink75.xml"/><Relationship Id="rId93" Type="http://schemas.openxmlformats.org/officeDocument/2006/relationships/externalLink" Target="externalLinks/externalLink83.xml"/><Relationship Id="rId98" Type="http://schemas.openxmlformats.org/officeDocument/2006/relationships/externalLink" Target="externalLinks/externalLink88.xml"/><Relationship Id="rId121" Type="http://schemas.openxmlformats.org/officeDocument/2006/relationships/externalLink" Target="externalLinks/externalLink11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49.xml"/><Relationship Id="rId67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93.xml"/><Relationship Id="rId108" Type="http://schemas.openxmlformats.org/officeDocument/2006/relationships/externalLink" Target="externalLinks/externalLink98.xml"/><Relationship Id="rId116" Type="http://schemas.openxmlformats.org/officeDocument/2006/relationships/externalLink" Target="externalLinks/externalLink106.xml"/><Relationship Id="rId124" Type="http://schemas.openxmlformats.org/officeDocument/2006/relationships/externalLink" Target="externalLinks/externalLink114.xml"/><Relationship Id="rId129" Type="http://schemas.openxmlformats.org/officeDocument/2006/relationships/externalLink" Target="externalLinks/externalLink119.xml"/><Relationship Id="rId137" Type="http://schemas.openxmlformats.org/officeDocument/2006/relationships/theme" Target="theme/theme1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54" Type="http://schemas.openxmlformats.org/officeDocument/2006/relationships/externalLink" Target="externalLinks/externalLink44.xml"/><Relationship Id="rId62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0.xml"/><Relationship Id="rId75" Type="http://schemas.openxmlformats.org/officeDocument/2006/relationships/externalLink" Target="externalLinks/externalLink65.xml"/><Relationship Id="rId83" Type="http://schemas.openxmlformats.org/officeDocument/2006/relationships/externalLink" Target="externalLinks/externalLink73.xml"/><Relationship Id="rId88" Type="http://schemas.openxmlformats.org/officeDocument/2006/relationships/externalLink" Target="externalLinks/externalLink78.xml"/><Relationship Id="rId91" Type="http://schemas.openxmlformats.org/officeDocument/2006/relationships/externalLink" Target="externalLinks/externalLink81.xml"/><Relationship Id="rId96" Type="http://schemas.openxmlformats.org/officeDocument/2006/relationships/externalLink" Target="externalLinks/externalLink86.xml"/><Relationship Id="rId111" Type="http://schemas.openxmlformats.org/officeDocument/2006/relationships/externalLink" Target="externalLinks/externalLink101.xml"/><Relationship Id="rId132" Type="http://schemas.openxmlformats.org/officeDocument/2006/relationships/externalLink" Target="externalLinks/externalLink122.xml"/><Relationship Id="rId14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57" Type="http://schemas.openxmlformats.org/officeDocument/2006/relationships/externalLink" Target="externalLinks/externalLink47.xml"/><Relationship Id="rId106" Type="http://schemas.openxmlformats.org/officeDocument/2006/relationships/externalLink" Target="externalLinks/externalLink96.xml"/><Relationship Id="rId114" Type="http://schemas.openxmlformats.org/officeDocument/2006/relationships/externalLink" Target="externalLinks/externalLink104.xml"/><Relationship Id="rId119" Type="http://schemas.openxmlformats.org/officeDocument/2006/relationships/externalLink" Target="externalLinks/externalLink109.xml"/><Relationship Id="rId127" Type="http://schemas.openxmlformats.org/officeDocument/2006/relationships/externalLink" Target="externalLinks/externalLink11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0.xml"/><Relationship Id="rId65" Type="http://schemas.openxmlformats.org/officeDocument/2006/relationships/externalLink" Target="externalLinks/externalLink55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71.xml"/><Relationship Id="rId86" Type="http://schemas.openxmlformats.org/officeDocument/2006/relationships/externalLink" Target="externalLinks/externalLink76.xml"/><Relationship Id="rId94" Type="http://schemas.openxmlformats.org/officeDocument/2006/relationships/externalLink" Target="externalLinks/externalLink84.xml"/><Relationship Id="rId99" Type="http://schemas.openxmlformats.org/officeDocument/2006/relationships/externalLink" Target="externalLinks/externalLink89.xml"/><Relationship Id="rId101" Type="http://schemas.openxmlformats.org/officeDocument/2006/relationships/externalLink" Target="externalLinks/externalLink91.xml"/><Relationship Id="rId122" Type="http://schemas.openxmlformats.org/officeDocument/2006/relationships/externalLink" Target="externalLinks/externalLink112.xml"/><Relationship Id="rId130" Type="http://schemas.openxmlformats.org/officeDocument/2006/relationships/externalLink" Target="externalLinks/externalLink120.xml"/><Relationship Id="rId135" Type="http://schemas.openxmlformats.org/officeDocument/2006/relationships/externalLink" Target="externalLinks/externalLink1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109" Type="http://schemas.openxmlformats.org/officeDocument/2006/relationships/externalLink" Target="externalLinks/externalLink99.xml"/><Relationship Id="rId34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40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97" Type="http://schemas.openxmlformats.org/officeDocument/2006/relationships/externalLink" Target="externalLinks/externalLink87.xml"/><Relationship Id="rId104" Type="http://schemas.openxmlformats.org/officeDocument/2006/relationships/externalLink" Target="externalLinks/externalLink94.xml"/><Relationship Id="rId120" Type="http://schemas.openxmlformats.org/officeDocument/2006/relationships/externalLink" Target="externalLinks/externalLink110.xml"/><Relationship Id="rId125" Type="http://schemas.openxmlformats.org/officeDocument/2006/relationships/externalLink" Target="externalLinks/externalLink11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1.xml"/><Relationship Id="rId92" Type="http://schemas.openxmlformats.org/officeDocument/2006/relationships/externalLink" Target="externalLinks/externalLink82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56.xml"/><Relationship Id="rId87" Type="http://schemas.openxmlformats.org/officeDocument/2006/relationships/externalLink" Target="externalLinks/externalLink77.xml"/><Relationship Id="rId110" Type="http://schemas.openxmlformats.org/officeDocument/2006/relationships/externalLink" Target="externalLinks/externalLink100.xml"/><Relationship Id="rId115" Type="http://schemas.openxmlformats.org/officeDocument/2006/relationships/externalLink" Target="externalLinks/externalLink105.xml"/><Relationship Id="rId131" Type="http://schemas.openxmlformats.org/officeDocument/2006/relationships/externalLink" Target="externalLinks/externalLink121.xml"/><Relationship Id="rId136" Type="http://schemas.openxmlformats.org/officeDocument/2006/relationships/externalLink" Target="externalLinks/externalLink126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Relationship Id="rId19" Type="http://schemas.openxmlformats.org/officeDocument/2006/relationships/externalLink" Target="externalLinks/externalLink9.xml"/><Relationship Id="rId14" Type="http://schemas.openxmlformats.org/officeDocument/2006/relationships/externalLink" Target="externalLinks/externalLink4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56" Type="http://schemas.openxmlformats.org/officeDocument/2006/relationships/externalLink" Target="externalLinks/externalLink46.xml"/><Relationship Id="rId77" Type="http://schemas.openxmlformats.org/officeDocument/2006/relationships/externalLink" Target="externalLinks/externalLink67.xml"/><Relationship Id="rId100" Type="http://schemas.openxmlformats.org/officeDocument/2006/relationships/externalLink" Target="externalLinks/externalLink90.xml"/><Relationship Id="rId105" Type="http://schemas.openxmlformats.org/officeDocument/2006/relationships/externalLink" Target="externalLinks/externalLink95.xml"/><Relationship Id="rId126" Type="http://schemas.openxmlformats.org/officeDocument/2006/relationships/externalLink" Target="externalLinks/externalLink1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704850</xdr:colOff>
      <xdr:row>0</xdr:row>
      <xdr:rowOff>9525</xdr:rowOff>
    </xdr:from>
    <xdr:to>
      <xdr:col>15</xdr:col>
      <xdr:colOff>352425</xdr:colOff>
      <xdr:row>2</xdr:row>
      <xdr:rowOff>38100</xdr:rowOff>
    </xdr:to>
    <xdr:sp macro="" textlink="">
      <xdr:nvSpPr>
        <xdr:cNvPr id="2" name="AutoShap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287500" y="9525"/>
          <a:ext cx="1133475" cy="457200"/>
        </a:xfrm>
        <a:prstGeom prst="leftArrow">
          <a:avLst>
            <a:gd name="adj1" fmla="val 50000"/>
            <a:gd name="adj2" fmla="val 65104"/>
          </a:avLst>
        </a:prstGeom>
        <a:solidFill>
          <a:srgbClr val="FFFFFF"/>
        </a:solidFill>
        <a:ln w="57150" cmpd="thinThick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Menu Utama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A\My%20Documents\Documents%20and%20Settings\Luthfi\Local%20Settings\Temporary%20Internet%20Files\Content.IE5\O28PPRJS\Doc%20KAP\PT%20Lintech\Stock_GMR_Des_20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LEMBAR%20KERJA/Depo%20Margomulyo/4.%20April/YUYUN/2015/MARCH'15/GRESIK/EMAIL%20GRESIK/LAMPIRAN%20MARCH%202015%20DEPO%20GRESIK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GRESIK%20JUNI%202014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\Application%20Data\Microsoft\Excel\PERSONAL\document\Telegram%20Desktop\REKAP%20TAGIHAN%20TIV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ACC%202013/LAP%20KEU%20PUTRA%20DEWATA/AGUS%202013/PIDADA%20NEW/pd%2026%20-%2031%20juli%20'13%20(3)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4.%20TAGIHAN%20TIV/CEK%20TAG%20TIV/TIV%20PDS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amudyap\Local%20Settings\Temporary%20Internet%20Files\OLKA0\WINDOWS\DESKTOP\Desktop\invoice\Gla\Invoice\9707099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fsvr\report_ptf\SNP\Future%20Project\implementasi\reporting%20system%20utk%20gl%20-%20FR%20REV0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33BC68\F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MARGO%20JULI%20%202014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Lap%20Keuangan%202018\5)%20Mei%202018\Luar%20Pulau%200518\LK%20PS%200518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PPK%20PETRA\2004-2005\PPPK-PETRA-20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keu%20Distribusi%202019/Barat%200219/BAHAN/KASIR/margomulyo/YUYUN/2015/MARCH'15/GRESIK/EMAIL%20GRESIK/LAMPIRAN%20MARCH%202015%20DEPO%20GRESIK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CITO%20AGT'%20%202013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LAPORAN%20KEUANGAN\MARET'14\LAP%20KEU%20DEPO%20PASAR%20MODERN%20MARET'14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MUCHSIN\Lap%20Keuangan%202016\Barat\Mar%2016\LAPORAN%20KEUANGAN%20KONSOLIDASI%20JAN'14%20DEPO%20BARAT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ownloads\01.%20Tagihan%20Tiv%20Januari%202019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MUCHSIN\Lap%20Keuangan%202016\Barat\Mar%2016\LAP%20KEU%20DEPO%20GRESIK%20GALON%20OKT%202012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NELLY\LAP%20KEU\06%20LAP%20MARGO%20DAN%20STAND\LK%20Royal%20Plaza%200618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sharingisa\LAPORAN\BARAT\CITO\APR\LAP%20KEU%20DEPO%20CITO%20APR'15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NOV%20201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PASAR%20MODERN\JUL\LK%20DEPO%20PASMO%20JULI'15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/HPP/HPPku/HARGA%20DEP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r.%20Dominic\My%20Documents\dyah%20klaim\Rekonsiliasi%20Prinsipal\DDI%20345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Hoai\B-CAOQ~1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EMAIL/Register%20CO%20Week%2051%20DESEMBER%202015%20terbaru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RIZAL02\Documents\DEA%20VAIO\Document\AAJ%20OFFICE\AAJ%20DEA\BOXTIME\BOXTIME%202014\Report%20Boxtime%202014\wp%20kumpulan%20disetor\4300%20-%20Cash%20And%20Cash%20Equivalents%20-%202012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Microsoft\Windows\Temporary%20Internet%20Files\Content.Outlook\RDV7FBZY\acc%2010%2002%202016%20KBC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023D215\WBS-WPL%202003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PASAR%20MODERN%20MARET'14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RIZAL02\AAJ%20SBY\Cli3nT%20'09\SianTaR-ToP\Bagian-Q\2100%20-%20Stock%20-%20Med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206\AUDIT%202009\AAJ%20SBY\CLienT%20'08\CipuTra%20gRouP\PT%20GALAXY%20ALAM%20SEMESTA\Report\1200%20-%20Aktiva%20Tetap%20-%20WWR%20-%2012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Congviec\Ta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r.%20Dominic\My%20Documents\dyah%20klaim\Rekonsiliasi%20Prinsipal\DDI%2034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4\c\AUDIT\WINDOWS\TEMP\Mking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LAPORAN%20KEUANGAN\2010\DES\LAP%20KEU\SWS\LK%20DEPO%2012%20%202010%20%20NGINDE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DATA%20LAPORAN%20KEUANGAN\2010\DES\LAP%20KEU\SWS\LK%20DEPO%2012%20%202010%20%20NGINDE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JAHYO.SUSANTO\My%20Documents\TS\2004\KTI\Year%20End\Documents%20and%20Settings\IWANKA\My%20Documents\IK\KTI\KTI-2003\Translasi-CMA\Fixed%20Asset%20K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yu\DATA%20SHARING\data%20sharing\Documents%20and%20Settings\Acc_NewZ\Local%20Settings\Temporary%20Internet%20Files\Content.Outlook\SULN3U8U\program\program\File%20acc\FILE\laporan%20Keuangan\lap%20keu%20November%202007.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GRESIK%20AGT'%20201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E\STTG\Audit%20STTG%202010\WP%20STTG%202010\Documents%20and%20Settings\TJAHYO.SUSANTO\My%20Documents\TS\2004\KTI\Year%20End\Documents%20and%20Settings\IWANKA\My%20Documents\IK\KTI\KTI-2003\Translasi-CMA\Fixed%20Asset%20KT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etra\2003-2004\FINAL%2017%20SEP%2004\PPPK-PETRA-2004-Lam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CCOUN~1\LOCALS~1\Temp\Rar$DI00.328\LAP%20KEU%20DEPO%20SPS%20JUNI%20201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Petra\2003-2004\FINAL%2017%20SEP%2004\PPPK-PETRA-2004-REV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AGUSTUS\LAP%20KEU%20DEPO%20GRESIK%20SPS%20agustus%2020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LAPORAN%20KEUANGAN\APRIL'14\LAP%20KEU%20DEPO%20PASAR%20MODERN%20APRIL'1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NGINDEN%20OKT'%20201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MARGO%20AGT%20%202013%2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PASAR%20MODERN%20AGT'%20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9\kasir\YUYUN\2015\MARCH'15\GRESIK\EMAIL%20GRESIK\LAMPIRAN%20MARCH%202015%20DEPO%20GRESI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MEI%202013\LAP%20KEU%20DEPO%20CITO%20'201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DES%20201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KENJERAN%20SEPT'%20201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sin\Downloads\Telegram%20Desktop\LAP%20KEU%20DEPO%20MARGO%20FEB%20%20201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JAHYO.SUSANTO\My%20Documents\TS\2004\KTI\Year%20End\DATA\ts\kti\2004\Interim%20Oct%2004\WBS-WPL%202003-KTper%208%20April%2004\WBS-WPL%202003-KTper%208%20April%20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KU\LAP%20KEUANGAN%20WILAYAH%20BARAT\2009\JUNI\LK%20DEPO%2006%202009%20GALON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LAPORAN%20KEUANGAN\2011\jan\LAP%20KEU\SWS\DEPO%20GALON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LAPORAN%20KEUANGAN\Mei\LAP%20KEU%20DEPO%20SPS%20MEI%20201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omp\Application%20Data\Microsoft\Excel\LK%20Situbondo%200916%20revv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pleret\tranfers\Mbak%20Isa\2016\INVOICE%20KLAIM%20DRIVER%20YP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YUYUN/2015/MARCH'15/GRESIK/EMAIL%20GRESIK/LAMPIRAN%20MARCH%202015%20DEPO%20GRESI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Piutang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0.%20Ovan/01.IT-MT/2.%20To%20Be%20Project/01_Sejati/Development/03%20Source%20Sejati/Nov%2021/Laporan%20Keuangan/LK%20Pasuruan%201121.xlsb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%20Keuangan%202021/PT%20LMS%202021/LK%20DEPO-DEPO%20LMS%202021/LMS%201121/LK%20Pasuruan%201121.xlsb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ah\AZIZAH\Bondi\My%20Documents\INDO%20BUANA%20LESTARI\Draft%202004\My%20Documents\PPPK%20PETRA\2003-2004\KK%20exel\Final\PPPK-PETRA-2004-Lamp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FB55818\kertas%20kerj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DY-PC\Users\2013\INVOICE_201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y\shareddocs\2009\mulcindo\PT%20MULCINDO\DATA%20HERY%20JANGAN%20DIHAPUS\REOG%20PONOROGO\MISC\DO-HUONG\GT-BO\TKTC10-8\phong%20nen\DT-THL7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IAACC~1\LOCALS~1\Temp\Rar$DI00.000\LAP%20KEU%20DEPO%20KENJERAN%20AGT%2020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GRESIK%20GALON%20OKT%20'20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YUN\2015\MARCH'15\GRESIK\EMAIL%20GRESIK\LAMPIRAN%20MARCH%202015%20DEPO%20GRESIK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a-pc\laporan\BANK%20PUSAT\2020\REKAP%20TRANSAKSI%20LP%202020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NK%20PUSAT\2020\REKAP%20TRANSAKSI%20LP%202020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GRESIK%20%20NOV'%20201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FEB%20%20201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KENJERAN%20JAN%20201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MARGO%20NOV'%2020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NGINDEN%20NOV'%20201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KENJERAN%20OKT'%20201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GRESIK%20SPS%20OKT'%20201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OKT\LAP%20KEU%20DEPO%20MARGO%20OKT'%2020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YUYUN/PENTING/BANK/JEMBER/03%20MARET'17/JEMBER/LAMPIRAN%20BULAN%20MARET'17%20DEPO%20JEMBEER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NGINDEN%20SEPT'%20201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MARGO%20NOV%20'%202013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JANUARI%202013\LAP%20KEU%20DEPO%20MARGO%20JANUARI%20201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JANUARI%202013\LAP%20KEU%20DEPO%20GRESIK%20SPS%20JANUARI%202013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GRESIK%20GALON%20SEPT%20'2012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\AppData\Local\Temp\Rar$DI00.468\LAP%20KEU%20DEPO%20MARGO%20JAN%20201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Putra%20Dewata/HOLDING%20PDS/Program%20Klaim%20ke%20YPS.xlsm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LIDAH\APR\LK%20DEPO%20LIDAH%20APR'15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iza\data%20(F)\MY%20DOCUMENT%20(C)\Ardina\BANGUNSARANABAJA\Audit\NRC2007_15Mei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iza\data%20(F)\MY%20DOCUMENT%20(C)\Ardina\BANGUNSARANABAJA\Laporan%20Keuangan%202007\laptah07n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YUN\2017\06%20JUNY'17\JBR\LAMPIRAN%20BULAN%20JUNY'17%20DEPO%20JEMBER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erry.setyawan\Desktop\Year%20End\WINDOWS\Temp\WBS-WPL%202003-KTper%208%20April%2004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IAACC~1\LOCALS~1\Temp\Rar$DI70.484\LAP%20KEU%20DEPO%20GRESIK%20SPS%20AGT%20201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GRESIK\APR\LAP%20KEU%20DEPO%20GRESIK%20APR'15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DESEMBER'12\LAP%20KEU%20DEPO%20GRESIK%20SPS%20DES'%20201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li\C\My%20Documents\tahun%202001\Agus\PEMDA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MARGO%20OKT'%20%20201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MEI%202013\LAP%20KEU%20DEPO%20GRESIK%20'%202013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GRESIK%20SPS%20SEPT'%202012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NOV'12\LAP%20KEU%20DEPO%20KENJERAN%20NOV%20'2012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omp\Local%20Settings\Temporary%20Internet%20Files\Content.Outlook\BL1ZGUDP\Luar%20Pulau\LK%20Sumbawa%201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a\AppData\Local\Temp\Rar$DIa0.230\LAMPIRAN%20GRESIK%20APRIL%202018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a-pc\LAPORAN%20KEUANGAN\SWS%20TH%202013\AGT'13\LAP%20KEU%20DEPO%20PASAR%20MODERN%20AGT%20%202013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heni%20zamroni\Desktop\SEGMEN%20DRIVER%20KJR%20PER%20TGL%20FEBRUARY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\BARAT\MARGO\MAR\LK%20MARGO%20MARET%202015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HARE%20KEUANGAN\LK%20Jember%200819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GRESIK%20OKT%20'2013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\LAP%20KEU%20DEPO%20PASAR%20MODERN%20OKT'%20%202013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iwan.kartono\My%20Documents\IK\KTI\KTI-2004\September%202004\WP\WBS-WPL%202003-KTper%208%20April%2004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yu\data%20sharing\New%20Folder\kas\LMJ\2012\01\LMJ%20JAN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TIHAN%20DMS%202\latihan%20baru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LATIHAN%20DMS%202\latihan%20bar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\data%20sharing\AMEL%20KASIR%202015\AMEL\REKAP%20PIUTANG%20KASIR\YUYUN\2015\MARCH'15\GRESIK\EMAIL%20GRESIK\LAMPIRAN%20MARCH%202015%20DEPO%20GRESIK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kfei\c\kut\t\TAHUN%202006\BB\BB-01-06R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TE%20LIA\LK%20SEPT\LAP%20KEU%20DEPO%20MARGO%20SEPTEMBER'%202012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green1\Fachri\Backup%20BKSW\WP\Fixed%20Assets%20PT%20BKSW%202003%20-%20Top%20Schedule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Telegram%20Desktop\Tagihan%20Tiv%20Januari%202018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pleret\tranfers\Mbak%20Isa\2016\INVOICE%20KLAIM%20DRIVER%20YPS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i2p%20Benz\financial%20report%202009%20PASURUANNEW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YPS\INVOICE%20KLAIM%20DRIVER%20YPS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eni%20Z\Desktop\AccEx_VERSI_TRIAL_2108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MUCHSIN/Laporan%20Keuangan/Laporan%20Keuangan%202021/LK%20Depo%20SWS/SWS%200921/LK%20Balongpanggang%200921.xlsb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KEUANGAN\Laporan%20Keuangan%202018\12.%20Desember%202018\Luar%20Pulau%201218\LK%20Sumbawa%201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it"/>
      <sheetName val="Random marmer"/>
      <sheetName val="Cut size "/>
      <sheetName val="Stock Jkt rdm"/>
      <sheetName val="Stock Jkt cut Size"/>
      <sheetName val="Stock Bali"/>
      <sheetName val="samsidb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IN"/>
      <sheetName val="SUPOUT"/>
      <sheetName val="MUT IN"/>
      <sheetName val="MUT OUT"/>
      <sheetName val="SEGMEN"/>
      <sheetName val="LKH SPS"/>
      <sheetName val="KROSCEK"/>
      <sheetName val="BANK"/>
      <sheetName val="BANK LIVIA"/>
      <sheetName val="KB"/>
      <sheetName val="KO"/>
      <sheetName val="BD"/>
      <sheetName val="BP"/>
      <sheetName val="PIUT JMSTK"/>
      <sheetName val="PIUT JMSTK1"/>
      <sheetName val="PIUT MS SUPORT"/>
      <sheetName val="PIUT MS SUPORT1"/>
      <sheetName val="PIUT PST"/>
      <sheetName val="PIUT PST1"/>
      <sheetName val="PIUT TIV"/>
      <sheetName val="PIUT TIV1"/>
      <sheetName val="PIUT TIV PROGRAM"/>
      <sheetName val="TP"/>
      <sheetName val="TP1"/>
      <sheetName val="HUT MS SUPORT"/>
      <sheetName val="GRESIK"/>
      <sheetName val="GRESIK SERVIS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>
        <row r="1">
          <cell r="A1" t="str">
            <v>LAPORAN MUTASI PRODUK</v>
          </cell>
        </row>
        <row r="2">
          <cell r="A2" t="str">
            <v>PER 30 JUNI  2014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1518</v>
          </cell>
          <cell r="D4">
            <v>30624</v>
          </cell>
          <cell r="E4">
            <v>2761</v>
          </cell>
          <cell r="F4">
            <v>0</v>
          </cell>
          <cell r="G4">
            <v>603</v>
          </cell>
          <cell r="H4">
            <v>633</v>
          </cell>
          <cell r="I4">
            <v>34385</v>
          </cell>
          <cell r="J4">
            <v>0</v>
          </cell>
          <cell r="K4">
            <v>0</v>
          </cell>
          <cell r="L4">
            <v>-22</v>
          </cell>
          <cell r="M4">
            <v>510</v>
          </cell>
        </row>
        <row r="5">
          <cell r="A5">
            <v>10111</v>
          </cell>
          <cell r="B5" t="str">
            <v>AQ.5GLN BTL</v>
          </cell>
          <cell r="C5">
            <v>9816</v>
          </cell>
          <cell r="D5">
            <v>30624</v>
          </cell>
          <cell r="E5">
            <v>34015</v>
          </cell>
          <cell r="F5">
            <v>0</v>
          </cell>
          <cell r="G5">
            <v>743</v>
          </cell>
          <cell r="H5">
            <v>31632</v>
          </cell>
          <cell r="I5">
            <v>34901</v>
          </cell>
          <cell r="J5">
            <v>0</v>
          </cell>
          <cell r="K5">
            <v>1658</v>
          </cell>
          <cell r="L5">
            <v>-1008</v>
          </cell>
          <cell r="M5">
            <v>8015</v>
          </cell>
        </row>
        <row r="6">
          <cell r="A6">
            <v>10114</v>
          </cell>
          <cell r="B6" t="str">
            <v>PALLET KAYU</v>
          </cell>
          <cell r="C6">
            <v>280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280</v>
          </cell>
        </row>
        <row r="7">
          <cell r="A7">
            <v>10116</v>
          </cell>
          <cell r="B7" t="str">
            <v>PALLET LOSCAM</v>
          </cell>
          <cell r="C7">
            <v>218</v>
          </cell>
          <cell r="D7">
            <v>258</v>
          </cell>
          <cell r="E7">
            <v>0</v>
          </cell>
          <cell r="F7">
            <v>0</v>
          </cell>
          <cell r="G7">
            <v>0</v>
          </cell>
          <cell r="H7">
            <v>258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218</v>
          </cell>
        </row>
        <row r="8">
          <cell r="A8">
            <v>12111</v>
          </cell>
          <cell r="B8" t="str">
            <v>AQ.1500ML 1X12</v>
          </cell>
          <cell r="C8">
            <v>2732</v>
          </cell>
          <cell r="D8">
            <v>8060</v>
          </cell>
          <cell r="E8">
            <v>1149</v>
          </cell>
          <cell r="F8">
            <v>0</v>
          </cell>
          <cell r="G8">
            <v>3650</v>
          </cell>
          <cell r="H8">
            <v>0</v>
          </cell>
          <cell r="I8">
            <v>13973</v>
          </cell>
          <cell r="J8">
            <v>0</v>
          </cell>
          <cell r="K8">
            <v>2</v>
          </cell>
          <cell r="L8">
            <v>1235</v>
          </cell>
          <cell r="M8">
            <v>381</v>
          </cell>
        </row>
        <row r="9">
          <cell r="A9">
            <v>12312</v>
          </cell>
          <cell r="B9" t="str">
            <v>AQ.600ML 1X24</v>
          </cell>
          <cell r="C9">
            <v>1306</v>
          </cell>
          <cell r="D9">
            <v>16272</v>
          </cell>
          <cell r="E9">
            <v>2005</v>
          </cell>
          <cell r="F9">
            <v>0</v>
          </cell>
          <cell r="G9">
            <v>1878</v>
          </cell>
          <cell r="H9">
            <v>0</v>
          </cell>
          <cell r="I9">
            <v>20375</v>
          </cell>
          <cell r="J9">
            <v>0</v>
          </cell>
          <cell r="K9">
            <v>400</v>
          </cell>
          <cell r="L9">
            <v>0</v>
          </cell>
          <cell r="M9">
            <v>686</v>
          </cell>
        </row>
        <row r="10">
          <cell r="A10">
            <v>12512</v>
          </cell>
          <cell r="B10" t="str">
            <v>AQ.330ML 1X24</v>
          </cell>
          <cell r="C10">
            <v>332</v>
          </cell>
          <cell r="D10">
            <v>0</v>
          </cell>
          <cell r="E10">
            <v>154</v>
          </cell>
          <cell r="F10">
            <v>0</v>
          </cell>
          <cell r="G10">
            <v>1000</v>
          </cell>
          <cell r="H10">
            <v>0</v>
          </cell>
          <cell r="I10">
            <v>1445</v>
          </cell>
          <cell r="J10">
            <v>0</v>
          </cell>
          <cell r="K10">
            <v>39</v>
          </cell>
          <cell r="L10">
            <v>0</v>
          </cell>
          <cell r="M10">
            <v>2</v>
          </cell>
        </row>
        <row r="11">
          <cell r="A11">
            <v>12513</v>
          </cell>
          <cell r="B11" t="str">
            <v>AQ. 330 ML 1 X 24 PCS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>
            <v>12613</v>
          </cell>
          <cell r="B12" t="str">
            <v>AQ.240ML 1X48</v>
          </cell>
          <cell r="C12">
            <v>2552</v>
          </cell>
          <cell r="D12">
            <v>3264</v>
          </cell>
          <cell r="E12">
            <v>520</v>
          </cell>
          <cell r="F12">
            <v>0</v>
          </cell>
          <cell r="G12">
            <v>1250</v>
          </cell>
          <cell r="H12">
            <v>0</v>
          </cell>
          <cell r="I12">
            <v>6064</v>
          </cell>
          <cell r="J12">
            <v>0</v>
          </cell>
          <cell r="K12">
            <v>38</v>
          </cell>
          <cell r="L12">
            <v>0</v>
          </cell>
          <cell r="M12">
            <v>1484</v>
          </cell>
        </row>
        <row r="13">
          <cell r="A13">
            <v>19310</v>
          </cell>
          <cell r="B13" t="str">
            <v>AQ.TISSUE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>
            <v>33115</v>
          </cell>
          <cell r="B14" t="str">
            <v>CHILLER FV MIZONE ADA ROD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20110</v>
          </cell>
          <cell r="B15" t="str">
            <v>VT.5GLN ISI</v>
          </cell>
          <cell r="C15">
            <v>3571</v>
          </cell>
          <cell r="D15">
            <v>3024</v>
          </cell>
          <cell r="E15">
            <v>358</v>
          </cell>
          <cell r="F15">
            <v>0</v>
          </cell>
          <cell r="G15">
            <v>3</v>
          </cell>
          <cell r="H15">
            <v>91</v>
          </cell>
          <cell r="I15">
            <v>2714</v>
          </cell>
          <cell r="J15">
            <v>0</v>
          </cell>
          <cell r="K15">
            <v>1204</v>
          </cell>
          <cell r="L15">
            <v>-30</v>
          </cell>
          <cell r="M15">
            <v>2977</v>
          </cell>
        </row>
        <row r="16">
          <cell r="A16">
            <v>20111</v>
          </cell>
          <cell r="B16" t="str">
            <v>VT.5GLN BTL</v>
          </cell>
          <cell r="C16">
            <v>4939</v>
          </cell>
          <cell r="D16">
            <v>3024</v>
          </cell>
          <cell r="E16">
            <v>2658</v>
          </cell>
          <cell r="F16">
            <v>0</v>
          </cell>
          <cell r="G16">
            <v>3</v>
          </cell>
          <cell r="H16">
            <v>3354</v>
          </cell>
          <cell r="I16">
            <v>2656</v>
          </cell>
          <cell r="J16">
            <v>0</v>
          </cell>
          <cell r="K16">
            <v>1204</v>
          </cell>
          <cell r="L16">
            <v>-1026</v>
          </cell>
          <cell r="M16">
            <v>4436</v>
          </cell>
        </row>
        <row r="17">
          <cell r="A17">
            <v>22111</v>
          </cell>
          <cell r="B17" t="str">
            <v>VT.1500ML 1X12</v>
          </cell>
          <cell r="C17">
            <v>1117</v>
          </cell>
          <cell r="D17">
            <v>1235</v>
          </cell>
          <cell r="E17">
            <v>108</v>
          </cell>
          <cell r="F17">
            <v>0</v>
          </cell>
          <cell r="G17">
            <v>0</v>
          </cell>
          <cell r="H17">
            <v>0</v>
          </cell>
          <cell r="I17">
            <v>693</v>
          </cell>
          <cell r="J17">
            <v>0</v>
          </cell>
          <cell r="K17">
            <v>0</v>
          </cell>
          <cell r="L17">
            <v>0</v>
          </cell>
          <cell r="M17">
            <v>1767</v>
          </cell>
        </row>
        <row r="18">
          <cell r="A18">
            <v>22312</v>
          </cell>
          <cell r="B18" t="str">
            <v>VT.600ML 1X24</v>
          </cell>
          <cell r="C18">
            <v>709</v>
          </cell>
          <cell r="D18">
            <v>1512</v>
          </cell>
          <cell r="E18">
            <v>134</v>
          </cell>
          <cell r="F18">
            <v>0</v>
          </cell>
          <cell r="G18">
            <v>0</v>
          </cell>
          <cell r="H18">
            <v>0</v>
          </cell>
          <cell r="I18">
            <v>742</v>
          </cell>
          <cell r="J18">
            <v>0</v>
          </cell>
          <cell r="K18">
            <v>800</v>
          </cell>
          <cell r="L18">
            <v>0</v>
          </cell>
          <cell r="M18">
            <v>813</v>
          </cell>
        </row>
        <row r="19">
          <cell r="A19">
            <v>22613</v>
          </cell>
          <cell r="B19" t="str">
            <v>VT.240ML 1X48</v>
          </cell>
          <cell r="C19">
            <v>203</v>
          </cell>
          <cell r="D19">
            <v>5184</v>
          </cell>
          <cell r="E19">
            <v>254</v>
          </cell>
          <cell r="F19">
            <v>0</v>
          </cell>
          <cell r="G19">
            <v>750</v>
          </cell>
          <cell r="H19">
            <v>0</v>
          </cell>
          <cell r="I19">
            <v>2033</v>
          </cell>
          <cell r="J19">
            <v>0</v>
          </cell>
          <cell r="K19">
            <v>1500</v>
          </cell>
          <cell r="L19">
            <v>0</v>
          </cell>
          <cell r="M19">
            <v>2858</v>
          </cell>
        </row>
        <row r="20">
          <cell r="A20">
            <v>26000</v>
          </cell>
          <cell r="B20" t="str">
            <v>VIT LEVITE ORANGE 350ML 1</v>
          </cell>
          <cell r="C20">
            <v>24</v>
          </cell>
          <cell r="D20">
            <v>0</v>
          </cell>
          <cell r="E20">
            <v>72</v>
          </cell>
          <cell r="F20">
            <v>0</v>
          </cell>
          <cell r="G20">
            <v>1075</v>
          </cell>
          <cell r="H20">
            <v>0</v>
          </cell>
          <cell r="I20">
            <v>648</v>
          </cell>
          <cell r="J20">
            <v>0</v>
          </cell>
          <cell r="K20">
            <v>101</v>
          </cell>
          <cell r="L20">
            <v>0</v>
          </cell>
          <cell r="M20">
            <v>422</v>
          </cell>
        </row>
        <row r="21">
          <cell r="A21">
            <v>26001</v>
          </cell>
          <cell r="B21" t="str">
            <v>VIT LEVITE JAMBU BIJI 350</v>
          </cell>
          <cell r="C21">
            <v>22</v>
          </cell>
          <cell r="D21">
            <v>0</v>
          </cell>
          <cell r="E21">
            <v>65</v>
          </cell>
          <cell r="F21">
            <v>0</v>
          </cell>
          <cell r="G21">
            <v>1075</v>
          </cell>
          <cell r="H21">
            <v>0</v>
          </cell>
          <cell r="I21">
            <v>583</v>
          </cell>
          <cell r="J21">
            <v>0</v>
          </cell>
          <cell r="K21">
            <v>101</v>
          </cell>
          <cell r="L21">
            <v>0</v>
          </cell>
          <cell r="M21">
            <v>478</v>
          </cell>
        </row>
        <row r="22">
          <cell r="A22">
            <v>26002</v>
          </cell>
          <cell r="B22" t="str">
            <v>VIT LEVITE COMBO 350ML 1</v>
          </cell>
          <cell r="C22">
            <v>1</v>
          </cell>
          <cell r="D22">
            <v>0</v>
          </cell>
          <cell r="E22">
            <v>14</v>
          </cell>
          <cell r="F22">
            <v>0</v>
          </cell>
          <cell r="G22">
            <v>202</v>
          </cell>
          <cell r="H22">
            <v>0</v>
          </cell>
          <cell r="I22">
            <v>201</v>
          </cell>
          <cell r="J22">
            <v>0</v>
          </cell>
          <cell r="K22">
            <v>0</v>
          </cell>
          <cell r="L22">
            <v>0</v>
          </cell>
          <cell r="M22">
            <v>16</v>
          </cell>
        </row>
        <row r="23">
          <cell r="A23">
            <v>33300</v>
          </cell>
          <cell r="B23" t="str">
            <v>JUG RACK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>
            <v>40410</v>
          </cell>
          <cell r="B24" t="str">
            <v>MIZONE ORANGE LIME  500ML</v>
          </cell>
          <cell r="C24">
            <v>133</v>
          </cell>
          <cell r="D24">
            <v>0</v>
          </cell>
          <cell r="E24">
            <v>142</v>
          </cell>
          <cell r="F24">
            <v>0</v>
          </cell>
          <cell r="G24">
            <v>1100</v>
          </cell>
          <cell r="H24">
            <v>0</v>
          </cell>
          <cell r="I24">
            <v>1151</v>
          </cell>
          <cell r="J24">
            <v>0</v>
          </cell>
          <cell r="K24">
            <v>29</v>
          </cell>
          <cell r="L24">
            <v>0</v>
          </cell>
          <cell r="M24">
            <v>195</v>
          </cell>
        </row>
        <row r="25">
          <cell r="A25" t="str">
            <v>40410P</v>
          </cell>
          <cell r="B25" t="str">
            <v>MIZONE ORANGE LIME  500ML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>
            <v>40411</v>
          </cell>
          <cell r="B26" t="str">
            <v>MIZONE PASSION FRUIT 500M</v>
          </cell>
          <cell r="C26">
            <v>15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15</v>
          </cell>
        </row>
        <row r="27">
          <cell r="A27">
            <v>40412</v>
          </cell>
          <cell r="B27" t="str">
            <v>MIZONE LYCHEE LEMON 500 M</v>
          </cell>
          <cell r="C27">
            <v>347</v>
          </cell>
          <cell r="D27">
            <v>0</v>
          </cell>
          <cell r="E27">
            <v>291</v>
          </cell>
          <cell r="F27">
            <v>0</v>
          </cell>
          <cell r="G27">
            <v>1300</v>
          </cell>
          <cell r="H27">
            <v>0</v>
          </cell>
          <cell r="I27">
            <v>1710</v>
          </cell>
          <cell r="J27">
            <v>0</v>
          </cell>
          <cell r="K27">
            <v>0</v>
          </cell>
          <cell r="L27">
            <v>0</v>
          </cell>
          <cell r="M27">
            <v>228</v>
          </cell>
        </row>
        <row r="28">
          <cell r="A28" t="str">
            <v>40412P</v>
          </cell>
          <cell r="B28" t="str">
            <v>MIZONE LYCHEE LEMON 500 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>
            <v>40413</v>
          </cell>
          <cell r="B29" t="str">
            <v>MIZONE M.PACK TT 500ML 1X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>
            <v>40418</v>
          </cell>
          <cell r="B30" t="str">
            <v>MIZONE APPLE GUAVA 500 ML</v>
          </cell>
          <cell r="C30">
            <v>73</v>
          </cell>
          <cell r="D30">
            <v>0</v>
          </cell>
          <cell r="E30">
            <v>228</v>
          </cell>
          <cell r="F30">
            <v>0</v>
          </cell>
          <cell r="G30">
            <v>1600</v>
          </cell>
          <cell r="H30">
            <v>0</v>
          </cell>
          <cell r="I30">
            <v>1299</v>
          </cell>
          <cell r="J30">
            <v>0</v>
          </cell>
          <cell r="K30">
            <v>7</v>
          </cell>
          <cell r="L30">
            <v>0</v>
          </cell>
          <cell r="M30">
            <v>595</v>
          </cell>
        </row>
        <row r="31">
          <cell r="A31" t="str">
            <v>40418P</v>
          </cell>
          <cell r="B31" t="str">
            <v>MIZONE APPLE GUAVA 500 ML</v>
          </cell>
          <cell r="C31">
            <v>3</v>
          </cell>
          <cell r="D31">
            <v>0</v>
          </cell>
          <cell r="E31">
            <v>0</v>
          </cell>
          <cell r="F31">
            <v>0</v>
          </cell>
          <cell r="G31">
            <v>84</v>
          </cell>
          <cell r="H31">
            <v>0</v>
          </cell>
          <cell r="I31">
            <v>80</v>
          </cell>
          <cell r="J31">
            <v>0</v>
          </cell>
          <cell r="K31">
            <v>0</v>
          </cell>
          <cell r="L31">
            <v>0</v>
          </cell>
          <cell r="M31">
            <v>7</v>
          </cell>
        </row>
        <row r="32">
          <cell r="A32">
            <v>40419</v>
          </cell>
          <cell r="B32" t="str">
            <v>MIZONE MANGGO KWENI 500ML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40419P</v>
          </cell>
          <cell r="B33" t="str">
            <v>MIZONE MANGGO KWENI 500ML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40427</v>
          </cell>
          <cell r="B34" t="str">
            <v>MIZONE COOLIN BLEWAH 500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40428</v>
          </cell>
          <cell r="B35" t="str">
            <v>MIZONE COOLIN BLEWAH 1X12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40429</v>
          </cell>
          <cell r="B36" t="str">
            <v>MIZONE COCOPINA 500ML1X12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40429B</v>
          </cell>
          <cell r="B37" t="str">
            <v>MIZONE COCOPINA BRAZIL PI</v>
          </cell>
          <cell r="C37">
            <v>0</v>
          </cell>
          <cell r="D37">
            <v>0</v>
          </cell>
          <cell r="E37">
            <v>73</v>
          </cell>
          <cell r="F37">
            <v>0</v>
          </cell>
          <cell r="G37">
            <v>700</v>
          </cell>
          <cell r="H37">
            <v>0</v>
          </cell>
          <cell r="I37">
            <v>546</v>
          </cell>
          <cell r="J37">
            <v>0</v>
          </cell>
          <cell r="K37">
            <v>0</v>
          </cell>
          <cell r="L37">
            <v>0</v>
          </cell>
          <cell r="M37">
            <v>227</v>
          </cell>
        </row>
        <row r="38">
          <cell r="A38" t="str">
            <v>40429C</v>
          </cell>
          <cell r="B38" t="str">
            <v>MIZONE COCOPINA BRAZIL FU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1.2882297539194267E-231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>
            <v>40430</v>
          </cell>
          <cell r="B39" t="str">
            <v>MIZONE FRES-IN CRISPY APP</v>
          </cell>
          <cell r="C39">
            <v>3005</v>
          </cell>
          <cell r="D39">
            <v>0</v>
          </cell>
          <cell r="E39">
            <v>292</v>
          </cell>
          <cell r="F39">
            <v>0</v>
          </cell>
          <cell r="G39">
            <v>5</v>
          </cell>
          <cell r="H39">
            <v>0</v>
          </cell>
          <cell r="I39">
            <v>1069</v>
          </cell>
          <cell r="J39">
            <v>0</v>
          </cell>
          <cell r="K39">
            <v>114</v>
          </cell>
          <cell r="L39">
            <v>0</v>
          </cell>
          <cell r="M39">
            <v>2119</v>
          </cell>
        </row>
        <row r="40">
          <cell r="A40">
            <v>40431</v>
          </cell>
          <cell r="B40" t="str">
            <v>MIZONE FRES-IN JC STRAWBE</v>
          </cell>
          <cell r="C40">
            <v>2197</v>
          </cell>
          <cell r="D40">
            <v>0</v>
          </cell>
          <cell r="E40">
            <v>237</v>
          </cell>
          <cell r="F40">
            <v>0</v>
          </cell>
          <cell r="G40">
            <v>0</v>
          </cell>
          <cell r="H40">
            <v>0</v>
          </cell>
          <cell r="I40">
            <v>836</v>
          </cell>
          <cell r="J40">
            <v>0</v>
          </cell>
          <cell r="K40">
            <v>114</v>
          </cell>
          <cell r="L40">
            <v>0</v>
          </cell>
          <cell r="M40">
            <v>1484</v>
          </cell>
        </row>
        <row r="41">
          <cell r="A41">
            <v>40432</v>
          </cell>
          <cell r="B41" t="str">
            <v>FRES-IN COMBO STRAW-APPLE</v>
          </cell>
          <cell r="C41">
            <v>2</v>
          </cell>
          <cell r="D41">
            <v>0</v>
          </cell>
          <cell r="E41">
            <v>22</v>
          </cell>
          <cell r="F41">
            <v>0</v>
          </cell>
          <cell r="G41">
            <v>228</v>
          </cell>
          <cell r="H41">
            <v>0</v>
          </cell>
          <cell r="I41">
            <v>233</v>
          </cell>
          <cell r="J41">
            <v>0</v>
          </cell>
          <cell r="K41">
            <v>0</v>
          </cell>
          <cell r="L41">
            <v>0</v>
          </cell>
          <cell r="M41">
            <v>19</v>
          </cell>
        </row>
        <row r="42">
          <cell r="A42">
            <v>40434</v>
          </cell>
          <cell r="B42" t="str">
            <v>MIZONE FRES-IN CRISPY APP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>
            <v>40435</v>
          </cell>
          <cell r="B43" t="str">
            <v>MIZONE FRES-IN JC STRAWBE</v>
          </cell>
          <cell r="C43">
            <v>6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6</v>
          </cell>
        </row>
        <row r="44">
          <cell r="A44">
            <v>81110</v>
          </cell>
          <cell r="B44" t="str">
            <v>KARTON LAYER 240 ML/KARTO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A45">
            <v>81111</v>
          </cell>
          <cell r="B45" t="str">
            <v>AQ.KRTN 1500 ML 1X1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>
            <v>81312</v>
          </cell>
          <cell r="B46" t="str">
            <v>AQ.KRTN 600 ML 1X1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>
            <v>81613</v>
          </cell>
          <cell r="B47" t="str">
            <v>AQ.KRTN 240 ML 1X1</v>
          </cell>
          <cell r="C47">
            <v>0</v>
          </cell>
          <cell r="D47">
            <v>64</v>
          </cell>
          <cell r="E47">
            <v>0</v>
          </cell>
          <cell r="F47">
            <v>0</v>
          </cell>
          <cell r="G47">
            <v>800</v>
          </cell>
          <cell r="H47">
            <v>0</v>
          </cell>
          <cell r="I47">
            <v>0</v>
          </cell>
          <cell r="J47">
            <v>0</v>
          </cell>
          <cell r="K47">
            <v>184</v>
          </cell>
          <cell r="L47">
            <v>0</v>
          </cell>
          <cell r="M47">
            <v>680</v>
          </cell>
        </row>
        <row r="48">
          <cell r="A48">
            <v>82111</v>
          </cell>
          <cell r="B48" t="str">
            <v>VIT KRTN 1500 ML 1X1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>
            <v>82312</v>
          </cell>
          <cell r="B49" t="str">
            <v>VIT KRTN 600 ML 1X1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>
            <v>82613</v>
          </cell>
          <cell r="B50" t="str">
            <v>VIT KRTN 240 ML 1X1</v>
          </cell>
          <cell r="C50">
            <v>0</v>
          </cell>
          <cell r="D50">
            <v>34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34</v>
          </cell>
          <cell r="L50">
            <v>0</v>
          </cell>
          <cell r="M50">
            <v>0</v>
          </cell>
        </row>
        <row r="51">
          <cell r="A51">
            <v>29310</v>
          </cell>
          <cell r="B51" t="str">
            <v>VT.TISSUE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>
            <v>90002</v>
          </cell>
          <cell r="B52" t="str">
            <v>TRIPLEK/TRAY</v>
          </cell>
          <cell r="C52">
            <v>190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190</v>
          </cell>
        </row>
        <row r="53">
          <cell r="A53">
            <v>15510</v>
          </cell>
          <cell r="B53" t="str">
            <v>AQ.HC STAN/SEWA</v>
          </cell>
          <cell r="C53">
            <v>2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</v>
          </cell>
        </row>
        <row r="54">
          <cell r="A54">
            <v>17110</v>
          </cell>
          <cell r="B54" t="str">
            <v>AQ.GUCI BIRU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>
            <v>10116</v>
          </cell>
          <cell r="B55" t="str">
            <v>PALLET LOSCAM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9">
          <cell r="B59" t="str">
            <v>TOTAL</v>
          </cell>
          <cell r="C59">
            <v>35313</v>
          </cell>
          <cell r="D59">
            <v>103179</v>
          </cell>
          <cell r="E59">
            <v>45552</v>
          </cell>
          <cell r="F59">
            <v>0</v>
          </cell>
          <cell r="G59">
            <v>18049</v>
          </cell>
          <cell r="H59">
            <v>35968</v>
          </cell>
          <cell r="I59">
            <v>128337</v>
          </cell>
          <cell r="J59">
            <v>0</v>
          </cell>
          <cell r="K59">
            <v>7529</v>
          </cell>
          <cell r="L59">
            <v>-851</v>
          </cell>
          <cell r="M59">
            <v>31110</v>
          </cell>
        </row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</row>
        <row r="61">
          <cell r="M61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Row Labels</v>
          </cell>
        </row>
        <row r="2">
          <cell r="A2" t="str">
            <v>1500ML AQUA LOCAL 1X12</v>
          </cell>
        </row>
        <row r="3">
          <cell r="A3" t="str">
            <v>1500ML EVIAN 1X12</v>
          </cell>
        </row>
        <row r="4">
          <cell r="A4" t="str">
            <v>1500ML MIZONE LYCHEE LEMON 1X6</v>
          </cell>
        </row>
        <row r="5">
          <cell r="A5" t="str">
            <v>1500ML VIT LOCAL 1X12</v>
          </cell>
        </row>
        <row r="6">
          <cell r="A6" t="str">
            <v>240ML AQUA LOCAL 1X48</v>
          </cell>
        </row>
        <row r="7">
          <cell r="A7" t="str">
            <v>240ML VIT LOCAL 1X48</v>
          </cell>
        </row>
        <row r="8">
          <cell r="A8" t="str">
            <v>240ML VIT LOCAL 1X48 PS</v>
          </cell>
        </row>
        <row r="9">
          <cell r="A9" t="str">
            <v>330ML AQUA KIDS BOY 1X24</v>
          </cell>
        </row>
        <row r="10">
          <cell r="A10" t="str">
            <v>330ML AQUA KIDS GIRL 1X24</v>
          </cell>
        </row>
        <row r="11">
          <cell r="A11" t="str">
            <v>330ML AQUA LOCAL 1X24</v>
          </cell>
        </row>
        <row r="12">
          <cell r="A12" t="str">
            <v>330ML EVIAN 1X24</v>
          </cell>
        </row>
        <row r="13">
          <cell r="A13" t="str">
            <v>330ML VIT LOCAL 1X24</v>
          </cell>
        </row>
        <row r="14">
          <cell r="A14" t="str">
            <v>350ML LEVITE RASA ANGGUR HIJAU 1X12</v>
          </cell>
        </row>
        <row r="15">
          <cell r="A15" t="str">
            <v>350ML LEVITE RASA JAMBU BIJI 1X12</v>
          </cell>
        </row>
        <row r="16">
          <cell r="A16" t="str">
            <v>350ML LEVITE RASA JERUK 1X12</v>
          </cell>
        </row>
        <row r="17">
          <cell r="A17" t="str">
            <v>350ML LEVITE RASA SIRSAK 1X12</v>
          </cell>
        </row>
        <row r="18">
          <cell r="A18" t="str">
            <v>380 ML AQUA LOCAL 1X24</v>
          </cell>
        </row>
        <row r="19">
          <cell r="A19" t="str">
            <v>380ML AQUA REFLECTIONS 1X12</v>
          </cell>
        </row>
        <row r="20">
          <cell r="A20" t="str">
            <v>380ML AQUA SPARKLING 1X12</v>
          </cell>
        </row>
        <row r="21">
          <cell r="A21" t="str">
            <v>450ML AQUA ADULT Q4 MULPACK 1X6</v>
          </cell>
        </row>
        <row r="22">
          <cell r="A22" t="str">
            <v>450ML AQUA LOCAL SLEEVE 1X24</v>
          </cell>
        </row>
        <row r="23">
          <cell r="A23" t="str">
            <v>5 GALLON AQUA LOCAL</v>
          </cell>
        </row>
        <row r="24">
          <cell r="A24" t="str">
            <v>5 GALLON VIT LOCAL</v>
          </cell>
        </row>
        <row r="25">
          <cell r="A25" t="str">
            <v>500ML EVIAN 1X24</v>
          </cell>
        </row>
        <row r="26">
          <cell r="A26" t="str">
            <v>500ML MIZONE ACTIV' 1X12</v>
          </cell>
        </row>
        <row r="27">
          <cell r="A27" t="str">
            <v>500ML MIZONE APPLE GUAVA 1X12</v>
          </cell>
        </row>
        <row r="28">
          <cell r="A28" t="str">
            <v>500ML MIZONE COCOPINA 1X12</v>
          </cell>
        </row>
        <row r="29">
          <cell r="A29" t="str">
            <v>500ML MIZONE COCOPINA BRAZIL LE 1X12</v>
          </cell>
        </row>
        <row r="30">
          <cell r="A30" t="str">
            <v>500ML MIZONE COOLIN BLEWAH 1X12</v>
          </cell>
        </row>
        <row r="31">
          <cell r="A31" t="str">
            <v>500ML MIZONE COOLIN BLEWAH LE 1X12</v>
          </cell>
        </row>
        <row r="32">
          <cell r="A32" t="str">
            <v>500ML MIZONE FRES'IN CRISPY APPLE 1X12</v>
          </cell>
        </row>
        <row r="33">
          <cell r="A33" t="str">
            <v>500ML MIZONE FRES'IN JC STRAWBERRY 1X12</v>
          </cell>
        </row>
        <row r="34">
          <cell r="A34" t="str">
            <v>500ML MIZONE LYCHEE LEMON 1X12</v>
          </cell>
        </row>
        <row r="35">
          <cell r="A35" t="str">
            <v>500ML MIZONE MANGGA KWENI 1X12</v>
          </cell>
        </row>
        <row r="36">
          <cell r="A36" t="str">
            <v>500ML MIZONE ORANGE LIME 1X12</v>
          </cell>
        </row>
        <row r="37">
          <cell r="A37" t="str">
            <v>500ML MIZONE YUZU LEMON 1X12</v>
          </cell>
        </row>
        <row r="38">
          <cell r="A38" t="str">
            <v>600ML AQUA BOX A1/SUS BF/397X265X233 V00</v>
          </cell>
        </row>
        <row r="39">
          <cell r="A39" t="str">
            <v>600ML AQUA BOX A1/TI BF/397X265X233 V000</v>
          </cell>
        </row>
        <row r="40">
          <cell r="A40" t="str">
            <v>600ML AQUA LOCAL 1X24</v>
          </cell>
        </row>
        <row r="41">
          <cell r="A41" t="str">
            <v>600ML AQUA LOCAL SLEEVE V.4 1X24</v>
          </cell>
        </row>
        <row r="42">
          <cell r="A42" t="str">
            <v>600ML VIT LOCAL 1X24</v>
          </cell>
        </row>
        <row r="43">
          <cell r="A43" t="str">
            <v>750ML AQUA LOCAL 1X18</v>
          </cell>
        </row>
        <row r="44">
          <cell r="A44" t="str">
            <v>CARTON BOX AQUA 1500ML LOCAL V.1</v>
          </cell>
        </row>
        <row r="45">
          <cell r="A45" t="str">
            <v>CARTON BOX AQUA 240ML LOCAL 40TH</v>
          </cell>
        </row>
        <row r="46">
          <cell r="A46" t="str">
            <v>CARTON BOX AQUA 240ML LOCAL V.1</v>
          </cell>
        </row>
        <row r="47">
          <cell r="A47" t="str">
            <v>CARTON BOX AQUA 330ML LOCAL FLAT V.1</v>
          </cell>
        </row>
        <row r="48">
          <cell r="A48" t="str">
            <v>CARTON BOX AQUA 600ML LOCAL V.1</v>
          </cell>
        </row>
        <row r="49">
          <cell r="A49" t="str">
            <v>CARTON BOX MIZONE 500ML LL V.2</v>
          </cell>
        </row>
        <row r="50">
          <cell r="A50" t="str">
            <v>CRATE AQUA 380ML LOCAL</v>
          </cell>
        </row>
        <row r="51">
          <cell r="A51" t="str">
            <v>EMPTY BOTLE AQUA 380ML LOCAL</v>
          </cell>
        </row>
        <row r="52">
          <cell r="A52" t="str">
            <v>EMPTY BOTTLE AQUA 5 GALLON</v>
          </cell>
        </row>
        <row r="53">
          <cell r="A53" t="str">
            <v>EMPTY BOTTLE VIT 5 GALLON</v>
          </cell>
        </row>
        <row r="54">
          <cell r="A54" t="str">
            <v>JUG RACK</v>
          </cell>
        </row>
        <row r="55">
          <cell r="A55" t="str">
            <v>MIZZONE MJS</v>
          </cell>
        </row>
        <row r="56">
          <cell r="A56" t="str">
            <v>PALLET 120CM X 100CM X 16CM</v>
          </cell>
        </row>
        <row r="57">
          <cell r="A57" t="str">
            <v>PALLET RENT DOUBLE FACE</v>
          </cell>
        </row>
        <row r="58">
          <cell r="A58" t="str">
            <v>POTONGAN HARGA</v>
          </cell>
        </row>
        <row r="59">
          <cell r="A59" t="str">
            <v>(blank)</v>
          </cell>
        </row>
        <row r="60">
          <cell r="A60" t="str">
            <v>Grand Total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LI"/>
      <sheetName val="MEI"/>
      <sheetName val="JULI"/>
      <sheetName val="data depo"/>
    </sheetNames>
    <sheetDataSet>
      <sheetData sheetId="0" refreshError="1"/>
      <sheetData sheetId="1" refreshError="1"/>
      <sheetData sheetId="2" refreshError="1"/>
      <sheetData sheetId="3" refreshError="1">
        <row r="4">
          <cell r="C4" t="str">
            <v>Keterangan Barang</v>
          </cell>
          <cell r="D4" t="str">
            <v>Kuantitas</v>
          </cell>
          <cell r="F4" t="str">
            <v>Keterangan</v>
          </cell>
          <cell r="G4" t="str">
            <v>Nama Pelanggan</v>
          </cell>
          <cell r="H4" t="str">
            <v>NAMA DEPO</v>
          </cell>
        </row>
        <row r="5">
          <cell r="C5" t="str">
            <v>N 8562 W/ELF BOX/ISUZU</v>
          </cell>
          <cell r="D5">
            <v>1</v>
          </cell>
          <cell r="E5" t="str">
            <v>unt</v>
          </cell>
          <cell r="F5" t="str">
            <v>Sewa kendaraan dan  forklift Putra Dewata bulan Juli 2013</v>
          </cell>
          <cell r="G5" t="str">
            <v>PUTRA DEWATA</v>
          </cell>
          <cell r="H5" t="str">
            <v>KENYERI</v>
          </cell>
        </row>
        <row r="6">
          <cell r="C6" t="str">
            <v>N 8114 TB/TRUK ELF/ISUZU</v>
          </cell>
          <cell r="D6">
            <v>1</v>
          </cell>
          <cell r="E6" t="str">
            <v>UNT</v>
          </cell>
          <cell r="F6" t="str">
            <v>Sewa kendaraan dan  forklift Putra Dewata bulan Juli 2013</v>
          </cell>
          <cell r="G6" t="str">
            <v>PUTRA DEWATA</v>
          </cell>
          <cell r="H6" t="str">
            <v>KENYERI</v>
          </cell>
        </row>
        <row r="7">
          <cell r="C7" t="str">
            <v>DK 9606 KB/PICK UP/DAIHATSU</v>
          </cell>
          <cell r="D7">
            <v>1</v>
          </cell>
          <cell r="E7" t="str">
            <v>UNT</v>
          </cell>
          <cell r="F7" t="str">
            <v>Sewa kendaraan dan  forklift Putra Dewata bulan Juli 2013</v>
          </cell>
          <cell r="G7" t="str">
            <v>PUTRA DEWATA</v>
          </cell>
          <cell r="H7" t="str">
            <v>KENYERI</v>
          </cell>
        </row>
        <row r="8">
          <cell r="C8" t="str">
            <v>L 1302 W/AVANZA/TOYOTA</v>
          </cell>
          <cell r="D8">
            <v>1</v>
          </cell>
          <cell r="E8" t="str">
            <v>UNT</v>
          </cell>
          <cell r="F8" t="str">
            <v>Sewa kendaraan dan  forklift Putra Dewata bulan Juli 2013</v>
          </cell>
          <cell r="G8" t="str">
            <v>PUTRA DEWATA</v>
          </cell>
          <cell r="H8" t="str">
            <v>KENYERI</v>
          </cell>
        </row>
        <row r="9">
          <cell r="C9" t="str">
            <v>L 1527 WS / GRAND LIVINA / NISSAN</v>
          </cell>
          <cell r="D9">
            <v>1</v>
          </cell>
          <cell r="E9" t="str">
            <v>UNT</v>
          </cell>
          <cell r="F9" t="str">
            <v>Sewa kendaraan dan  forklift Putra Dewata bulan Juli 2013</v>
          </cell>
          <cell r="G9" t="str">
            <v>PUTRA DEWATA</v>
          </cell>
          <cell r="H9" t="str">
            <v>KENYERI</v>
          </cell>
        </row>
        <row r="10">
          <cell r="C10" t="str">
            <v>L 8108 ZM/TRUK ELF BOX/ISUZU</v>
          </cell>
          <cell r="D10">
            <v>1</v>
          </cell>
          <cell r="E10" t="str">
            <v>UNT</v>
          </cell>
          <cell r="F10" t="str">
            <v>Sewa kendaraan dan  forklift Putra Dewata bulan Juli 2013</v>
          </cell>
          <cell r="G10" t="str">
            <v>PUTRA DEWATA</v>
          </cell>
          <cell r="H10" t="str">
            <v>KENYERI</v>
          </cell>
        </row>
        <row r="11">
          <cell r="C11" t="str">
            <v>DK 9375 AG/DYNA RAK ENGKEL/TOYOTA</v>
          </cell>
          <cell r="D11">
            <v>1</v>
          </cell>
          <cell r="E11" t="str">
            <v>UNT</v>
          </cell>
          <cell r="F11" t="str">
            <v>Sewa kendaraan dan  forklift Putra Dewata bulan Juli 2013</v>
          </cell>
          <cell r="G11" t="str">
            <v>PUTRA DEWATA</v>
          </cell>
          <cell r="H11" t="str">
            <v>KENYERI</v>
          </cell>
        </row>
        <row r="12">
          <cell r="C12" t="str">
            <v>DK 9374 AG/DYNA RAK ENGKEL/TOYOTA</v>
          </cell>
          <cell r="D12">
            <v>1</v>
          </cell>
          <cell r="E12" t="str">
            <v>UNT</v>
          </cell>
          <cell r="F12" t="str">
            <v>Sewa kendaraan dan  forklift Putra Dewata bulan Juli 2013</v>
          </cell>
          <cell r="G12" t="str">
            <v>PUTRA DEWATA</v>
          </cell>
          <cell r="H12" t="str">
            <v>KENYERI</v>
          </cell>
        </row>
        <row r="13">
          <cell r="C13" t="str">
            <v>DK 9373 AG/DYNA RAK ENGKEL/TOYOTA</v>
          </cell>
          <cell r="D13">
            <v>1</v>
          </cell>
          <cell r="E13" t="str">
            <v>UNT</v>
          </cell>
          <cell r="F13" t="str">
            <v>Sewa kendaraan dan  forklift Putra Dewata bulan Juli 2013</v>
          </cell>
          <cell r="G13" t="str">
            <v>PUTRA DEWATA</v>
          </cell>
          <cell r="H13" t="str">
            <v>KENYERI</v>
          </cell>
        </row>
        <row r="14">
          <cell r="C14" t="str">
            <v>DK 9372 AG/DYNA RAK ENGKEL/TOYOTA</v>
          </cell>
          <cell r="D14">
            <v>1</v>
          </cell>
          <cell r="E14" t="str">
            <v>UNT</v>
          </cell>
          <cell r="F14" t="str">
            <v>Sewa kendaraan dan  forklift Putra Dewata bulan Juli 2013</v>
          </cell>
          <cell r="G14" t="str">
            <v>PUTRA DEWATA</v>
          </cell>
          <cell r="H14" t="str">
            <v>KENYERI</v>
          </cell>
        </row>
        <row r="15">
          <cell r="C15" t="str">
            <v>DK 9378 AG/DYNA RAK ENGKEL/TOYOTA</v>
          </cell>
          <cell r="D15">
            <v>1</v>
          </cell>
          <cell r="E15" t="str">
            <v>UNT</v>
          </cell>
          <cell r="F15" t="str">
            <v>Sewa kendaraan dan  forklift Putra Dewata bulan Juli 2013</v>
          </cell>
          <cell r="G15" t="str">
            <v>PUTRA DEWATA</v>
          </cell>
          <cell r="H15" t="str">
            <v>KENYERI</v>
          </cell>
        </row>
        <row r="16">
          <cell r="C16" t="str">
            <v>FORKLIFT / TOYOTA</v>
          </cell>
          <cell r="D16">
            <v>1</v>
          </cell>
          <cell r="E16" t="str">
            <v>UNT</v>
          </cell>
          <cell r="F16" t="str">
            <v>Sewa kendaraan dan  forklift Putra Dewata bulan Juli 2013</v>
          </cell>
          <cell r="G16" t="str">
            <v>PUTRA DEWATA</v>
          </cell>
          <cell r="H16" t="str">
            <v>KENYERI</v>
          </cell>
        </row>
        <row r="17">
          <cell r="C17" t="str">
            <v>L 7161 NZ / L 8105 XL / L300 BOX/MITSUBISHI</v>
          </cell>
          <cell r="D17">
            <v>1</v>
          </cell>
          <cell r="E17" t="str">
            <v>unt</v>
          </cell>
          <cell r="F17" t="str">
            <v>Sewa kendaraan dan  forklift Putra Dewata bulan Juli 2013</v>
          </cell>
          <cell r="G17" t="str">
            <v>PUTRA DEWATA</v>
          </cell>
          <cell r="H17" t="str">
            <v>KENYERI</v>
          </cell>
        </row>
        <row r="18">
          <cell r="C18" t="str">
            <v>L 7070 KA / L 8212 LW / DYNA BAK/TOYOTA</v>
          </cell>
          <cell r="D18">
            <v>1</v>
          </cell>
          <cell r="E18" t="str">
            <v>unt</v>
          </cell>
          <cell r="F18" t="str">
            <v>Sewa kendaraan dan  forklift Putra Dewata bulan Juli 2013</v>
          </cell>
          <cell r="G18" t="str">
            <v>PUTRA DEWATA</v>
          </cell>
          <cell r="H18" t="str">
            <v>KENYERI</v>
          </cell>
        </row>
        <row r="19">
          <cell r="C19" t="str">
            <v>L 9717 XA/DYNA RAK/TOYOTA</v>
          </cell>
          <cell r="D19">
            <v>1</v>
          </cell>
          <cell r="E19" t="str">
            <v>unt</v>
          </cell>
          <cell r="F19" t="str">
            <v>Sewa kendaraan dan  forklift Putra Dewata bulan Juli 2013</v>
          </cell>
          <cell r="G19" t="str">
            <v>PUTRA DEWATA</v>
          </cell>
          <cell r="H19" t="str">
            <v>KENYERI</v>
          </cell>
        </row>
        <row r="20">
          <cell r="C20" t="str">
            <v>DK 9539 AO / TRUK BAK RAK ENGKEL / DYNA 110 ST / TOYOTA</v>
          </cell>
          <cell r="D20">
            <v>1</v>
          </cell>
          <cell r="E20" t="str">
            <v>UNT</v>
          </cell>
          <cell r="F20" t="str">
            <v>Sewa kendaraan dan  forklift Putra Dewata bulan Juli 2013</v>
          </cell>
          <cell r="G20" t="str">
            <v>PUTRA DEWATA</v>
          </cell>
          <cell r="H20" t="str">
            <v>KENYERI</v>
          </cell>
        </row>
        <row r="21">
          <cell r="C21" t="str">
            <v>DK 9537 AO / TRUK BAK RAK ENGKEL / DYNA 110 ST / TOYOTA</v>
          </cell>
          <cell r="D21">
            <v>1</v>
          </cell>
          <cell r="E21" t="str">
            <v>UNT</v>
          </cell>
          <cell r="F21" t="str">
            <v>Sewa kendaraan dan  forklift Putra Dewata bulan Juli 2013</v>
          </cell>
          <cell r="G21" t="str">
            <v>PUTRA DEWATA</v>
          </cell>
          <cell r="H21" t="str">
            <v>KENYERI</v>
          </cell>
        </row>
        <row r="22">
          <cell r="C22" t="str">
            <v>DK 9740 EH/PICK UP RAK/GRANDMAX/DAIHATSU</v>
          </cell>
          <cell r="D22">
            <v>1</v>
          </cell>
          <cell r="E22" t="str">
            <v>UNT</v>
          </cell>
          <cell r="F22" t="str">
            <v>Sewa kendaraan dan  forklift Putra Dewata bulan Juli 2013</v>
          </cell>
          <cell r="G22" t="str">
            <v>PUTRA DEWATA</v>
          </cell>
          <cell r="H22" t="str">
            <v>PIDADA</v>
          </cell>
        </row>
        <row r="23">
          <cell r="C23" t="str">
            <v>DK 9743 EH/PICK UP RAK/GRANDMAX/DAIHATSU</v>
          </cell>
          <cell r="D23">
            <v>1</v>
          </cell>
          <cell r="E23" t="str">
            <v>UNT</v>
          </cell>
          <cell r="F23" t="str">
            <v>Sewa kendaraan dan  forklift Putra Dewata bulan Juli 2013</v>
          </cell>
          <cell r="G23" t="str">
            <v>PUTRA DEWATA</v>
          </cell>
          <cell r="H23" t="str">
            <v>YPS</v>
          </cell>
        </row>
        <row r="24">
          <cell r="C24" t="str">
            <v>DK 9742 EH/PICK UP RAK/GRANDMAX/DAIHATSU</v>
          </cell>
          <cell r="D24">
            <v>1</v>
          </cell>
          <cell r="E24" t="str">
            <v>UNT</v>
          </cell>
          <cell r="F24" t="str">
            <v>Sewa kendaraan dan  forklift Putra Dewata bulan Juli 2013</v>
          </cell>
          <cell r="G24" t="str">
            <v>PUTRA DEWATA</v>
          </cell>
          <cell r="H24" t="str">
            <v>PIDADA</v>
          </cell>
        </row>
        <row r="25">
          <cell r="C25" t="str">
            <v>DK 9741 EH/PICK UP RAK/GRANDMAX/DAIHATSU</v>
          </cell>
          <cell r="D25">
            <v>1</v>
          </cell>
          <cell r="E25" t="str">
            <v>UNT</v>
          </cell>
          <cell r="F25" t="str">
            <v>Sewa kendaraan dan  forklift Putra Dewata bulan Juli 2013</v>
          </cell>
          <cell r="G25" t="str">
            <v>PUTRA DEWATA</v>
          </cell>
          <cell r="H25" t="str">
            <v>PIDADA</v>
          </cell>
        </row>
        <row r="26">
          <cell r="C26" t="str">
            <v>DK 9739 EH/PICK UP/GRANDMAX/DAIHATSU</v>
          </cell>
          <cell r="D26">
            <v>1</v>
          </cell>
          <cell r="E26" t="str">
            <v>UNT</v>
          </cell>
          <cell r="F26" t="str">
            <v>Sewa kendaraan dan  forklift Putra Dewata bulan Juli 2013</v>
          </cell>
          <cell r="G26" t="str">
            <v>PUTRA DEWATA</v>
          </cell>
          <cell r="H26" t="str">
            <v>KARANGASEM</v>
          </cell>
        </row>
        <row r="27">
          <cell r="C27" t="str">
            <v>N 2367 XO/REVO/HONDA</v>
          </cell>
          <cell r="D27">
            <v>1</v>
          </cell>
          <cell r="E27" t="str">
            <v>UNT</v>
          </cell>
          <cell r="F27" t="str">
            <v>Sewa kendaraan dan  forklift Putra Dewata bulan Juli 2013</v>
          </cell>
          <cell r="G27" t="str">
            <v>PUTRA DEWATA</v>
          </cell>
          <cell r="H27" t="str">
            <v>KENYERI</v>
          </cell>
        </row>
        <row r="28">
          <cell r="C28" t="str">
            <v>DK 9394 AW/TRUK DYNA/FLAT DECK/TOYOTA</v>
          </cell>
          <cell r="D28">
            <v>1</v>
          </cell>
          <cell r="E28" t="str">
            <v>UNT</v>
          </cell>
          <cell r="F28" t="str">
            <v>Sewa kendaraan dan  forklift Putra Dewata bulan Juli 2013</v>
          </cell>
          <cell r="G28" t="str">
            <v>PUTRA DEWATA</v>
          </cell>
          <cell r="H28" t="str">
            <v>PIDADA</v>
          </cell>
        </row>
        <row r="29">
          <cell r="C29" t="str">
            <v>DK 9527 AW/TRUK DYNA/FLAT DECK/TOYOTA</v>
          </cell>
          <cell r="D29">
            <v>1</v>
          </cell>
          <cell r="E29" t="str">
            <v>UNT</v>
          </cell>
          <cell r="F29" t="str">
            <v>Sewa kendaraan dan  forklift Putra Dewata bulan Juli 2013</v>
          </cell>
          <cell r="G29" t="str">
            <v>PUTRA DEWATA</v>
          </cell>
          <cell r="H29" t="str">
            <v>PIDADA</v>
          </cell>
        </row>
        <row r="30">
          <cell r="C30" t="str">
            <v>DK 9529 AW/TRUK DYNA/FLAT DECK/TOYOTA</v>
          </cell>
          <cell r="D30">
            <v>1</v>
          </cell>
          <cell r="E30" t="str">
            <v>UNT</v>
          </cell>
          <cell r="F30" t="str">
            <v>Sewa kendaraan dan  forklift Putra Dewata bulan Juli 2013</v>
          </cell>
          <cell r="G30" t="str">
            <v>PUTRA DEWATA</v>
          </cell>
          <cell r="H30" t="str">
            <v>PIDADA</v>
          </cell>
        </row>
        <row r="31">
          <cell r="C31" t="str">
            <v>DK 9391 AW/TRUK DYNA/FLAT DECK/TOYOTA</v>
          </cell>
          <cell r="D31">
            <v>1</v>
          </cell>
          <cell r="E31" t="str">
            <v>UNT</v>
          </cell>
          <cell r="F31" t="str">
            <v>Sewa kendaraan dan  forklift Putra Dewata bulan Juli 2013</v>
          </cell>
          <cell r="G31" t="str">
            <v>PUTRA DEWATA</v>
          </cell>
          <cell r="H31" t="str">
            <v>PIDADA</v>
          </cell>
        </row>
        <row r="32">
          <cell r="C32" t="str">
            <v>DK 9403 AW/TRUK DYNA/FLAT DECK/TOYOTA</v>
          </cell>
          <cell r="D32">
            <v>1</v>
          </cell>
          <cell r="E32" t="str">
            <v>UNT</v>
          </cell>
          <cell r="F32" t="str">
            <v>Sewa kendaraan dan  forklift Putra Dewata bulan Juli 2013</v>
          </cell>
          <cell r="G32" t="str">
            <v>PUTRA DEWATA</v>
          </cell>
          <cell r="H32" t="str">
            <v>PIDADA</v>
          </cell>
        </row>
        <row r="33">
          <cell r="C33" t="str">
            <v>DK 9530 AW/TRUK DYNA/FLAT DECK/TOYOTA</v>
          </cell>
          <cell r="D33">
            <v>1</v>
          </cell>
          <cell r="E33" t="str">
            <v>UNT</v>
          </cell>
          <cell r="F33" t="str">
            <v>Sewa kendaraan dan  forklift Putra Dewata bulan Juli 2013</v>
          </cell>
          <cell r="G33" t="str">
            <v>PUTRA DEWATA</v>
          </cell>
          <cell r="H33" t="str">
            <v>PIDADA</v>
          </cell>
        </row>
        <row r="34">
          <cell r="C34" t="str">
            <v>DK 9399 AW/TRUK DYNA/FLAT DECK/TOYOTA</v>
          </cell>
          <cell r="D34">
            <v>1</v>
          </cell>
          <cell r="E34" t="str">
            <v>UNT</v>
          </cell>
          <cell r="F34" t="str">
            <v>Sewa kendaraan dan  forklift Putra Dewata bulan Juli 2013</v>
          </cell>
          <cell r="G34" t="str">
            <v>PUTRA DEWATA</v>
          </cell>
          <cell r="H34" t="str">
            <v>PIDADA</v>
          </cell>
        </row>
        <row r="35">
          <cell r="C35" t="str">
            <v>DK 9401 AW/TRUK DYNA/FLAT DECK/TOYOTA</v>
          </cell>
          <cell r="D35">
            <v>1</v>
          </cell>
          <cell r="E35" t="str">
            <v>UNT</v>
          </cell>
          <cell r="F35" t="str">
            <v>Sewa kendaraan dan  forklift Putra Dewata bulan Juli 2013</v>
          </cell>
          <cell r="G35" t="str">
            <v>PUTRA DEWATA</v>
          </cell>
          <cell r="H35" t="str">
            <v>PIDADA</v>
          </cell>
        </row>
        <row r="36">
          <cell r="C36" t="str">
            <v>DK 9400 AW/TRUK DYNA/FLAT DECK/TOYOTA</v>
          </cell>
          <cell r="D36">
            <v>1</v>
          </cell>
          <cell r="E36" t="str">
            <v>UNT</v>
          </cell>
          <cell r="F36" t="str">
            <v>Sewa kendaraan dan  forklift Putra Dewata bulan Juli 2013</v>
          </cell>
          <cell r="G36" t="str">
            <v>PUTRA DEWATA</v>
          </cell>
          <cell r="H36" t="str">
            <v>PIDADA</v>
          </cell>
        </row>
        <row r="37">
          <cell r="C37" t="str">
            <v>DK 9528 AW/TRUK DYNA/FLAT DECK/TOYOTA</v>
          </cell>
          <cell r="D37">
            <v>1</v>
          </cell>
          <cell r="E37" t="str">
            <v>UNT</v>
          </cell>
          <cell r="F37" t="str">
            <v>Sewa kendaraan dan  forklift Putra Dewata bulan Juli 2013</v>
          </cell>
          <cell r="G37" t="str">
            <v>PUTRA DEWATA</v>
          </cell>
          <cell r="H37" t="str">
            <v>PIDADA</v>
          </cell>
        </row>
        <row r="38">
          <cell r="C38" t="str">
            <v>DK 9397 AW/TRUK DYNA/FLAT DECK/TOYOTA</v>
          </cell>
          <cell r="D38">
            <v>1</v>
          </cell>
          <cell r="E38" t="str">
            <v>UNT</v>
          </cell>
          <cell r="F38" t="str">
            <v>Sewa kendaraan dan  forklift Putra Dewata bulan Juli 2013</v>
          </cell>
          <cell r="G38" t="str">
            <v>PUTRA DEWATA</v>
          </cell>
          <cell r="H38" t="str">
            <v>PIDADA</v>
          </cell>
        </row>
        <row r="39">
          <cell r="C39" t="str">
            <v>DK 9402 AW/TRUK DYNA/FLAT DECK/TOYOTA</v>
          </cell>
          <cell r="D39">
            <v>1</v>
          </cell>
          <cell r="E39" t="str">
            <v>UNT</v>
          </cell>
          <cell r="F39" t="str">
            <v>Sewa kendaraan dan  forklift Putra Dewata bulan Juli 2013</v>
          </cell>
          <cell r="G39" t="str">
            <v>PUTRA DEWATA</v>
          </cell>
          <cell r="H39" t="str">
            <v>PIDADA</v>
          </cell>
        </row>
        <row r="40">
          <cell r="C40" t="str">
            <v>DK 9398 AW/TRUK DYNA/FLAT DECK/TOYOTA</v>
          </cell>
          <cell r="D40">
            <v>1</v>
          </cell>
          <cell r="E40" t="str">
            <v>UNT</v>
          </cell>
          <cell r="F40" t="str">
            <v>Sewa kendaraan dan  forklift Putra Dewata bulan Juli 2013</v>
          </cell>
          <cell r="G40" t="str">
            <v>PUTRA DEWATA</v>
          </cell>
          <cell r="H40" t="str">
            <v>PIDADA</v>
          </cell>
        </row>
        <row r="41">
          <cell r="C41" t="str">
            <v>DK 9532 AW/TRUK DYNA/FLAT DECK/TOYOTA</v>
          </cell>
          <cell r="D41">
            <v>1</v>
          </cell>
          <cell r="E41" t="str">
            <v>UNT</v>
          </cell>
          <cell r="F41" t="str">
            <v>Sewa kendaraan dan  forklift Putra Dewata bulan Juli 2013</v>
          </cell>
          <cell r="G41" t="str">
            <v>PUTRA DEWATA</v>
          </cell>
          <cell r="H41" t="str">
            <v>PIDADA</v>
          </cell>
        </row>
        <row r="42">
          <cell r="C42" t="str">
            <v>DK 9395 AW/TRUK DYNA/FLAT DECK/TOYOTA</v>
          </cell>
          <cell r="D42">
            <v>1</v>
          </cell>
          <cell r="E42" t="str">
            <v>UNT</v>
          </cell>
          <cell r="F42" t="str">
            <v>Sewa kendaraan dan  forklift Putra Dewata bulan Juli 2013</v>
          </cell>
          <cell r="G42" t="str">
            <v>PUTRA DEWATA</v>
          </cell>
          <cell r="H42" t="str">
            <v>PIDADA</v>
          </cell>
        </row>
        <row r="43">
          <cell r="C43" t="str">
            <v>FORKLIFT CARTERPILAR</v>
          </cell>
          <cell r="D43">
            <v>1</v>
          </cell>
          <cell r="E43" t="str">
            <v>UNT</v>
          </cell>
          <cell r="F43" t="str">
            <v>Sewa kendaraan dan  forklift Putra Dewata bulan Juli 2013</v>
          </cell>
          <cell r="G43" t="str">
            <v>PUTRA DEWATA</v>
          </cell>
          <cell r="H43" t="str">
            <v>PIDADA</v>
          </cell>
        </row>
        <row r="44">
          <cell r="C44" t="str">
            <v>FORKLIFT CARTERPILAR</v>
          </cell>
          <cell r="D44">
            <v>1</v>
          </cell>
          <cell r="E44" t="str">
            <v>UNT</v>
          </cell>
          <cell r="F44" t="str">
            <v>Sewa kendaraan dan  forklift Putra Dewata bulan Juli 2013</v>
          </cell>
          <cell r="G44" t="str">
            <v>PUTRA DEWATA</v>
          </cell>
          <cell r="H44" t="str">
            <v>KARANGASEM</v>
          </cell>
        </row>
        <row r="45">
          <cell r="C45" t="str">
            <v>L 9623 W/TRUCK BAK RAK/DYNA</v>
          </cell>
          <cell r="D45">
            <v>1</v>
          </cell>
          <cell r="E45" t="str">
            <v>UNT</v>
          </cell>
          <cell r="F45" t="str">
            <v>Sewa kendaraan dan  forklift Putra Dewata bulan Juli 2013</v>
          </cell>
          <cell r="G45" t="str">
            <v>PUTRA DEWATA</v>
          </cell>
          <cell r="H45" t="str">
            <v>KARANGASEM</v>
          </cell>
        </row>
        <row r="46">
          <cell r="C46" t="str">
            <v>L 9617 W/TRUCK BAK RAK/DYNA</v>
          </cell>
          <cell r="D46">
            <v>1</v>
          </cell>
          <cell r="E46" t="str">
            <v>UNT</v>
          </cell>
          <cell r="F46" t="str">
            <v>Sewa kendaraan dan  forklift Putra Dewata bulan Juli 2013</v>
          </cell>
          <cell r="G46" t="str">
            <v>PUTRA DEWATA</v>
          </cell>
          <cell r="H46" t="str">
            <v>PIDADA</v>
          </cell>
        </row>
        <row r="47">
          <cell r="C47" t="str">
            <v>L 9626 W/TRUCK BAK RAK/DYNA</v>
          </cell>
          <cell r="D47">
            <v>1</v>
          </cell>
          <cell r="E47" t="str">
            <v>UNT</v>
          </cell>
          <cell r="F47" t="str">
            <v>Sewa kendaraan dan  forklift Putra Dewata bulan Juli 2013</v>
          </cell>
          <cell r="G47" t="str">
            <v>PUTRA DEWATA</v>
          </cell>
          <cell r="H47" t="str">
            <v>KARANGASEM</v>
          </cell>
        </row>
        <row r="48">
          <cell r="C48" t="str">
            <v>L 9618 W/TRUCK BAK RAK/DYNA</v>
          </cell>
          <cell r="D48">
            <v>1</v>
          </cell>
          <cell r="E48" t="str">
            <v>UNT</v>
          </cell>
          <cell r="F48" t="str">
            <v>Sewa kendaraan dan  forklift Putra Dewata bulan Juli 2013</v>
          </cell>
          <cell r="G48" t="str">
            <v>PUTRA DEWATA</v>
          </cell>
          <cell r="H48" t="str">
            <v>KARANGASEM</v>
          </cell>
        </row>
        <row r="49">
          <cell r="C49" t="str">
            <v>DK 9226 BL/L 300 PICK UP RAK/MITSUBISHI</v>
          </cell>
          <cell r="D49">
            <v>1</v>
          </cell>
          <cell r="E49" t="str">
            <v>UNT</v>
          </cell>
          <cell r="F49" t="str">
            <v>Sewa kendaraan dan  forklift Putra Dewata bulan Juli 2013</v>
          </cell>
          <cell r="G49" t="str">
            <v>PUTRA DEWATA</v>
          </cell>
          <cell r="H49" t="str">
            <v>KARANGASEM</v>
          </cell>
        </row>
        <row r="50">
          <cell r="C50" t="str">
            <v>DK 9719 AH/PICK UP/DAIHATSU</v>
          </cell>
          <cell r="D50">
            <v>1</v>
          </cell>
          <cell r="E50" t="str">
            <v>UNT</v>
          </cell>
          <cell r="F50" t="str">
            <v>Sewa kendaraan dan  forklift Putra Dewata bulan Juli 2013</v>
          </cell>
          <cell r="G50" t="str">
            <v>PUTRA DEWATA</v>
          </cell>
          <cell r="H50" t="str">
            <v>PIDADA</v>
          </cell>
        </row>
        <row r="51">
          <cell r="C51" t="str">
            <v>L 8049 VC/L 300 PICK UP RAK/MITSUBISHI</v>
          </cell>
          <cell r="D51">
            <v>1</v>
          </cell>
          <cell r="E51" t="str">
            <v>UNT</v>
          </cell>
          <cell r="F51" t="str">
            <v>Sewa kendaraan dan  forklift Putra Dewata bulan Juli 2013</v>
          </cell>
          <cell r="G51" t="str">
            <v>PUTRA DEWATA</v>
          </cell>
          <cell r="H51" t="str">
            <v>KARANGASEM</v>
          </cell>
        </row>
        <row r="52">
          <cell r="C52" t="str">
            <v>DK 6023 FZ / SHOGUN 110 / SUZUKI</v>
          </cell>
          <cell r="D52">
            <v>1</v>
          </cell>
          <cell r="E52" t="str">
            <v>UNT</v>
          </cell>
          <cell r="F52" t="str">
            <v>Sewa kendaraan dan  forklift Putra Dewata bulan Juli 2013</v>
          </cell>
          <cell r="G52" t="str">
            <v>PUTRA DEWATA</v>
          </cell>
          <cell r="H52" t="str">
            <v>KENYERI</v>
          </cell>
        </row>
        <row r="53">
          <cell r="C53" t="str">
            <v>DK 4607 CZ / REVO / HONDA</v>
          </cell>
          <cell r="D53">
            <v>1</v>
          </cell>
          <cell r="E53" t="str">
            <v>UNT</v>
          </cell>
          <cell r="F53" t="str">
            <v>Sewa kendaraan dan  forklift Putra Dewata bulan Juli 2013</v>
          </cell>
          <cell r="G53" t="str">
            <v>PUTRA DEWATA</v>
          </cell>
          <cell r="H53" t="str">
            <v>KENYERI</v>
          </cell>
        </row>
        <row r="54">
          <cell r="C54" t="str">
            <v>DK 9538 AO / TRUK BAK RAK ENGKEL / DYNA 110 ST / TOYOTA</v>
          </cell>
          <cell r="D54">
            <v>1</v>
          </cell>
          <cell r="E54" t="str">
            <v>UNT</v>
          </cell>
          <cell r="F54" t="str">
            <v>Sewa kendaraan dan  forklift Putra Dewata bulan Juli 2013</v>
          </cell>
          <cell r="G54" t="str">
            <v>PUTRA DEWATA</v>
          </cell>
          <cell r="H54" t="str">
            <v>KARANGASEM</v>
          </cell>
        </row>
        <row r="55">
          <cell r="C55" t="str">
            <v>DK 9540 AO / TRUK BAK RAK ENGKEL / DYNA 110 ST / TOYOTA</v>
          </cell>
          <cell r="D55">
            <v>1</v>
          </cell>
          <cell r="E55" t="str">
            <v>UNT</v>
          </cell>
          <cell r="F55" t="str">
            <v>Sewa kendaraan dan  forklift Putra Dewata bulan Juli 2013</v>
          </cell>
          <cell r="G55" t="str">
            <v>PUTRA DEWATA</v>
          </cell>
          <cell r="H55" t="str">
            <v>KARANGASEM</v>
          </cell>
        </row>
        <row r="56">
          <cell r="C56" t="str">
            <v>DK 9536 AO / TRUK BAK RAK ENGKEL / DYNA 110 ST / TOYOTA</v>
          </cell>
          <cell r="D56">
            <v>1</v>
          </cell>
          <cell r="E56" t="str">
            <v>UNT</v>
          </cell>
          <cell r="F56" t="str">
            <v>Sewa kendaraan dan  forklift Putra Dewata bulan Juli 2013</v>
          </cell>
          <cell r="G56" t="str">
            <v>PUTRA DEWATA</v>
          </cell>
          <cell r="H56" t="str">
            <v>KARANGASEM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 2018"/>
      <sheetName val="JAN 2019"/>
      <sheetName val="FEB 2019"/>
      <sheetName val="MAR 2019"/>
      <sheetName val="APR 2019"/>
      <sheetName val="MEI 2019"/>
      <sheetName val="JUNI 2019"/>
      <sheetName val="JULI 2019"/>
      <sheetName val="AGUSTUS 2019"/>
      <sheetName val="SEPTEMBER 2019"/>
      <sheetName val="HARGA"/>
      <sheetName val="OKTOBER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B1" t="str">
            <v>NAMA BARANG</v>
          </cell>
          <cell r="C1" t="str">
            <v>SATUAN</v>
          </cell>
          <cell r="D1" t="str">
            <v>HARGA PER OKT 2018</v>
          </cell>
        </row>
        <row r="2">
          <cell r="B2" t="str">
            <v>1500ML AQUA LOCAL 1X12</v>
          </cell>
          <cell r="C2" t="str">
            <v>Box</v>
          </cell>
          <cell r="D2">
            <v>37130</v>
          </cell>
        </row>
        <row r="3">
          <cell r="B3" t="str">
            <v>220ML AQUA LOCAL 1X48</v>
          </cell>
          <cell r="C3" t="str">
            <v>Box</v>
          </cell>
          <cell r="D3">
            <v>20680</v>
          </cell>
        </row>
        <row r="4">
          <cell r="B4" t="str">
            <v>240ML AQUA LOCAL 1X48</v>
          </cell>
          <cell r="C4" t="str">
            <v>Box</v>
          </cell>
          <cell r="D4">
            <v>19883</v>
          </cell>
        </row>
        <row r="5">
          <cell r="B5" t="str">
            <v>330ML AQUA KIDS BOY 1X24</v>
          </cell>
          <cell r="C5" t="str">
            <v>Unit</v>
          </cell>
          <cell r="D5">
            <v>67488</v>
          </cell>
        </row>
        <row r="6">
          <cell r="B6" t="str">
            <v>330ML AQUA KIDS BOY Q2 1X24</v>
          </cell>
          <cell r="C6" t="str">
            <v>Box</v>
          </cell>
          <cell r="D6">
            <v>73000</v>
          </cell>
        </row>
        <row r="7">
          <cell r="B7" t="str">
            <v>330ML AQUA KIDS GIRL 1X24</v>
          </cell>
          <cell r="C7" t="str">
            <v>Unit</v>
          </cell>
          <cell r="D7">
            <v>67488</v>
          </cell>
        </row>
        <row r="8">
          <cell r="B8" t="str">
            <v>330ML AQUA KIDS GIRL Q2 1X24</v>
          </cell>
          <cell r="C8" t="str">
            <v>Box</v>
          </cell>
          <cell r="D8">
            <v>73000</v>
          </cell>
        </row>
        <row r="9">
          <cell r="B9" t="str">
            <v>330ML AQUA LOCAL 1X24</v>
          </cell>
          <cell r="C9" t="str">
            <v>Box</v>
          </cell>
          <cell r="D9">
            <v>27670</v>
          </cell>
        </row>
        <row r="10">
          <cell r="B10" t="str">
            <v>380ML AQUA LOCAL 1X24</v>
          </cell>
          <cell r="C10" t="str">
            <v>Unit</v>
          </cell>
          <cell r="D10">
            <v>-12000</v>
          </cell>
        </row>
        <row r="11">
          <cell r="B11" t="str">
            <v>380ML AQUA REFLECTIONS 1X12</v>
          </cell>
          <cell r="C11" t="str">
            <v>Unit</v>
          </cell>
          <cell r="D11">
            <v>58440</v>
          </cell>
        </row>
        <row r="12">
          <cell r="B12" t="str">
            <v>380ML AQUA REFLECTIONS SG 1X12</v>
          </cell>
          <cell r="C12" t="str">
            <v>Box</v>
          </cell>
          <cell r="D12">
            <v>80652</v>
          </cell>
        </row>
        <row r="13">
          <cell r="B13" t="str">
            <v>380ML AQUA SPAKLING 1X12</v>
          </cell>
          <cell r="D13">
            <v>63480</v>
          </cell>
        </row>
        <row r="14">
          <cell r="B14" t="str">
            <v>380ML AQUA SPARKLING 1X12</v>
          </cell>
          <cell r="C14" t="str">
            <v>Unit</v>
          </cell>
          <cell r="D14">
            <v>63480</v>
          </cell>
        </row>
        <row r="15">
          <cell r="B15" t="str">
            <v>380ML AQUA SPARKLING SG 1X12</v>
          </cell>
          <cell r="C15" t="str">
            <v>Box</v>
          </cell>
          <cell r="D15">
            <v>80652</v>
          </cell>
        </row>
        <row r="16">
          <cell r="B16" t="str">
            <v>450ML AQUA ADULT Q4 MULPACK 1X6</v>
          </cell>
          <cell r="C16" t="str">
            <v>Box</v>
          </cell>
          <cell r="D16">
            <v>16000</v>
          </cell>
        </row>
        <row r="17">
          <cell r="B17" t="str">
            <v>450ML AQUA KIDS Q2 1X24</v>
          </cell>
          <cell r="C17" t="str">
            <v>Box</v>
          </cell>
          <cell r="D17">
            <v>69230</v>
          </cell>
        </row>
        <row r="18">
          <cell r="B18" t="str">
            <v>450ML AQUA LOCAL SLEEVE 1X24</v>
          </cell>
          <cell r="C18" t="str">
            <v>Box</v>
          </cell>
          <cell r="D18">
            <v>66560</v>
          </cell>
        </row>
        <row r="19">
          <cell r="B19" t="str">
            <v>5 GALLON AQUA LOCAL</v>
          </cell>
          <cell r="C19" t="str">
            <v>Unit</v>
          </cell>
          <cell r="D19">
            <v>8900</v>
          </cell>
        </row>
        <row r="20">
          <cell r="B20" t="str">
            <v>600ML AQUA LOCAL 1X24</v>
          </cell>
          <cell r="C20" t="str">
            <v>Box</v>
          </cell>
          <cell r="D20">
            <v>35131</v>
          </cell>
        </row>
        <row r="21">
          <cell r="B21" t="str">
            <v>750ML AQUA LOCAL 1X18</v>
          </cell>
          <cell r="C21" t="str">
            <v>Box</v>
          </cell>
          <cell r="D21">
            <v>60910</v>
          </cell>
        </row>
        <row r="22">
          <cell r="B22" t="str">
            <v>750ML AQUA REFLECTIONS 1X6</v>
          </cell>
          <cell r="C22" t="str">
            <v>Box</v>
          </cell>
          <cell r="D22">
            <v>72000</v>
          </cell>
        </row>
        <row r="23">
          <cell r="B23" t="str">
            <v>750ML AQUA SPARKLING 1X6</v>
          </cell>
          <cell r="C23" t="str">
            <v>Box</v>
          </cell>
          <cell r="D23">
            <v>72000</v>
          </cell>
        </row>
        <row r="24">
          <cell r="B24" t="str">
            <v>750ML AQUA REFLECTIONS SPARKLING 1X6</v>
          </cell>
          <cell r="C24" t="str">
            <v>Box</v>
          </cell>
        </row>
        <row r="25">
          <cell r="B25" t="str">
            <v>750ML AQUA REFLECTIONS STILL 1X6</v>
          </cell>
          <cell r="C25" t="str">
            <v>Box</v>
          </cell>
        </row>
        <row r="26">
          <cell r="B26" t="str">
            <v>EMPTY BOTTLE AQUA 5 GALLON</v>
          </cell>
          <cell r="C26" t="str">
            <v>Unit</v>
          </cell>
          <cell r="D26">
            <v>30000</v>
          </cell>
        </row>
        <row r="27">
          <cell r="B27" t="str">
            <v>350ML CAAYA JASMINE 1X12</v>
          </cell>
          <cell r="C27" t="str">
            <v>Box</v>
          </cell>
          <cell r="D27">
            <v>47191</v>
          </cell>
        </row>
        <row r="28">
          <cell r="B28" t="str">
            <v>350ML CAAYA TOASTED RICE 1X12</v>
          </cell>
          <cell r="C28" t="str">
            <v>Box</v>
          </cell>
          <cell r="D28">
            <v>47191</v>
          </cell>
        </row>
        <row r="29">
          <cell r="B29" t="str">
            <v>350ML CAAYA VANILLA PANDAN 1X12</v>
          </cell>
          <cell r="C29" t="str">
            <v>Box</v>
          </cell>
          <cell r="D29">
            <v>47191</v>
          </cell>
        </row>
        <row r="30">
          <cell r="B30" t="str">
            <v>JUG RACK</v>
          </cell>
          <cell r="C30" t="str">
            <v>Unit</v>
          </cell>
          <cell r="D30">
            <v>0</v>
          </cell>
        </row>
        <row r="31">
          <cell r="B31" t="str">
            <v>1500ML MIZONE LYCHEE LEMON 1X6</v>
          </cell>
          <cell r="C31" t="str">
            <v>Box</v>
          </cell>
          <cell r="D31">
            <v>36630</v>
          </cell>
        </row>
        <row r="32">
          <cell r="B32" t="str">
            <v>500ML MIZONE ACTIV' 1X12</v>
          </cell>
          <cell r="C32" t="str">
            <v>Box</v>
          </cell>
          <cell r="D32">
            <v>30738</v>
          </cell>
        </row>
        <row r="33">
          <cell r="B33" t="str">
            <v>500ML MIZONE APPLE GUAVA 1X12</v>
          </cell>
          <cell r="C33" t="str">
            <v>Box</v>
          </cell>
          <cell r="D33">
            <v>30738</v>
          </cell>
        </row>
        <row r="34">
          <cell r="B34" t="str">
            <v>500ML MIZONE COCOPINA 1X12</v>
          </cell>
          <cell r="C34" t="str">
            <v>Box</v>
          </cell>
          <cell r="D34">
            <v>30738</v>
          </cell>
        </row>
        <row r="35">
          <cell r="B35" t="str">
            <v>500ML MIZONE COCOPINA BRAZIL LE 1X12</v>
          </cell>
          <cell r="C35" t="str">
            <v>Box</v>
          </cell>
          <cell r="D35">
            <v>30738</v>
          </cell>
        </row>
        <row r="36">
          <cell r="B36" t="str">
            <v>500ML MIZONE COOLIN BLEWAH 1X12</v>
          </cell>
          <cell r="C36" t="str">
            <v>Box</v>
          </cell>
          <cell r="D36">
            <v>30738</v>
          </cell>
        </row>
        <row r="37">
          <cell r="B37" t="str">
            <v>500ML MIZONE COOLIN BLEWAH LE 1X12</v>
          </cell>
          <cell r="C37" t="str">
            <v>Box</v>
          </cell>
          <cell r="D37">
            <v>30738</v>
          </cell>
        </row>
        <row r="38">
          <cell r="B38" t="str">
            <v>500ML MIZONE FRES'IN CRISPY APPLE 1X12</v>
          </cell>
          <cell r="C38" t="str">
            <v>Box</v>
          </cell>
          <cell r="D38">
            <v>30738</v>
          </cell>
        </row>
        <row r="39">
          <cell r="B39" t="str">
            <v>500ML MIZONE FRES'IN JC STRAWBERRY 1X12</v>
          </cell>
          <cell r="C39" t="str">
            <v>Box</v>
          </cell>
          <cell r="D39">
            <v>30738</v>
          </cell>
        </row>
        <row r="40">
          <cell r="B40" t="str">
            <v>500ML MIZONE LYCHEE LEMON 1X12</v>
          </cell>
          <cell r="C40" t="str">
            <v>Box</v>
          </cell>
          <cell r="D40">
            <v>30738</v>
          </cell>
        </row>
        <row r="41">
          <cell r="B41" t="str">
            <v>500ML MIZONE MANGGA KWENI 1X12</v>
          </cell>
          <cell r="C41" t="str">
            <v>Box</v>
          </cell>
          <cell r="D41">
            <v>30738</v>
          </cell>
        </row>
        <row r="42">
          <cell r="B42" t="str">
            <v>500ML MIZONE ORANGE LIME 1X12</v>
          </cell>
          <cell r="C42" t="str">
            <v>Box</v>
          </cell>
          <cell r="D42">
            <v>30738</v>
          </cell>
        </row>
        <row r="43">
          <cell r="B43" t="str">
            <v>500ML MIZONE YUZU LEMON 1X12</v>
          </cell>
          <cell r="C43" t="str">
            <v>Box</v>
          </cell>
          <cell r="D43">
            <v>30738</v>
          </cell>
        </row>
        <row r="44">
          <cell r="B44" t="str">
            <v>500ML MIZONE ACTIV' LYCHEE LEMON 1X12</v>
          </cell>
          <cell r="C44" t="str">
            <v>Box</v>
          </cell>
          <cell r="D44">
            <v>33900</v>
          </cell>
        </row>
        <row r="45">
          <cell r="B45" t="str">
            <v>500ML MIZONE BREAKFREE CHERRYBLSSOM 1X12</v>
          </cell>
          <cell r="C45" t="str">
            <v>Box</v>
          </cell>
          <cell r="D45">
            <v>33900</v>
          </cell>
        </row>
        <row r="46">
          <cell r="B46" t="str">
            <v>500ML MIZONE MOOD UP CRANBERRY 1X12</v>
          </cell>
          <cell r="C46" t="str">
            <v>Box</v>
          </cell>
          <cell r="D46">
            <v>33900</v>
          </cell>
        </row>
        <row r="47">
          <cell r="B47" t="str">
            <v>500ML MIZONE MOVE ON STARFRUIT 1X12</v>
          </cell>
          <cell r="C47" t="str">
            <v>Box</v>
          </cell>
          <cell r="D47">
            <v>33900</v>
          </cell>
        </row>
        <row r="48">
          <cell r="B48" t="str">
            <v>PALLET RENT DOUBLE FACE</v>
          </cell>
          <cell r="C48" t="str">
            <v>Unit</v>
          </cell>
          <cell r="D48">
            <v>100000</v>
          </cell>
        </row>
        <row r="49">
          <cell r="B49" t="str">
            <v>POTONGAN HARGA</v>
          </cell>
          <cell r="D49">
            <v>0</v>
          </cell>
        </row>
        <row r="50">
          <cell r="B50" t="str">
            <v>1500ML VIT LOCAL 1X12</v>
          </cell>
          <cell r="C50" t="str">
            <v>Box</v>
          </cell>
          <cell r="D50">
            <v>25950</v>
          </cell>
        </row>
        <row r="51">
          <cell r="B51" t="str">
            <v>220ML JAVA VIT LOCAL 1X48</v>
          </cell>
          <cell r="C51" t="str">
            <v>Box</v>
          </cell>
          <cell r="D51">
            <v>16690</v>
          </cell>
        </row>
        <row r="52">
          <cell r="B52" t="str">
            <v>220ML VIT LOCAL 1X42</v>
          </cell>
          <cell r="C52" t="str">
            <v>Box</v>
          </cell>
        </row>
        <row r="53">
          <cell r="B53" t="str">
            <v>240ML VIT LOCAL 1X48</v>
          </cell>
          <cell r="C53" t="str">
            <v>Box</v>
          </cell>
          <cell r="D53">
            <v>14090</v>
          </cell>
        </row>
        <row r="54">
          <cell r="B54" t="str">
            <v>330ML VIT LOCAL 1X24</v>
          </cell>
          <cell r="C54" t="str">
            <v>Box</v>
          </cell>
          <cell r="D54">
            <v>24400</v>
          </cell>
        </row>
        <row r="55">
          <cell r="B55" t="str">
            <v>350ML LEVITE LEMON CUCUMBER MINT 1X12</v>
          </cell>
          <cell r="C55" t="str">
            <v>Box</v>
          </cell>
          <cell r="D55">
            <v>32236</v>
          </cell>
        </row>
        <row r="56">
          <cell r="B56" t="str">
            <v>350ML LEVITE LYCHEE CITRUS MINT 1X12</v>
          </cell>
          <cell r="C56" t="str">
            <v>Box</v>
          </cell>
          <cell r="D56">
            <v>32236</v>
          </cell>
        </row>
        <row r="57">
          <cell r="B57" t="str">
            <v>350ML LEVITE RASA ANGGUR HIJAU 1X12</v>
          </cell>
          <cell r="C57" t="str">
            <v>Box</v>
          </cell>
          <cell r="D57">
            <v>32236</v>
          </cell>
        </row>
        <row r="58">
          <cell r="B58" t="str">
            <v>350ML LEVITE RASA JAMBU BIJI 1X12</v>
          </cell>
          <cell r="C58" t="str">
            <v>Box</v>
          </cell>
          <cell r="D58">
            <v>32236</v>
          </cell>
        </row>
        <row r="59">
          <cell r="B59" t="str">
            <v>350ML LEVITE RASA JERUK 1X12</v>
          </cell>
          <cell r="C59" t="str">
            <v>Box</v>
          </cell>
          <cell r="D59">
            <v>32236</v>
          </cell>
        </row>
        <row r="60">
          <cell r="B60" t="str">
            <v>350ML LEVITE RASA SIRSAK 1X12</v>
          </cell>
          <cell r="C60" t="str">
            <v>Box</v>
          </cell>
          <cell r="D60">
            <v>32236</v>
          </cell>
        </row>
        <row r="61">
          <cell r="B61" t="str">
            <v>350ML LEVITE WILDBERRIES LIME MINT 1X12</v>
          </cell>
          <cell r="C61" t="str">
            <v>Box</v>
          </cell>
          <cell r="D61">
            <v>32236</v>
          </cell>
        </row>
        <row r="62">
          <cell r="B62" t="str">
            <v>5 GALLON VIT LOCAL</v>
          </cell>
          <cell r="C62" t="str">
            <v>Unit</v>
          </cell>
          <cell r="D62">
            <v>7150</v>
          </cell>
        </row>
        <row r="63">
          <cell r="B63" t="str">
            <v>600ML VIT LOCAL 1X24</v>
          </cell>
          <cell r="C63" t="str">
            <v>Box</v>
          </cell>
          <cell r="D63">
            <v>25950</v>
          </cell>
        </row>
        <row r="64">
          <cell r="B64" t="str">
            <v>EMPTY BOTTLE VIT 5 GALLON</v>
          </cell>
          <cell r="C64" t="str">
            <v>Unit</v>
          </cell>
          <cell r="D64">
            <v>30000</v>
          </cell>
        </row>
        <row r="65">
          <cell r="B65" t="str">
            <v>LOG HANDLING FEE DECEMBER 2018</v>
          </cell>
          <cell r="D65">
            <v>73700</v>
          </cell>
        </row>
        <row r="66">
          <cell r="B66" t="str">
            <v>LOG HANDLING FEE JANUARY 2019</v>
          </cell>
          <cell r="D66">
            <v>73700</v>
          </cell>
        </row>
        <row r="67">
          <cell r="B67" t="str">
            <v>LOG HANDLING FEE FEBRUARY 2019</v>
          </cell>
          <cell r="D67">
            <v>73700</v>
          </cell>
        </row>
        <row r="68">
          <cell r="B68" t="str">
            <v>LOG HANDLING FEE MARCH 2019</v>
          </cell>
          <cell r="D68">
            <v>73700</v>
          </cell>
        </row>
        <row r="69">
          <cell r="B69" t="str">
            <v>LOG HANDLING FEE APRIL 2019</v>
          </cell>
          <cell r="D69">
            <v>73700</v>
          </cell>
        </row>
        <row r="70">
          <cell r="B70" t="str">
            <v>LOG HANDLING FEE MEI 2019</v>
          </cell>
          <cell r="D70">
            <v>73700</v>
          </cell>
        </row>
        <row r="71">
          <cell r="B71" t="str">
            <v>LOG HANDLING FEE JUNE 2019</v>
          </cell>
          <cell r="D71">
            <v>73700</v>
          </cell>
        </row>
        <row r="72">
          <cell r="B72" t="str">
            <v>LOG HANDLING FEE JULY 2019</v>
          </cell>
          <cell r="D72">
            <v>73700</v>
          </cell>
        </row>
        <row r="73">
          <cell r="B73" t="str">
            <v>LOG HANDLING FEE AUGUST 2019</v>
          </cell>
          <cell r="D73">
            <v>73700</v>
          </cell>
        </row>
        <row r="74">
          <cell r="B74" t="str">
            <v>LOG HANDLING FEE SEPTEMBER 2019</v>
          </cell>
          <cell r="D74">
            <v>73700</v>
          </cell>
        </row>
        <row r="75">
          <cell r="B75" t="str">
            <v>LOG HANDLING FEE OCTOBER 2019</v>
          </cell>
          <cell r="D75">
            <v>73700</v>
          </cell>
        </row>
        <row r="76">
          <cell r="B76" t="str">
            <v>LOG HANDLING FEE NOVEMBER 2019</v>
          </cell>
          <cell r="D76">
            <v>73700</v>
          </cell>
        </row>
        <row r="77">
          <cell r="B77" t="str">
            <v>LOG HANDLING FEE DECEMBER 2019</v>
          </cell>
          <cell r="D77">
            <v>73700</v>
          </cell>
        </row>
        <row r="78">
          <cell r="B78" t="str">
            <v>380ML AQUA REFLECTIONS SPARKLING 1X12</v>
          </cell>
          <cell r="C78" t="str">
            <v>Box</v>
          </cell>
        </row>
        <row r="79">
          <cell r="B79" t="str">
            <v>380ML AQUA REFLECTIONS STILL 1X12</v>
          </cell>
          <cell r="C79" t="str">
            <v>Box</v>
          </cell>
        </row>
      </sheetData>
      <sheetData sheetId="11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bt"/>
      <sheetName val="Peb2"/>
      <sheetName val="Peb1"/>
      <sheetName val="GLS0497"/>
      <sheetName val="Tally"/>
      <sheetName val="Cheklis"/>
      <sheetName val="Scedule"/>
      <sheetName val="Vin"/>
      <sheetName val="P3S"/>
      <sheetName val="9707093"/>
      <sheetName val="17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  <sheetName val="Rpt1. NR Lajur"/>
      <sheetName val="Rpt2. NR"/>
      <sheetName val="Rpt3. PL"/>
      <sheetName val="Rpt4.PL2"/>
      <sheetName val="Rpt5. Adm"/>
      <sheetName val="Rpt6.Adm2"/>
      <sheetName val="Rpt7.Adm3"/>
      <sheetName val="Rpt8. Adm4"/>
      <sheetName val="Rpt9.Mkt1"/>
      <sheetName val="Rpt10.Mkt2"/>
      <sheetName val="Rpt11.Mkt3"/>
      <sheetName val="Rpt12.Mkt4"/>
      <sheetName val="Rpt13.Oth"/>
      <sheetName val="Rpt14.Oth"/>
      <sheetName val="Rpt15.Prod cc"/>
      <sheetName val="Rpt16.Prod cc"/>
      <sheetName val="Rpt13_Oth"/>
      <sheetName val="Rpt2_ NR"/>
      <sheetName val="analis"/>
      <sheetName val="OPNAME GOOD STOCK"/>
      <sheetName val="OPNAME SALES"/>
      <sheetName val="MCOK"/>
      <sheetName val="RUGILABA"/>
      <sheetName val="B"/>
      <sheetName val="Permanent info"/>
      <sheetName val="Sheet1"/>
      <sheetName val="GeneralInfo"/>
      <sheetName val="Detail Cost by Category"/>
      <sheetName val="Costing"/>
      <sheetName val="TBM"/>
      <sheetName val="X-file"/>
      <sheetName val="Gb Link Requirement"/>
      <sheetName val="PENDING PO &amp; LC"/>
      <sheetName val="RECEIPTS"/>
      <sheetName val="Ship"/>
      <sheetName val="Int-Scheme I"/>
      <sheetName val="Slip"/>
      <sheetName val="master"/>
      <sheetName val="BSLA"/>
      <sheetName val="Marshal"/>
      <sheetName val="10. BS Reconciliation"/>
      <sheetName val="File references"/>
      <sheetName val="Ner"/>
    </sheetNames>
    <sheetDataSet>
      <sheetData sheetId="0">
        <row r="6">
          <cell r="G6" t="str">
            <v>Total</v>
          </cell>
        </row>
      </sheetData>
      <sheetData sheetId="1"/>
      <sheetData sheetId="2" refreshError="1"/>
      <sheetData sheetId="3">
        <row r="1">
          <cell r="E1" t="str">
            <v>PT Garudafood Putra Putri Jaya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  <sheetName val="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IN"/>
      <sheetName val="IN K29"/>
      <sheetName val="SUPOUT"/>
      <sheetName val="IN"/>
      <sheetName val="OUT"/>
      <sheetName val="LKH"/>
      <sheetName val="kroscek"/>
      <sheetName val="BANK"/>
      <sheetName val="BANK LIVIA"/>
      <sheetName val="BANK BTN"/>
      <sheetName val="BANK PREMIER"/>
      <sheetName val="BG"/>
      <sheetName val="KB"/>
      <sheetName val="KO"/>
      <sheetName val="BD"/>
      <sheetName val="BP"/>
      <sheetName val="JMSTK"/>
      <sheetName val="PIUT JMSTK"/>
      <sheetName val="PIUT MS SUPORT"/>
      <sheetName val="PIUT PST"/>
      <sheetName val="PIUT PST1"/>
      <sheetName val="TP"/>
      <sheetName val="TP1"/>
      <sheetName val="PIUT TIV"/>
      <sheetName val="PIUT TIV1"/>
      <sheetName val="PIUT TIV PROGRAM"/>
      <sheetName val="HUT MS SUPORT"/>
      <sheetName val="SPS"/>
      <sheetName val="BENGKEL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DEPO MARGOMULYO</v>
          </cell>
        </row>
        <row r="2">
          <cell r="A2" t="str">
            <v>NERACA LAJUR</v>
          </cell>
          <cell r="J2">
            <v>4202526550</v>
          </cell>
          <cell r="O2">
            <v>0</v>
          </cell>
        </row>
        <row r="3">
          <cell r="A3" t="str">
            <v>PER  31 JULI  2014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207343602</v>
          </cell>
          <cell r="F6">
            <v>0</v>
          </cell>
          <cell r="G6">
            <v>6415758768</v>
          </cell>
          <cell r="H6">
            <v>6136755950</v>
          </cell>
          <cell r="K6">
            <v>486346420</v>
          </cell>
          <cell r="L6">
            <v>0</v>
          </cell>
          <cell r="M6">
            <v>0</v>
          </cell>
          <cell r="N6">
            <v>0</v>
          </cell>
          <cell r="O6">
            <v>486346420</v>
          </cell>
          <cell r="P6">
            <v>0</v>
          </cell>
          <cell r="R6">
            <v>486346420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8000000</v>
          </cell>
          <cell r="F7">
            <v>0</v>
          </cell>
          <cell r="G7">
            <v>895317067</v>
          </cell>
          <cell r="H7">
            <v>895317067</v>
          </cell>
          <cell r="J7">
            <v>0</v>
          </cell>
          <cell r="K7">
            <v>8000000</v>
          </cell>
          <cell r="L7">
            <v>0</v>
          </cell>
          <cell r="M7">
            <v>0</v>
          </cell>
          <cell r="N7">
            <v>0</v>
          </cell>
          <cell r="O7">
            <v>8000000</v>
          </cell>
          <cell r="P7">
            <v>0</v>
          </cell>
          <cell r="R7">
            <v>8000000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13341567.600000381</v>
          </cell>
          <cell r="F8">
            <v>0</v>
          </cell>
          <cell r="G8">
            <v>10329399747</v>
          </cell>
          <cell r="H8">
            <v>10338991848</v>
          </cell>
          <cell r="J8">
            <v>0</v>
          </cell>
          <cell r="K8">
            <v>3749466.6000003815</v>
          </cell>
          <cell r="L8">
            <v>0</v>
          </cell>
          <cell r="M8">
            <v>0</v>
          </cell>
          <cell r="N8">
            <v>0</v>
          </cell>
          <cell r="O8">
            <v>3749466.6000003815</v>
          </cell>
          <cell r="P8">
            <v>0</v>
          </cell>
          <cell r="R8">
            <v>3749466.6000003815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139924029993.13776</v>
          </cell>
          <cell r="F9">
            <v>0</v>
          </cell>
          <cell r="G9">
            <v>9133672951</v>
          </cell>
          <cell r="H9">
            <v>0</v>
          </cell>
          <cell r="I9">
            <v>18099740</v>
          </cell>
          <cell r="J9">
            <v>10032572090.769232</v>
          </cell>
          <cell r="K9">
            <v>139043230593.36853</v>
          </cell>
          <cell r="L9">
            <v>0</v>
          </cell>
          <cell r="M9">
            <v>0</v>
          </cell>
          <cell r="N9">
            <v>0</v>
          </cell>
          <cell r="O9">
            <v>139043230593.36853</v>
          </cell>
          <cell r="P9">
            <v>0</v>
          </cell>
          <cell r="R9">
            <v>139043230593.36853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22482500</v>
          </cell>
          <cell r="H10">
            <v>4225009050</v>
          </cell>
          <cell r="I10">
            <v>4202526550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6786030862</v>
          </cell>
          <cell r="F11">
            <v>0</v>
          </cell>
          <cell r="G11">
            <v>0</v>
          </cell>
          <cell r="H11">
            <v>5740414951</v>
          </cell>
          <cell r="I11">
            <v>3226823516</v>
          </cell>
          <cell r="J11">
            <v>0</v>
          </cell>
          <cell r="K11">
            <v>4272439427</v>
          </cell>
          <cell r="L11">
            <v>0</v>
          </cell>
          <cell r="M11">
            <v>0</v>
          </cell>
          <cell r="N11">
            <v>0</v>
          </cell>
          <cell r="O11">
            <v>4272439427</v>
          </cell>
          <cell r="P11">
            <v>0</v>
          </cell>
          <cell r="R11">
            <v>4272439427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2296000</v>
          </cell>
          <cell r="F12">
            <v>0</v>
          </cell>
          <cell r="G12">
            <v>4004000</v>
          </cell>
          <cell r="H12">
            <v>471000</v>
          </cell>
          <cell r="I12">
            <v>0</v>
          </cell>
          <cell r="J12">
            <v>0</v>
          </cell>
          <cell r="K12">
            <v>5829000</v>
          </cell>
          <cell r="L12">
            <v>0</v>
          </cell>
          <cell r="M12">
            <v>0</v>
          </cell>
          <cell r="N12">
            <v>0</v>
          </cell>
          <cell r="O12">
            <v>5829000</v>
          </cell>
          <cell r="P12">
            <v>0</v>
          </cell>
          <cell r="R12">
            <v>5829000</v>
          </cell>
          <cell r="S12">
            <v>0</v>
          </cell>
        </row>
        <row r="13">
          <cell r="A13">
            <v>130502</v>
          </cell>
          <cell r="B13" t="str">
            <v>PIUTANG JAMSOSTEK</v>
          </cell>
          <cell r="C13" t="str">
            <v>N</v>
          </cell>
          <cell r="D13" t="str">
            <v>D</v>
          </cell>
          <cell r="E13">
            <v>2189460</v>
          </cell>
          <cell r="F13">
            <v>0</v>
          </cell>
          <cell r="G13">
            <v>898540</v>
          </cell>
          <cell r="H13">
            <v>0</v>
          </cell>
          <cell r="I13">
            <v>0</v>
          </cell>
          <cell r="J13">
            <v>0</v>
          </cell>
          <cell r="K13">
            <v>3088000</v>
          </cell>
          <cell r="L13">
            <v>0</v>
          </cell>
          <cell r="M13">
            <v>0</v>
          </cell>
          <cell r="N13">
            <v>0</v>
          </cell>
          <cell r="O13">
            <v>3088000</v>
          </cell>
          <cell r="P13">
            <v>0</v>
          </cell>
          <cell r="R13">
            <v>3088000</v>
          </cell>
          <cell r="S13">
            <v>0</v>
          </cell>
        </row>
        <row r="14">
          <cell r="A14">
            <v>311100</v>
          </cell>
          <cell r="B14" t="str">
            <v>JAMINAN PELANGGAN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230848750</v>
          </cell>
          <cell r="H14">
            <v>14535000</v>
          </cell>
          <cell r="I14">
            <v>0</v>
          </cell>
          <cell r="J14">
            <v>216313750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311110</v>
          </cell>
          <cell r="B15" t="str">
            <v>TITIPAN PELANGGAN</v>
          </cell>
          <cell r="C15" t="str">
            <v>N</v>
          </cell>
          <cell r="D15" t="str">
            <v>K</v>
          </cell>
          <cell r="E15">
            <v>0</v>
          </cell>
          <cell r="F15">
            <v>2135652491</v>
          </cell>
          <cell r="G15">
            <v>1047303700</v>
          </cell>
          <cell r="H15">
            <v>901824600</v>
          </cell>
          <cell r="I15">
            <v>73027</v>
          </cell>
          <cell r="J15">
            <v>0</v>
          </cell>
          <cell r="K15">
            <v>0</v>
          </cell>
          <cell r="L15">
            <v>1990100364</v>
          </cell>
          <cell r="M15">
            <v>0</v>
          </cell>
          <cell r="N15">
            <v>0</v>
          </cell>
          <cell r="O15">
            <v>0</v>
          </cell>
          <cell r="P15">
            <v>1990100364</v>
          </cell>
          <cell r="R15">
            <v>0</v>
          </cell>
          <cell r="S15">
            <v>1990100364</v>
          </cell>
        </row>
        <row r="16">
          <cell r="A16">
            <v>311111</v>
          </cell>
          <cell r="B16" t="str">
            <v>TITIPAN DENDA</v>
          </cell>
          <cell r="C16" t="str">
            <v>N</v>
          </cell>
          <cell r="D16" t="str">
            <v>K</v>
          </cell>
          <cell r="E16">
            <v>0</v>
          </cell>
          <cell r="F16">
            <v>24160</v>
          </cell>
          <cell r="G16">
            <v>0</v>
          </cell>
          <cell r="H16">
            <v>0</v>
          </cell>
          <cell r="I16">
            <v>24160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311112</v>
          </cell>
          <cell r="B17" t="str">
            <v>TITIPAN KLAIM</v>
          </cell>
          <cell r="C17" t="str">
            <v>N</v>
          </cell>
          <cell r="D17" t="str">
            <v>K</v>
          </cell>
          <cell r="E17">
            <v>0</v>
          </cell>
          <cell r="F17">
            <v>5532503</v>
          </cell>
          <cell r="G17">
            <v>0</v>
          </cell>
          <cell r="H17">
            <v>0</v>
          </cell>
          <cell r="I17">
            <v>5532503</v>
          </cell>
          <cell r="J17">
            <v>1475411</v>
          </cell>
          <cell r="K17">
            <v>0</v>
          </cell>
          <cell r="L17">
            <v>1475411</v>
          </cell>
          <cell r="M17">
            <v>0</v>
          </cell>
          <cell r="N17">
            <v>0</v>
          </cell>
          <cell r="O17">
            <v>0</v>
          </cell>
          <cell r="P17">
            <v>1475411</v>
          </cell>
          <cell r="R17">
            <v>0</v>
          </cell>
          <cell r="S17">
            <v>1475411</v>
          </cell>
        </row>
        <row r="18">
          <cell r="A18">
            <v>311113</v>
          </cell>
          <cell r="B18" t="str">
            <v>TITIPAN KOPERASI</v>
          </cell>
          <cell r="C18" t="str">
            <v>N</v>
          </cell>
          <cell r="D18" t="str">
            <v>K</v>
          </cell>
          <cell r="E18">
            <v>0</v>
          </cell>
          <cell r="F18">
            <v>4252500</v>
          </cell>
          <cell r="G18">
            <v>0</v>
          </cell>
          <cell r="H18">
            <v>0</v>
          </cell>
          <cell r="I18">
            <v>4252500</v>
          </cell>
          <cell r="J18">
            <v>3597500</v>
          </cell>
          <cell r="K18">
            <v>0</v>
          </cell>
          <cell r="L18">
            <v>3597500</v>
          </cell>
          <cell r="M18">
            <v>0</v>
          </cell>
          <cell r="N18">
            <v>0</v>
          </cell>
          <cell r="O18">
            <v>0</v>
          </cell>
          <cell r="P18">
            <v>3597500</v>
          </cell>
          <cell r="R18">
            <v>0</v>
          </cell>
          <cell r="S18">
            <v>3597500</v>
          </cell>
        </row>
        <row r="19">
          <cell r="A19">
            <v>311114</v>
          </cell>
          <cell r="B19" t="str">
            <v>TITIPAN JAMSOSTEK</v>
          </cell>
          <cell r="C19" t="str">
            <v>N</v>
          </cell>
          <cell r="D19" t="str">
            <v>K</v>
          </cell>
          <cell r="E19">
            <v>0</v>
          </cell>
          <cell r="F19">
            <v>7666875</v>
          </cell>
          <cell r="G19">
            <v>0</v>
          </cell>
          <cell r="H19">
            <v>0</v>
          </cell>
          <cell r="I19">
            <v>7666875</v>
          </cell>
          <cell r="J19">
            <v>7644875</v>
          </cell>
          <cell r="K19">
            <v>0</v>
          </cell>
          <cell r="L19">
            <v>7644875</v>
          </cell>
          <cell r="M19">
            <v>0</v>
          </cell>
          <cell r="N19">
            <v>0</v>
          </cell>
          <cell r="O19">
            <v>0</v>
          </cell>
          <cell r="P19">
            <v>7644875</v>
          </cell>
          <cell r="R19">
            <v>0</v>
          </cell>
          <cell r="S19">
            <v>7644875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1022615290</v>
          </cell>
          <cell r="F20">
            <v>0</v>
          </cell>
          <cell r="G20">
            <v>49474618</v>
          </cell>
          <cell r="H20">
            <v>1604438</v>
          </cell>
          <cell r="I20">
            <v>16508492</v>
          </cell>
          <cell r="J20">
            <v>18099740</v>
          </cell>
          <cell r="K20">
            <v>1068894222</v>
          </cell>
          <cell r="L20">
            <v>0</v>
          </cell>
          <cell r="M20">
            <v>0</v>
          </cell>
          <cell r="N20">
            <v>0</v>
          </cell>
          <cell r="O20">
            <v>1068894222</v>
          </cell>
          <cell r="P20">
            <v>0</v>
          </cell>
          <cell r="R20">
            <v>1068894222</v>
          </cell>
          <cell r="S20">
            <v>0</v>
          </cell>
        </row>
        <row r="21">
          <cell r="A21">
            <v>130131</v>
          </cell>
          <cell r="B21" t="str">
            <v>PIUTANG PUSAT</v>
          </cell>
          <cell r="C21" t="str">
            <v>N</v>
          </cell>
          <cell r="D21" t="str">
            <v>D</v>
          </cell>
          <cell r="E21">
            <v>261433943</v>
          </cell>
          <cell r="F21">
            <v>0</v>
          </cell>
          <cell r="G21">
            <v>247432638</v>
          </cell>
          <cell r="H21">
            <v>216725000</v>
          </cell>
          <cell r="I21">
            <v>0</v>
          </cell>
          <cell r="K21">
            <v>292141581</v>
          </cell>
          <cell r="L21">
            <v>0</v>
          </cell>
          <cell r="M21">
            <v>0</v>
          </cell>
          <cell r="N21">
            <v>0</v>
          </cell>
          <cell r="O21">
            <v>292141581</v>
          </cell>
          <cell r="P21">
            <v>0</v>
          </cell>
          <cell r="R21">
            <v>292141581</v>
          </cell>
          <cell r="S21">
            <v>0</v>
          </cell>
        </row>
        <row r="22">
          <cell r="A22">
            <v>114001</v>
          </cell>
          <cell r="B22" t="str">
            <v>PERSEDIAAN</v>
          </cell>
          <cell r="C22" t="str">
            <v>N</v>
          </cell>
          <cell r="D22" t="str">
            <v>D</v>
          </cell>
          <cell r="E22">
            <v>2007955450</v>
          </cell>
          <cell r="F22">
            <v>0</v>
          </cell>
          <cell r="G22">
            <v>0</v>
          </cell>
          <cell r="H22">
            <v>0</v>
          </cell>
          <cell r="I22">
            <v>3520769600</v>
          </cell>
          <cell r="J22">
            <v>2007955450</v>
          </cell>
          <cell r="K22">
            <v>3520769600</v>
          </cell>
          <cell r="L22">
            <v>0</v>
          </cell>
          <cell r="M22">
            <v>0</v>
          </cell>
          <cell r="N22">
            <v>0</v>
          </cell>
          <cell r="O22">
            <v>3520769600</v>
          </cell>
          <cell r="P22">
            <v>0</v>
          </cell>
          <cell r="R22">
            <v>3520769600</v>
          </cell>
          <cell r="S22">
            <v>0</v>
          </cell>
        </row>
        <row r="23">
          <cell r="A23">
            <v>211001</v>
          </cell>
          <cell r="B23" t="str">
            <v>HUTANG DAGANG</v>
          </cell>
          <cell r="C23" t="str">
            <v>N</v>
          </cell>
          <cell r="D23" t="str">
            <v>K</v>
          </cell>
          <cell r="E23">
            <v>0</v>
          </cell>
          <cell r="F23">
            <v>165679302804.64999</v>
          </cell>
          <cell r="G23">
            <v>0</v>
          </cell>
          <cell r="H23">
            <v>0</v>
          </cell>
          <cell r="I23">
            <v>9159553733</v>
          </cell>
          <cell r="J23">
            <v>8406104600</v>
          </cell>
          <cell r="K23">
            <v>0</v>
          </cell>
          <cell r="L23">
            <v>164925853671.64999</v>
          </cell>
          <cell r="M23">
            <v>0</v>
          </cell>
          <cell r="N23">
            <v>0</v>
          </cell>
          <cell r="O23">
            <v>0</v>
          </cell>
          <cell r="P23">
            <v>164925853671.64999</v>
          </cell>
          <cell r="R23">
            <v>0</v>
          </cell>
          <cell r="S23">
            <v>164925853671.64999</v>
          </cell>
        </row>
        <row r="24">
          <cell r="A24">
            <v>211101</v>
          </cell>
          <cell r="B24" t="str">
            <v>HUTANG GAJI</v>
          </cell>
          <cell r="C24" t="str">
            <v>N</v>
          </cell>
          <cell r="D24" t="str">
            <v>K</v>
          </cell>
          <cell r="E24">
            <v>0</v>
          </cell>
          <cell r="F24">
            <v>367352999.76923108</v>
          </cell>
          <cell r="G24">
            <v>0</v>
          </cell>
          <cell r="H24">
            <v>0</v>
          </cell>
          <cell r="I24">
            <v>367352999.76923108</v>
          </cell>
          <cell r="J24">
            <v>378582300</v>
          </cell>
          <cell r="K24">
            <v>0</v>
          </cell>
          <cell r="L24">
            <v>378582300</v>
          </cell>
          <cell r="M24">
            <v>0</v>
          </cell>
          <cell r="N24">
            <v>0</v>
          </cell>
          <cell r="O24">
            <v>0</v>
          </cell>
          <cell r="P24">
            <v>378582300</v>
          </cell>
          <cell r="R24">
            <v>0</v>
          </cell>
          <cell r="S24">
            <v>378582300</v>
          </cell>
        </row>
        <row r="25">
          <cell r="A25">
            <v>211102</v>
          </cell>
          <cell r="B25" t="str">
            <v>HUTANG BBM</v>
          </cell>
          <cell r="C25" t="str">
            <v>N</v>
          </cell>
          <cell r="D25" t="str">
            <v>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A26">
            <v>211103</v>
          </cell>
          <cell r="B26" t="str">
            <v>HUTANG INSENTIVE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A27">
            <v>211201</v>
          </cell>
          <cell r="B27" t="str">
            <v>HUTANG MS SUPPORT</v>
          </cell>
          <cell r="C27" t="str">
            <v>N</v>
          </cell>
          <cell r="D27" t="str">
            <v>K</v>
          </cell>
          <cell r="E27">
            <v>0</v>
          </cell>
          <cell r="F27">
            <v>430098505</v>
          </cell>
          <cell r="G27">
            <v>0</v>
          </cell>
          <cell r="H27">
            <v>0</v>
          </cell>
          <cell r="I27">
            <v>430098505</v>
          </cell>
          <cell r="J27">
            <v>402322408</v>
          </cell>
          <cell r="K27">
            <v>0</v>
          </cell>
          <cell r="L27">
            <v>402322408</v>
          </cell>
          <cell r="M27">
            <v>0</v>
          </cell>
          <cell r="N27">
            <v>0</v>
          </cell>
          <cell r="O27">
            <v>0</v>
          </cell>
          <cell r="P27">
            <v>402322408</v>
          </cell>
          <cell r="R27">
            <v>0</v>
          </cell>
          <cell r="S27">
            <v>402322408</v>
          </cell>
        </row>
        <row r="28">
          <cell r="A28">
            <v>211203</v>
          </cell>
          <cell r="B28" t="str">
            <v>HUTANG JAMSOSTEK</v>
          </cell>
          <cell r="C28" t="str">
            <v>N</v>
          </cell>
          <cell r="D28" t="str">
            <v>K</v>
          </cell>
          <cell r="E28">
            <v>0</v>
          </cell>
          <cell r="F28">
            <v>25114788</v>
          </cell>
          <cell r="G28">
            <v>0</v>
          </cell>
          <cell r="H28">
            <v>0</v>
          </cell>
          <cell r="I28">
            <v>25114788</v>
          </cell>
          <cell r="J28">
            <v>25068148</v>
          </cell>
          <cell r="K28">
            <v>0</v>
          </cell>
          <cell r="L28">
            <v>25068148</v>
          </cell>
          <cell r="M28">
            <v>0</v>
          </cell>
          <cell r="N28">
            <v>0</v>
          </cell>
          <cell r="O28">
            <v>0</v>
          </cell>
          <cell r="P28">
            <v>25068148</v>
          </cell>
          <cell r="R28">
            <v>0</v>
          </cell>
          <cell r="S28">
            <v>25068148</v>
          </cell>
        </row>
        <row r="29">
          <cell r="A29">
            <v>311001</v>
          </cell>
          <cell r="B29" t="str">
            <v>MODAL</v>
          </cell>
          <cell r="C29" t="str">
            <v>N</v>
          </cell>
          <cell r="D29" t="str">
            <v>K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311101</v>
          </cell>
          <cell r="B30" t="str">
            <v>LABA DITAHAN</v>
          </cell>
          <cell r="C30" t="str">
            <v>N</v>
          </cell>
          <cell r="D30" t="str">
            <v>K</v>
          </cell>
          <cell r="E30">
            <v>0</v>
          </cell>
          <cell r="F30">
            <v>-11579605523.65667</v>
          </cell>
          <cell r="G30">
            <v>0</v>
          </cell>
          <cell r="H30">
            <v>0</v>
          </cell>
          <cell r="K30">
            <v>0</v>
          </cell>
          <cell r="L30">
            <v>-11579605523.65667</v>
          </cell>
          <cell r="M30">
            <v>0</v>
          </cell>
          <cell r="N30">
            <v>0</v>
          </cell>
          <cell r="O30">
            <v>0</v>
          </cell>
          <cell r="P30">
            <v>-11579605523.65667</v>
          </cell>
          <cell r="R30">
            <v>0</v>
          </cell>
          <cell r="S30">
            <v>-11579605523.65667</v>
          </cell>
        </row>
        <row r="31">
          <cell r="A31">
            <v>311201</v>
          </cell>
          <cell r="B31" t="str">
            <v>LABA TAHUN TAHUN LALU</v>
          </cell>
          <cell r="C31" t="str">
            <v>N</v>
          </cell>
          <cell r="D31" t="str">
            <v>K</v>
          </cell>
          <cell r="E31">
            <v>0</v>
          </cell>
          <cell r="F31">
            <v>-3657438394.6324902</v>
          </cell>
          <cell r="G31">
            <v>0</v>
          </cell>
          <cell r="H31">
            <v>0</v>
          </cell>
          <cell r="K31">
            <v>0</v>
          </cell>
          <cell r="L31">
            <v>-3657438394.6324902</v>
          </cell>
          <cell r="M31">
            <v>0</v>
          </cell>
          <cell r="N31">
            <v>0</v>
          </cell>
          <cell r="O31">
            <v>0</v>
          </cell>
          <cell r="P31">
            <v>-3657438394.6324902</v>
          </cell>
          <cell r="R31">
            <v>0</v>
          </cell>
          <cell r="S31">
            <v>-3657438394.6324902</v>
          </cell>
        </row>
        <row r="32">
          <cell r="A32">
            <v>312002</v>
          </cell>
          <cell r="B32" t="str">
            <v>LABA  TAHUN BERJALAN</v>
          </cell>
          <cell r="C32" t="str">
            <v>N</v>
          </cell>
          <cell r="D32" t="str">
            <v>K</v>
          </cell>
          <cell r="E32">
            <v>0</v>
          </cell>
          <cell r="F32">
            <v>-3182717540.3923073</v>
          </cell>
          <cell r="G32">
            <v>0</v>
          </cell>
          <cell r="H32">
            <v>0</v>
          </cell>
          <cell r="K32">
            <v>0</v>
          </cell>
          <cell r="L32">
            <v>-3182717540.3923073</v>
          </cell>
          <cell r="M32">
            <v>0</v>
          </cell>
          <cell r="N32">
            <v>0</v>
          </cell>
          <cell r="O32">
            <v>0</v>
          </cell>
          <cell r="P32">
            <v>-3182717540.3923073</v>
          </cell>
          <cell r="R32">
            <v>0</v>
          </cell>
          <cell r="S32">
            <v>-3793112449.3923073</v>
          </cell>
        </row>
        <row r="33">
          <cell r="A33">
            <v>312003</v>
          </cell>
          <cell r="B33" t="str">
            <v>LABA BULAN BERJALAN</v>
          </cell>
          <cell r="C33" t="str">
            <v>N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-610394909</v>
          </cell>
          <cell r="R33">
            <v>0</v>
          </cell>
          <cell r="S33">
            <v>0</v>
          </cell>
        </row>
        <row r="34">
          <cell r="A34">
            <v>411001</v>
          </cell>
          <cell r="B34" t="str">
            <v>PENJUALAN TUNAI</v>
          </cell>
          <cell r="C34" t="str">
            <v>L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4002721292</v>
          </cell>
          <cell r="K34">
            <v>0</v>
          </cell>
          <cell r="L34">
            <v>4002721292</v>
          </cell>
          <cell r="M34">
            <v>0</v>
          </cell>
          <cell r="N34">
            <v>4002721292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411101</v>
          </cell>
          <cell r="B35" t="str">
            <v>PENJUALAN KREDIT</v>
          </cell>
          <cell r="C35" t="str">
            <v>L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J35">
            <v>3226823516</v>
          </cell>
          <cell r="K35">
            <v>0</v>
          </cell>
          <cell r="L35">
            <v>3226823516</v>
          </cell>
          <cell r="M35">
            <v>0</v>
          </cell>
          <cell r="N35">
            <v>3226823516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510001</v>
          </cell>
          <cell r="B36" t="str">
            <v>HPP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10414060050</v>
          </cell>
          <cell r="J36">
            <v>3520769600</v>
          </cell>
          <cell r="K36">
            <v>6893290450</v>
          </cell>
          <cell r="L36">
            <v>0</v>
          </cell>
          <cell r="M36">
            <v>6893290450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511001</v>
          </cell>
          <cell r="B37" t="str">
            <v>PEMBELIAN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8406104600</v>
          </cell>
          <cell r="J37">
            <v>8406104600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811001</v>
          </cell>
          <cell r="B38" t="str">
            <v>LEMBUR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811002</v>
          </cell>
          <cell r="B39" t="str">
            <v>INCENTIVE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32903000</v>
          </cell>
          <cell r="K39">
            <v>32903000</v>
          </cell>
          <cell r="L39">
            <v>0</v>
          </cell>
          <cell r="M39">
            <v>32903000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811003</v>
          </cell>
          <cell r="B40" t="str">
            <v>BBM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73795697</v>
          </cell>
          <cell r="H40">
            <v>592900</v>
          </cell>
          <cell r="I40">
            <v>0</v>
          </cell>
          <cell r="J40">
            <v>0</v>
          </cell>
          <cell r="K40">
            <v>73202797</v>
          </cell>
          <cell r="L40">
            <v>0</v>
          </cell>
          <cell r="M40">
            <v>73202797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811004</v>
          </cell>
          <cell r="B41" t="str">
            <v>PEMELIHARAAN KENDARAAN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720000</v>
          </cell>
          <cell r="H41">
            <v>0</v>
          </cell>
          <cell r="I41">
            <v>27428550</v>
          </cell>
          <cell r="K41">
            <v>28148550</v>
          </cell>
          <cell r="L41">
            <v>0</v>
          </cell>
          <cell r="M41">
            <v>28148550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811005</v>
          </cell>
          <cell r="B42" t="str">
            <v>PARKIR &amp; TOL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9374500</v>
          </cell>
          <cell r="H42">
            <v>79500</v>
          </cell>
          <cell r="K42">
            <v>9295000</v>
          </cell>
          <cell r="L42">
            <v>0</v>
          </cell>
          <cell r="M42">
            <v>9295000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811006</v>
          </cell>
          <cell r="B43" t="str">
            <v>PAKET/PENGIRIMAN DOKUMEN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448800</v>
          </cell>
          <cell r="H43">
            <v>0</v>
          </cell>
          <cell r="I43">
            <v>0</v>
          </cell>
          <cell r="K43">
            <v>448800</v>
          </cell>
          <cell r="L43">
            <v>0</v>
          </cell>
          <cell r="M43">
            <v>448800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821000</v>
          </cell>
          <cell r="B44" t="str">
            <v>PERLENGKAPAN KANTOR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49500</v>
          </cell>
          <cell r="H44">
            <v>0</v>
          </cell>
          <cell r="I44">
            <v>1854375</v>
          </cell>
          <cell r="K44">
            <v>1903875</v>
          </cell>
          <cell r="L44">
            <v>0</v>
          </cell>
          <cell r="M44">
            <v>1903875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821001</v>
          </cell>
          <cell r="B45" t="str">
            <v>GAJI DAN TUNJANGAN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391300086</v>
          </cell>
          <cell r="K45">
            <v>391300086</v>
          </cell>
          <cell r="L45">
            <v>0</v>
          </cell>
          <cell r="M45">
            <v>391300086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821002</v>
          </cell>
          <cell r="B46" t="str">
            <v>JAMSOSTEK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25068148</v>
          </cell>
          <cell r="K46">
            <v>25068148</v>
          </cell>
          <cell r="L46">
            <v>0</v>
          </cell>
          <cell r="M46">
            <v>25068148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821004</v>
          </cell>
          <cell r="B47" t="str">
            <v>KONSUMSI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821005</v>
          </cell>
          <cell r="B48" t="str">
            <v>PENGOBATAN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821006</v>
          </cell>
          <cell r="B49" t="str">
            <v>THR/BONUS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1500000</v>
          </cell>
          <cell r="H49">
            <v>0</v>
          </cell>
          <cell r="I49">
            <v>0</v>
          </cell>
          <cell r="K49">
            <v>1500000</v>
          </cell>
          <cell r="L49">
            <v>0</v>
          </cell>
          <cell r="M49">
            <v>1500000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822005</v>
          </cell>
          <cell r="B50" t="str">
            <v>PEMELIHARAAN KANTOR/BANGUNAN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28500</v>
          </cell>
          <cell r="H50">
            <v>0</v>
          </cell>
          <cell r="I50">
            <v>0</v>
          </cell>
          <cell r="J50">
            <v>0</v>
          </cell>
          <cell r="K50">
            <v>28500</v>
          </cell>
          <cell r="L50">
            <v>0</v>
          </cell>
          <cell r="M50">
            <v>28500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822015</v>
          </cell>
          <cell r="B51" t="str">
            <v>PEMELIHARAAN INVENTARIS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1234250</v>
          </cell>
          <cell r="J51">
            <v>0</v>
          </cell>
          <cell r="K51">
            <v>1234250</v>
          </cell>
          <cell r="L51">
            <v>0</v>
          </cell>
          <cell r="M51">
            <v>1234250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824001</v>
          </cell>
          <cell r="B52" t="str">
            <v>LISTRIK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12169495</v>
          </cell>
          <cell r="K52">
            <v>12169495</v>
          </cell>
          <cell r="L52">
            <v>0</v>
          </cell>
          <cell r="M52">
            <v>12169495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824002</v>
          </cell>
          <cell r="B53" t="str">
            <v>ALAT TULIS &amp; CETAKAN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599200</v>
          </cell>
          <cell r="H53">
            <v>191500</v>
          </cell>
          <cell r="I53">
            <v>11264025</v>
          </cell>
          <cell r="J53">
            <v>0</v>
          </cell>
          <cell r="K53">
            <v>11671725</v>
          </cell>
          <cell r="L53">
            <v>0</v>
          </cell>
          <cell r="M53">
            <v>11671725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824003</v>
          </cell>
          <cell r="B54" t="str">
            <v>TELEPHONE/FAX/SPEEDY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104000</v>
          </cell>
          <cell r="H54">
            <v>0</v>
          </cell>
          <cell r="I54">
            <v>8200314</v>
          </cell>
          <cell r="J54">
            <v>0</v>
          </cell>
          <cell r="K54">
            <v>8304314</v>
          </cell>
          <cell r="L54">
            <v>0</v>
          </cell>
          <cell r="M54">
            <v>8304314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824004</v>
          </cell>
          <cell r="B55" t="str">
            <v>SUMBANGAN/IURAN &amp; MAJALAH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824005</v>
          </cell>
          <cell r="B56" t="str">
            <v>PERJALANAN DINAS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1100000</v>
          </cell>
          <cell r="H56">
            <v>1100000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824006</v>
          </cell>
          <cell r="B57" t="str">
            <v>TRAINNING/SEMINAR/RAPAT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1100000</v>
          </cell>
          <cell r="H57">
            <v>550000</v>
          </cell>
          <cell r="J57">
            <v>0</v>
          </cell>
          <cell r="K57">
            <v>550000</v>
          </cell>
          <cell r="L57">
            <v>0</v>
          </cell>
          <cell r="M57">
            <v>550000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824007</v>
          </cell>
          <cell r="B58" t="str">
            <v>BIAYA RUMAH TANGGA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2106320</v>
          </cell>
          <cell r="H58">
            <v>146340</v>
          </cell>
          <cell r="I58">
            <v>0</v>
          </cell>
          <cell r="K58">
            <v>1959980</v>
          </cell>
          <cell r="L58">
            <v>0</v>
          </cell>
          <cell r="M58">
            <v>1959980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824008</v>
          </cell>
          <cell r="B59" t="str">
            <v>SEWA KENDARAAN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204964500</v>
          </cell>
          <cell r="K59">
            <v>204964500</v>
          </cell>
          <cell r="L59">
            <v>0</v>
          </cell>
          <cell r="M59">
            <v>204964500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824009</v>
          </cell>
          <cell r="B60" t="str">
            <v>SEWA KANTOR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10000000</v>
          </cell>
          <cell r="K60">
            <v>10000000</v>
          </cell>
          <cell r="L60">
            <v>0</v>
          </cell>
          <cell r="M60">
            <v>10000000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824010</v>
          </cell>
          <cell r="B61" t="str">
            <v>SEWA INVENTARIS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25043650</v>
          </cell>
          <cell r="K61">
            <v>25043650</v>
          </cell>
          <cell r="L61">
            <v>0</v>
          </cell>
          <cell r="M61">
            <v>25043650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824011</v>
          </cell>
          <cell r="B62" t="str">
            <v>PEMBELIAN TRIPLEK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824013</v>
          </cell>
          <cell r="B63" t="str">
            <v>PENGHAPUSAN PIUTANG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824019</v>
          </cell>
          <cell r="B64" t="str">
            <v>PERIJINAN DAN PBB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300000</v>
          </cell>
          <cell r="H64">
            <v>0</v>
          </cell>
          <cell r="I64">
            <v>1766911</v>
          </cell>
          <cell r="K64">
            <v>2066911</v>
          </cell>
          <cell r="L64">
            <v>0</v>
          </cell>
          <cell r="M64">
            <v>2066911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824021</v>
          </cell>
          <cell r="B65" t="str">
            <v>BIAYA STNK/KEUR/DISPENSASI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7550800</v>
          </cell>
          <cell r="J65">
            <v>0</v>
          </cell>
          <cell r="K65">
            <v>7550800</v>
          </cell>
          <cell r="L65">
            <v>0</v>
          </cell>
          <cell r="M65">
            <v>7550800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824033</v>
          </cell>
          <cell r="B66" t="str">
            <v>BIAYA KEAMANAN DAN KEBERSIHAN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3000000</v>
          </cell>
          <cell r="H66">
            <v>1500000</v>
          </cell>
          <cell r="I66">
            <v>76809288</v>
          </cell>
          <cell r="J66">
            <v>0</v>
          </cell>
          <cell r="K66">
            <v>78309288</v>
          </cell>
          <cell r="L66">
            <v>0</v>
          </cell>
          <cell r="M66">
            <v>78309288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824037</v>
          </cell>
          <cell r="B67" t="str">
            <v>BENDA POS/MATERAI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567000</v>
          </cell>
          <cell r="H67">
            <v>4000</v>
          </cell>
          <cell r="K67">
            <v>563000</v>
          </cell>
          <cell r="L67">
            <v>0</v>
          </cell>
          <cell r="M67">
            <v>563000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824041</v>
          </cell>
          <cell r="B68" t="str">
            <v>AIR ( PAM )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2225000</v>
          </cell>
          <cell r="H68">
            <v>0</v>
          </cell>
          <cell r="K68">
            <v>2225000</v>
          </cell>
          <cell r="L68">
            <v>0</v>
          </cell>
          <cell r="M68">
            <v>2225000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824042</v>
          </cell>
          <cell r="B69" t="str">
            <v>REPACKING , BONGKAR MUAT,dll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162000</v>
          </cell>
          <cell r="H69">
            <v>0</v>
          </cell>
          <cell r="K69">
            <v>162000</v>
          </cell>
          <cell r="L69">
            <v>0</v>
          </cell>
          <cell r="M69">
            <v>162000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825011</v>
          </cell>
          <cell r="B70" t="str">
            <v>BIAYA  PAJAK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1398892</v>
          </cell>
          <cell r="H70">
            <v>0</v>
          </cell>
          <cell r="K70">
            <v>1398892</v>
          </cell>
          <cell r="L70">
            <v>0</v>
          </cell>
          <cell r="M70">
            <v>1398892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825012</v>
          </cell>
          <cell r="B71" t="str">
            <v>ADMINISTRASI BANK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99000</v>
          </cell>
          <cell r="H71">
            <v>4000</v>
          </cell>
          <cell r="K71">
            <v>95000</v>
          </cell>
          <cell r="L71">
            <v>0</v>
          </cell>
          <cell r="M71">
            <v>95000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825013</v>
          </cell>
          <cell r="B72" t="str">
            <v>BIAYA JASA MANAGEMENT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825015</v>
          </cell>
          <cell r="B73" t="str">
            <v>REKRUITMEN KARYAWAN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825099</v>
          </cell>
          <cell r="B74" t="str">
            <v>LAIN-LAIN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829207</v>
          </cell>
          <cell r="B75" t="str">
            <v>BIAYA PROMOSI DAGANG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2963520</v>
          </cell>
          <cell r="H75">
            <v>0</v>
          </cell>
          <cell r="I75">
            <v>14036250</v>
          </cell>
          <cell r="J75">
            <v>0</v>
          </cell>
          <cell r="K75">
            <v>16999770</v>
          </cell>
          <cell r="L75">
            <v>0</v>
          </cell>
          <cell r="M75">
            <v>16999770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910200</v>
          </cell>
          <cell r="B76" t="str">
            <v>PENDAPATAN BUNGA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94464</v>
          </cell>
          <cell r="K76">
            <v>-94464</v>
          </cell>
          <cell r="L76">
            <v>0</v>
          </cell>
          <cell r="M76">
            <v>-94464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910800</v>
          </cell>
          <cell r="B77" t="str">
            <v>PENJUALAN BARANG BEKAS/SISA BA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1161600</v>
          </cell>
          <cell r="K77">
            <v>-1161600</v>
          </cell>
          <cell r="L77">
            <v>0</v>
          </cell>
          <cell r="M77">
            <v>-1161600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910900</v>
          </cell>
          <cell r="B78" t="str">
            <v>LABA PENJUALAN AKTIVA TETAP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919900</v>
          </cell>
          <cell r="B79" t="str">
            <v>PENDAPATAN LAIN-LAIN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1161600</v>
          </cell>
          <cell r="H79">
            <v>2323600</v>
          </cell>
          <cell r="K79">
            <v>-1162000</v>
          </cell>
          <cell r="L79">
            <v>0</v>
          </cell>
          <cell r="M79">
            <v>-1162000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920100</v>
          </cell>
          <cell r="B80" t="str">
            <v>BEBAN BUNGA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>
            <v>920500</v>
          </cell>
          <cell r="B81" t="str">
            <v>KERUGIAN PENJUALAN AKTIVA TETA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</row>
        <row r="82">
          <cell r="A82">
            <v>929900</v>
          </cell>
          <cell r="B82" t="str">
            <v>BEBAN LAIN-LAIN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</row>
        <row r="83">
          <cell r="A83" t="str">
            <v>Rugi Bulan Berjalan</v>
          </cell>
          <cell r="E83">
            <v>150235236167.73776</v>
          </cell>
          <cell r="F83">
            <v>150235236167.73776</v>
          </cell>
          <cell r="G83">
            <v>28479396808</v>
          </cell>
          <cell r="H83">
            <v>28479396808</v>
          </cell>
          <cell r="I83">
            <v>40656155280.769226</v>
          </cell>
          <cell r="J83">
            <v>40656155280.769234</v>
          </cell>
          <cell r="K83">
            <v>156544428026.96854</v>
          </cell>
          <cell r="L83">
            <v>156544428026.96854</v>
          </cell>
          <cell r="M83">
            <v>7839939717</v>
          </cell>
          <cell r="N83">
            <v>7229544808</v>
          </cell>
          <cell r="O83">
            <v>148704488309.96854</v>
          </cell>
          <cell r="P83">
            <v>148704488309.96854</v>
          </cell>
          <cell r="R83">
            <v>148704488309.96854</v>
          </cell>
          <cell r="S83">
            <v>148704488309.96854</v>
          </cell>
        </row>
        <row r="84">
          <cell r="E84">
            <v>0</v>
          </cell>
          <cell r="G84">
            <v>0</v>
          </cell>
          <cell r="I84">
            <v>0</v>
          </cell>
          <cell r="M84">
            <v>-610394909</v>
          </cell>
          <cell r="P84">
            <v>0</v>
          </cell>
          <cell r="S84">
            <v>0</v>
          </cell>
        </row>
        <row r="85">
          <cell r="E85">
            <v>150235236167.73776</v>
          </cell>
          <cell r="F85">
            <v>150235236167.73776</v>
          </cell>
          <cell r="G85">
            <v>28479396808</v>
          </cell>
          <cell r="H85">
            <v>28479396808</v>
          </cell>
          <cell r="I85">
            <v>40656155280.769226</v>
          </cell>
          <cell r="J85">
            <v>40656155280.769234</v>
          </cell>
          <cell r="K85">
            <v>156544428026.96854</v>
          </cell>
          <cell r="L85">
            <v>156544428026.96854</v>
          </cell>
          <cell r="M85">
            <v>7229544808</v>
          </cell>
          <cell r="N85">
            <v>7229544808</v>
          </cell>
          <cell r="O85">
            <v>148704488309.96854</v>
          </cell>
          <cell r="P85">
            <v>148704488309.96854</v>
          </cell>
          <cell r="R85">
            <v>148704488309.96854</v>
          </cell>
          <cell r="S85">
            <v>148704488309.96854</v>
          </cell>
        </row>
        <row r="87">
          <cell r="B87" t="str">
            <v>Ctrl Jumlah</v>
          </cell>
          <cell r="F87">
            <v>0</v>
          </cell>
          <cell r="H87">
            <v>0</v>
          </cell>
          <cell r="J87">
            <v>0</v>
          </cell>
          <cell r="L87">
            <v>0</v>
          </cell>
          <cell r="N87">
            <v>0</v>
          </cell>
          <cell r="P87">
            <v>0</v>
          </cell>
        </row>
        <row r="88">
          <cell r="B88" t="str">
            <v>Ctrl vs Rekap GL</v>
          </cell>
          <cell r="G88">
            <v>0</v>
          </cell>
          <cell r="H88">
            <v>0</v>
          </cell>
        </row>
        <row r="89">
          <cell r="B89" t="str">
            <v>Ctrl vs Memo Jurnal</v>
          </cell>
          <cell r="I89">
            <v>0</v>
          </cell>
          <cell r="J89">
            <v>0</v>
          </cell>
        </row>
        <row r="90">
          <cell r="B90" t="str">
            <v>Ctrl vs Rugi Laba</v>
          </cell>
          <cell r="M90">
            <v>0</v>
          </cell>
        </row>
        <row r="91">
          <cell r="B91" t="str">
            <v>Ctrl vs Neraca</v>
          </cell>
          <cell r="O91">
            <v>0</v>
          </cell>
          <cell r="P91">
            <v>0</v>
          </cell>
        </row>
        <row r="92">
          <cell r="B92" t="str">
            <v>Ctrl vs COGS</v>
          </cell>
          <cell r="K92">
            <v>0</v>
          </cell>
        </row>
        <row r="93">
          <cell r="B93" t="str">
            <v>Ctrl vs Analisa Piutang</v>
          </cell>
          <cell r="O93">
            <v>0</v>
          </cell>
        </row>
        <row r="94">
          <cell r="B94" t="str">
            <v>Ctrl vs So Persed Akir</v>
          </cell>
          <cell r="O94">
            <v>0</v>
          </cell>
        </row>
        <row r="99">
          <cell r="M9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GILABA DEPO"/>
      <sheetName val="SO-500"/>
      <sheetName val="HPP+OA"/>
      <sheetName val="MENU"/>
      <sheetName val="NERACA"/>
      <sheetName val="RUGILABA"/>
      <sheetName val="NERACA LAJUR"/>
      <sheetName val="COGS"/>
      <sheetName val="MEMO JURNAL"/>
      <sheetName val="LAP PENJUALAN"/>
      <sheetName val="REKAP GL"/>
      <sheetName val="ANALISA PIUTANG"/>
      <sheetName val="LAP MUTASI PRODUK"/>
      <sheetName val="REKAP PERSEDIAAN"/>
      <sheetName val="REKAP PENJUALAN"/>
      <sheetName val="REKAP HPP"/>
      <sheetName val="Pivot"/>
      <sheetName val="SD"/>
      <sheetName val="TBG"/>
      <sheetName val="BKB DIST"/>
      <sheetName val="BTB DIST"/>
      <sheetName val="MUT OUT"/>
      <sheetName val="MUT IN"/>
      <sheetName val="BKB SUPP"/>
      <sheetName val="BTB SUPP"/>
      <sheetName val="MUT OUT DR PS KE GDG II"/>
      <sheetName val="MUT IN DR GDG II KE PS"/>
      <sheetName val="BKB SUPP GDNG 2"/>
      <sheetName val="BTB SIPP GDNG 2"/>
      <sheetName val="LKH"/>
      <sheetName val="MONEY KROSCEK "/>
      <sheetName val="BANK"/>
      <sheetName val="KB "/>
      <sheetName val="KO"/>
      <sheetName val="BD "/>
      <sheetName val="BP"/>
      <sheetName val="BANK PUSAT"/>
      <sheetName val="TARIKAN PUSAT"/>
      <sheetName val="CASH OPNAME"/>
      <sheetName val="TP"/>
      <sheetName val="TP BEBY PS"/>
      <sheetName val="TP SMB PS"/>
      <sheetName val="KK"/>
      <sheetName val="PENGGANTIAN KO"/>
      <sheetName val="GL PERHARI"/>
      <sheetName val="JMSTK"/>
      <sheetName val="RKP MS SUPP"/>
      <sheetName val="RKP TAG BENGKEL"/>
      <sheetName val="PIUT MS SUPP"/>
      <sheetName val="PIUT MS SUPP DMS"/>
      <sheetName val="PIUT TIV PROG"/>
      <sheetName val="GAJI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>
        <row r="1">
          <cell r="A1" t="str">
            <v>DEPO PUTRA SEJATI</v>
          </cell>
        </row>
        <row r="2">
          <cell r="A2" t="str">
            <v>NERACA LAJUR</v>
          </cell>
        </row>
        <row r="3">
          <cell r="A3" t="str">
            <v>PER 31 MEI 2018</v>
          </cell>
          <cell r="J3">
            <v>0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447650</v>
          </cell>
          <cell r="F6">
            <v>0</v>
          </cell>
          <cell r="G6">
            <v>245751000</v>
          </cell>
          <cell r="H6">
            <v>245387000</v>
          </cell>
          <cell r="I6">
            <v>0</v>
          </cell>
          <cell r="J6">
            <v>0</v>
          </cell>
          <cell r="K6">
            <v>811650</v>
          </cell>
          <cell r="L6">
            <v>0</v>
          </cell>
          <cell r="M6">
            <v>0</v>
          </cell>
          <cell r="N6">
            <v>0</v>
          </cell>
          <cell r="O6">
            <v>811650</v>
          </cell>
          <cell r="P6">
            <v>0</v>
          </cell>
          <cell r="Q6" t="b">
            <v>1</v>
          </cell>
          <cell r="R6">
            <v>811650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917000</v>
          </cell>
          <cell r="F7">
            <v>0</v>
          </cell>
          <cell r="G7">
            <v>254460600</v>
          </cell>
          <cell r="H7">
            <v>254851600</v>
          </cell>
          <cell r="I7">
            <v>0</v>
          </cell>
          <cell r="J7">
            <v>0</v>
          </cell>
          <cell r="K7">
            <v>526000</v>
          </cell>
          <cell r="L7">
            <v>0</v>
          </cell>
          <cell r="M7">
            <v>0</v>
          </cell>
          <cell r="N7">
            <v>0</v>
          </cell>
          <cell r="O7">
            <v>526000</v>
          </cell>
          <cell r="P7">
            <v>0</v>
          </cell>
          <cell r="Q7" t="b">
            <v>1</v>
          </cell>
          <cell r="R7">
            <v>526000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63426226</v>
          </cell>
          <cell r="F8">
            <v>0</v>
          </cell>
          <cell r="G8">
            <v>2439675072</v>
          </cell>
          <cell r="H8">
            <v>2518717000</v>
          </cell>
          <cell r="I8">
            <v>2376461500</v>
          </cell>
          <cell r="J8">
            <v>2376461500</v>
          </cell>
          <cell r="K8">
            <v>-15615702</v>
          </cell>
          <cell r="L8">
            <v>0</v>
          </cell>
          <cell r="M8">
            <v>0</v>
          </cell>
          <cell r="N8">
            <v>0</v>
          </cell>
          <cell r="O8">
            <v>-15615702</v>
          </cell>
          <cell r="P8">
            <v>0</v>
          </cell>
          <cell r="Q8" t="b">
            <v>1</v>
          </cell>
          <cell r="R8">
            <v>-15615702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1579096205.9999809</v>
          </cell>
          <cell r="F9">
            <v>0</v>
          </cell>
          <cell r="G9">
            <v>4306133800</v>
          </cell>
          <cell r="H9">
            <v>140388474</v>
          </cell>
          <cell r="I9">
            <v>0</v>
          </cell>
          <cell r="J9">
            <v>0</v>
          </cell>
          <cell r="K9">
            <v>5744841531.9999809</v>
          </cell>
          <cell r="L9">
            <v>0</v>
          </cell>
          <cell r="M9">
            <v>0</v>
          </cell>
          <cell r="N9">
            <v>0</v>
          </cell>
          <cell r="O9">
            <v>5744841531.9999809</v>
          </cell>
          <cell r="P9">
            <v>0</v>
          </cell>
          <cell r="Q9" t="b">
            <v>1</v>
          </cell>
          <cell r="R9">
            <v>5744841531.9999809</v>
          </cell>
          <cell r="S9">
            <v>0</v>
          </cell>
        </row>
        <row r="10">
          <cell r="A10">
            <v>110204</v>
          </cell>
          <cell r="B10" t="str">
            <v>Lain-lain</v>
          </cell>
          <cell r="C10" t="str">
            <v>N</v>
          </cell>
          <cell r="D10" t="str">
            <v>D</v>
          </cell>
          <cell r="E10">
            <v>4060021750</v>
          </cell>
          <cell r="F10">
            <v>0</v>
          </cell>
          <cell r="G10">
            <v>0</v>
          </cell>
          <cell r="H10">
            <v>0</v>
          </cell>
          <cell r="I10">
            <v>277751850</v>
          </cell>
          <cell r="J10">
            <v>0</v>
          </cell>
          <cell r="K10">
            <v>4337773600</v>
          </cell>
          <cell r="L10">
            <v>0</v>
          </cell>
          <cell r="M10">
            <v>0</v>
          </cell>
          <cell r="N10">
            <v>0</v>
          </cell>
          <cell r="O10">
            <v>4337773600</v>
          </cell>
          <cell r="P10">
            <v>0</v>
          </cell>
          <cell r="Q10" t="b">
            <v>1</v>
          </cell>
          <cell r="R10">
            <v>4337773600</v>
          </cell>
          <cell r="S10">
            <v>0</v>
          </cell>
        </row>
        <row r="11">
          <cell r="A11">
            <v>110902</v>
          </cell>
          <cell r="B11" t="str">
            <v>KAS/BANK KE KAS/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0</v>
          </cell>
          <cell r="R11">
            <v>0</v>
          </cell>
          <cell r="S11">
            <v>0</v>
          </cell>
        </row>
        <row r="12">
          <cell r="A12">
            <v>130121</v>
          </cell>
          <cell r="B12" t="str">
            <v>PIUTANG DAGANG TUNAI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342000</v>
          </cell>
          <cell r="I12">
            <v>342000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1</v>
          </cell>
          <cell r="R12">
            <v>0</v>
          </cell>
          <cell r="S12">
            <v>0</v>
          </cell>
        </row>
        <row r="13">
          <cell r="A13">
            <v>130120</v>
          </cell>
          <cell r="B13" t="str">
            <v>Piutang Dagang Kredit</v>
          </cell>
          <cell r="C13" t="str">
            <v>N</v>
          </cell>
          <cell r="D13" t="str">
            <v>D</v>
          </cell>
          <cell r="E13">
            <v>258745200</v>
          </cell>
          <cell r="F13">
            <v>0</v>
          </cell>
          <cell r="G13">
            <v>0</v>
          </cell>
          <cell r="H13">
            <v>4469813600</v>
          </cell>
          <cell r="I13">
            <v>4783576350</v>
          </cell>
          <cell r="J13">
            <v>0</v>
          </cell>
          <cell r="K13">
            <v>572507950</v>
          </cell>
          <cell r="L13">
            <v>0</v>
          </cell>
          <cell r="M13">
            <v>0</v>
          </cell>
          <cell r="N13">
            <v>0</v>
          </cell>
          <cell r="O13">
            <v>572507950</v>
          </cell>
          <cell r="P13">
            <v>0</v>
          </cell>
          <cell r="Q13" t="b">
            <v>1</v>
          </cell>
          <cell r="R13">
            <v>572507950</v>
          </cell>
          <cell r="S13">
            <v>0</v>
          </cell>
        </row>
        <row r="14">
          <cell r="A14">
            <v>130501</v>
          </cell>
          <cell r="B14" t="str">
            <v>PIUTANG MSSUPPOR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b">
            <v>0</v>
          </cell>
          <cell r="R14">
            <v>0</v>
          </cell>
          <cell r="S14">
            <v>0</v>
          </cell>
        </row>
        <row r="15">
          <cell r="A15">
            <v>311100</v>
          </cell>
          <cell r="B15" t="str">
            <v xml:space="preserve">JAMINAN PELANGGAN 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244950000</v>
          </cell>
          <cell r="H15">
            <v>0</v>
          </cell>
          <cell r="I15">
            <v>0</v>
          </cell>
          <cell r="J15">
            <v>244950000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311111</v>
          </cell>
          <cell r="B16" t="str">
            <v>TITIPAN DENDA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311112</v>
          </cell>
          <cell r="B17" t="str">
            <v>TITIPAN KLAIM</v>
          </cell>
          <cell r="C17" t="str">
            <v>N</v>
          </cell>
          <cell r="D17" t="str">
            <v>K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b">
            <v>0</v>
          </cell>
          <cell r="R17">
            <v>0</v>
          </cell>
          <cell r="S17">
            <v>0</v>
          </cell>
        </row>
        <row r="18">
          <cell r="A18">
            <v>311113</v>
          </cell>
          <cell r="B18" t="str">
            <v>TITIPAN KOPERASI</v>
          </cell>
          <cell r="C18" t="str">
            <v>N</v>
          </cell>
          <cell r="D18" t="str">
            <v>K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0</v>
          </cell>
          <cell r="R18">
            <v>0</v>
          </cell>
          <cell r="S18">
            <v>0</v>
          </cell>
        </row>
        <row r="19">
          <cell r="A19">
            <v>311114</v>
          </cell>
          <cell r="B19" t="str">
            <v>TITIPAN JAMSOSTEK</v>
          </cell>
          <cell r="C19" t="str">
            <v>N</v>
          </cell>
          <cell r="D19" t="str">
            <v>K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b">
            <v>0</v>
          </cell>
          <cell r="R19">
            <v>0</v>
          </cell>
          <cell r="S19">
            <v>0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269578800</v>
          </cell>
          <cell r="F20">
            <v>0</v>
          </cell>
          <cell r="G20">
            <v>0</v>
          </cell>
          <cell r="H20">
            <v>0</v>
          </cell>
          <cell r="I20">
            <v>277751850</v>
          </cell>
          <cell r="J20">
            <v>277751850</v>
          </cell>
          <cell r="K20">
            <v>269578800</v>
          </cell>
          <cell r="L20">
            <v>0</v>
          </cell>
          <cell r="M20">
            <v>0</v>
          </cell>
          <cell r="N20">
            <v>0</v>
          </cell>
          <cell r="O20">
            <v>269578800</v>
          </cell>
          <cell r="P20">
            <v>0</v>
          </cell>
          <cell r="Q20" t="b">
            <v>1</v>
          </cell>
          <cell r="R20">
            <v>269578800</v>
          </cell>
          <cell r="S20">
            <v>0</v>
          </cell>
        </row>
        <row r="21">
          <cell r="A21">
            <v>114001</v>
          </cell>
          <cell r="B21" t="str">
            <v>Persediaan Barang Dagangan</v>
          </cell>
          <cell r="C21" t="str">
            <v>N</v>
          </cell>
          <cell r="D21" t="str">
            <v>D</v>
          </cell>
          <cell r="E21">
            <v>3139435622.3699994</v>
          </cell>
          <cell r="F21">
            <v>0</v>
          </cell>
          <cell r="G21">
            <v>0</v>
          </cell>
          <cell r="H21">
            <v>0</v>
          </cell>
          <cell r="I21">
            <v>834230262.26999998</v>
          </cell>
          <cell r="J21">
            <v>3139435622.3699994</v>
          </cell>
          <cell r="K21">
            <v>834230262.26999998</v>
          </cell>
          <cell r="L21">
            <v>0</v>
          </cell>
          <cell r="M21">
            <v>0</v>
          </cell>
          <cell r="N21">
            <v>0</v>
          </cell>
          <cell r="O21">
            <v>834230262.26999998</v>
          </cell>
          <cell r="P21">
            <v>0</v>
          </cell>
          <cell r="Q21" t="b">
            <v>1</v>
          </cell>
          <cell r="R21">
            <v>834230262.26999998</v>
          </cell>
          <cell r="S21">
            <v>0</v>
          </cell>
        </row>
        <row r="22">
          <cell r="A22">
            <v>211001</v>
          </cell>
          <cell r="B22" t="str">
            <v>Hutang Dagang</v>
          </cell>
          <cell r="C22" t="str">
            <v>N</v>
          </cell>
          <cell r="D22" t="str">
            <v>K</v>
          </cell>
          <cell r="E22">
            <v>0</v>
          </cell>
          <cell r="F22">
            <v>5021825392.8700008</v>
          </cell>
          <cell r="G22">
            <v>52293000</v>
          </cell>
          <cell r="H22">
            <v>0</v>
          </cell>
          <cell r="I22">
            <v>0</v>
          </cell>
          <cell r="J22">
            <v>1933392514.0500004</v>
          </cell>
          <cell r="K22">
            <v>0</v>
          </cell>
          <cell r="L22">
            <v>6902924906.920001</v>
          </cell>
          <cell r="M22">
            <v>0</v>
          </cell>
          <cell r="N22">
            <v>0</v>
          </cell>
          <cell r="O22">
            <v>0</v>
          </cell>
          <cell r="P22">
            <v>6902924906.920001</v>
          </cell>
          <cell r="Q22" t="b">
            <v>1</v>
          </cell>
          <cell r="R22">
            <v>0</v>
          </cell>
          <cell r="S22">
            <v>6902924906.920001</v>
          </cell>
        </row>
        <row r="23">
          <cell r="A23">
            <v>211101</v>
          </cell>
          <cell r="B23" t="str">
            <v>Hutang Gaji</v>
          </cell>
          <cell r="C23" t="str">
            <v>N</v>
          </cell>
          <cell r="D23" t="str">
            <v>K</v>
          </cell>
          <cell r="E23">
            <v>0</v>
          </cell>
          <cell r="F23">
            <v>43362655</v>
          </cell>
          <cell r="G23">
            <v>0</v>
          </cell>
          <cell r="H23">
            <v>0</v>
          </cell>
          <cell r="I23">
            <v>43362655</v>
          </cell>
          <cell r="J23">
            <v>41990700</v>
          </cell>
          <cell r="K23">
            <v>0</v>
          </cell>
          <cell r="L23">
            <v>41990700</v>
          </cell>
          <cell r="M23">
            <v>0</v>
          </cell>
          <cell r="N23">
            <v>0</v>
          </cell>
          <cell r="O23">
            <v>0</v>
          </cell>
          <cell r="P23">
            <v>41990700</v>
          </cell>
          <cell r="Q23" t="b">
            <v>1</v>
          </cell>
          <cell r="R23">
            <v>0</v>
          </cell>
          <cell r="S23">
            <v>41990700</v>
          </cell>
        </row>
        <row r="24">
          <cell r="A24">
            <v>211103</v>
          </cell>
          <cell r="B24" t="str">
            <v>Hutang Incentive</v>
          </cell>
          <cell r="C24" t="str">
            <v>N</v>
          </cell>
          <cell r="D24" t="str">
            <v>K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b">
            <v>0</v>
          </cell>
          <cell r="R24">
            <v>0</v>
          </cell>
          <cell r="S24">
            <v>0</v>
          </cell>
        </row>
        <row r="25">
          <cell r="A25">
            <v>211201</v>
          </cell>
          <cell r="B25" t="str">
            <v>Hutang ke Ms Support</v>
          </cell>
          <cell r="C25" t="str">
            <v>N</v>
          </cell>
          <cell r="D25" t="str">
            <v>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b">
            <v>0</v>
          </cell>
          <cell r="R25">
            <v>0</v>
          </cell>
          <cell r="S25">
            <v>0</v>
          </cell>
        </row>
        <row r="26">
          <cell r="A26">
            <v>211202</v>
          </cell>
          <cell r="B26" t="str">
            <v>HUTANG JAMSOSTEK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311101</v>
          </cell>
          <cell r="B27" t="str">
            <v>TITIPAN PELANGGAN SYAFRIL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311102</v>
          </cell>
          <cell r="B28" t="str">
            <v>TITIPAN PELANGGAN PS BIMA</v>
          </cell>
          <cell r="C28" t="str">
            <v>N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311103</v>
          </cell>
          <cell r="B29" t="str">
            <v>TITIPAN PELANGGAN FORTUNA DILI</v>
          </cell>
          <cell r="C29" t="str">
            <v>N</v>
          </cell>
          <cell r="D29" t="str">
            <v>K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b">
            <v>0</v>
          </cell>
          <cell r="R29">
            <v>0</v>
          </cell>
          <cell r="S29">
            <v>0</v>
          </cell>
        </row>
        <row r="30">
          <cell r="A30">
            <v>311104</v>
          </cell>
          <cell r="B30" t="str">
            <v>TITIPAN PELANGGAN SUMBER MAS BOBY</v>
          </cell>
          <cell r="C30" t="str">
            <v>N</v>
          </cell>
          <cell r="D30" t="str">
            <v>K</v>
          </cell>
          <cell r="E30">
            <v>0</v>
          </cell>
          <cell r="F30">
            <v>689000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689000</v>
          </cell>
          <cell r="M30">
            <v>0</v>
          </cell>
          <cell r="N30">
            <v>0</v>
          </cell>
          <cell r="O30">
            <v>0</v>
          </cell>
          <cell r="P30">
            <v>689000</v>
          </cell>
          <cell r="Q30" t="b">
            <v>1</v>
          </cell>
          <cell r="R30">
            <v>0</v>
          </cell>
          <cell r="S30">
            <v>689000</v>
          </cell>
        </row>
        <row r="31">
          <cell r="A31">
            <v>311105</v>
          </cell>
          <cell r="B31" t="str">
            <v>TITIPAN PELANGGAN SHERLY</v>
          </cell>
          <cell r="C31" t="str">
            <v>N</v>
          </cell>
          <cell r="D31" t="str">
            <v>K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0</v>
          </cell>
          <cell r="R31">
            <v>0</v>
          </cell>
          <cell r="S31">
            <v>0</v>
          </cell>
        </row>
        <row r="32">
          <cell r="A32">
            <v>311106</v>
          </cell>
          <cell r="B32" t="str">
            <v>TITIPAN PELANGGAN RIDWAN</v>
          </cell>
          <cell r="C32" t="str">
            <v>N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b">
            <v>0</v>
          </cell>
          <cell r="R32">
            <v>0</v>
          </cell>
          <cell r="S32">
            <v>0</v>
          </cell>
        </row>
        <row r="33">
          <cell r="A33">
            <v>311107</v>
          </cell>
          <cell r="B33" t="str">
            <v>TITIPAN PELANGGAN RONY</v>
          </cell>
          <cell r="C33" t="str">
            <v>N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b">
            <v>0</v>
          </cell>
          <cell r="R33">
            <v>0</v>
          </cell>
          <cell r="S33">
            <v>0</v>
          </cell>
        </row>
        <row r="34">
          <cell r="A34">
            <v>311108</v>
          </cell>
          <cell r="B34" t="str">
            <v>TITIPAN PELANGGAN BEBY</v>
          </cell>
          <cell r="C34" t="str">
            <v>N</v>
          </cell>
          <cell r="D34" t="str">
            <v>K</v>
          </cell>
          <cell r="E34">
            <v>0</v>
          </cell>
          <cell r="F34">
            <v>9762311</v>
          </cell>
          <cell r="G34">
            <v>90757400</v>
          </cell>
          <cell r="H34">
            <v>92167127</v>
          </cell>
          <cell r="I34">
            <v>0</v>
          </cell>
          <cell r="J34">
            <v>0</v>
          </cell>
          <cell r="K34">
            <v>0</v>
          </cell>
          <cell r="L34">
            <v>11172038</v>
          </cell>
          <cell r="M34">
            <v>0</v>
          </cell>
          <cell r="N34">
            <v>0</v>
          </cell>
          <cell r="O34">
            <v>0</v>
          </cell>
          <cell r="P34">
            <v>11172038</v>
          </cell>
          <cell r="Q34" t="b">
            <v>1</v>
          </cell>
          <cell r="R34">
            <v>0</v>
          </cell>
          <cell r="S34">
            <v>11172038</v>
          </cell>
        </row>
        <row r="35">
          <cell r="A35">
            <v>311109</v>
          </cell>
          <cell r="B35" t="str">
            <v>TITIPAN PELANGGAN FLORENCE</v>
          </cell>
          <cell r="C35" t="str">
            <v>N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b">
            <v>0</v>
          </cell>
          <cell r="R35">
            <v>0</v>
          </cell>
          <cell r="S35">
            <v>0</v>
          </cell>
        </row>
        <row r="36">
          <cell r="A36">
            <v>311001</v>
          </cell>
          <cell r="B36" t="str">
            <v>Modal</v>
          </cell>
          <cell r="C36" t="str">
            <v>N</v>
          </cell>
          <cell r="D36" t="str">
            <v>K</v>
          </cell>
          <cell r="E36">
            <v>0</v>
          </cell>
          <cell r="F36">
            <v>2151716903.3925962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2151716903.3925962</v>
          </cell>
          <cell r="M36">
            <v>0</v>
          </cell>
          <cell r="N36">
            <v>0</v>
          </cell>
          <cell r="O36">
            <v>0</v>
          </cell>
          <cell r="P36">
            <v>2151716903.3925962</v>
          </cell>
          <cell r="Q36" t="b">
            <v>1</v>
          </cell>
          <cell r="R36">
            <v>0</v>
          </cell>
          <cell r="S36">
            <v>2151716903.3925962</v>
          </cell>
        </row>
        <row r="37">
          <cell r="A37">
            <v>311101</v>
          </cell>
          <cell r="B37" t="str">
            <v>Laba Ditahan</v>
          </cell>
          <cell r="C37" t="str">
            <v>N</v>
          </cell>
          <cell r="D37" t="str">
            <v>K</v>
          </cell>
          <cell r="E37">
            <v>0</v>
          </cell>
          <cell r="F37">
            <v>-2549459841.8869777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-2549459841.8869777</v>
          </cell>
          <cell r="M37">
            <v>0</v>
          </cell>
          <cell r="N37">
            <v>0</v>
          </cell>
          <cell r="O37">
            <v>0</v>
          </cell>
          <cell r="P37">
            <v>-2549459841.8869777</v>
          </cell>
          <cell r="Q37" t="b">
            <v>1</v>
          </cell>
          <cell r="R37">
            <v>0</v>
          </cell>
          <cell r="S37">
            <v>-2549459841.8869777</v>
          </cell>
        </row>
        <row r="38">
          <cell r="A38">
            <v>311201</v>
          </cell>
          <cell r="B38" t="str">
            <v>LABA TAHUN TAHUN LALU</v>
          </cell>
          <cell r="C38" t="str">
            <v>N</v>
          </cell>
          <cell r="D38" t="str">
            <v>K</v>
          </cell>
          <cell r="F38">
            <v>3361864498.4943576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3361864498.4943576</v>
          </cell>
          <cell r="M38">
            <v>0</v>
          </cell>
          <cell r="N38">
            <v>0</v>
          </cell>
          <cell r="O38">
            <v>0</v>
          </cell>
          <cell r="P38">
            <v>3361864498.4943576</v>
          </cell>
          <cell r="Q38" t="b">
            <v>1</v>
          </cell>
          <cell r="S38">
            <v>3361864498.4943576</v>
          </cell>
        </row>
        <row r="39">
          <cell r="A39">
            <v>312002</v>
          </cell>
          <cell r="B39" t="str">
            <v>Laba Tahun Berjalan</v>
          </cell>
          <cell r="C39" t="str">
            <v>N</v>
          </cell>
          <cell r="D39" t="str">
            <v>K</v>
          </cell>
          <cell r="E39">
            <v>0</v>
          </cell>
          <cell r="F39">
            <v>1208276259.3999987</v>
          </cell>
          <cell r="G39">
            <v>0</v>
          </cell>
          <cell r="H39">
            <v>0</v>
          </cell>
          <cell r="I39">
            <v>0</v>
          </cell>
          <cell r="J39">
            <v>123631276.10000038</v>
          </cell>
          <cell r="K39">
            <v>0</v>
          </cell>
          <cell r="L39">
            <v>1331907535.499999</v>
          </cell>
          <cell r="M39">
            <v>0</v>
          </cell>
          <cell r="N39">
            <v>0</v>
          </cell>
          <cell r="O39">
            <v>0</v>
          </cell>
          <cell r="P39">
            <v>1331907535.499999</v>
          </cell>
          <cell r="Q39" t="b">
            <v>1</v>
          </cell>
          <cell r="R39">
            <v>0</v>
          </cell>
          <cell r="S39">
            <v>1331907535.499999</v>
          </cell>
        </row>
        <row r="40">
          <cell r="A40">
            <v>312003</v>
          </cell>
          <cell r="B40" t="str">
            <v>Laba (Rugi) Bulan Berjalan</v>
          </cell>
          <cell r="C40" t="str">
            <v>N</v>
          </cell>
          <cell r="D40" t="str">
            <v>K</v>
          </cell>
          <cell r="E40">
            <v>0</v>
          </cell>
          <cell r="F40">
            <v>123631276.09999895</v>
          </cell>
          <cell r="G40">
            <v>0</v>
          </cell>
          <cell r="H40">
            <v>0</v>
          </cell>
          <cell r="I40">
            <v>123631276.10000038</v>
          </cell>
          <cell r="J40">
            <v>0</v>
          </cell>
          <cell r="K40">
            <v>0</v>
          </cell>
          <cell r="L40">
            <v>-1.430511474609375E-6</v>
          </cell>
          <cell r="M40">
            <v>0</v>
          </cell>
          <cell r="N40">
            <v>0</v>
          </cell>
          <cell r="O40">
            <v>0</v>
          </cell>
          <cell r="P40">
            <v>491848351.84999895</v>
          </cell>
          <cell r="Q40" t="b">
            <v>1</v>
          </cell>
          <cell r="R40">
            <v>0</v>
          </cell>
          <cell r="S40">
            <v>491848351.84999895</v>
          </cell>
        </row>
        <row r="41">
          <cell r="A41">
            <v>321101</v>
          </cell>
          <cell r="B41" t="str">
            <v>AYAT SILANG KAS BANK DIREKSI</v>
          </cell>
          <cell r="C41" t="str">
            <v>N</v>
          </cell>
          <cell r="D41" t="str">
            <v>K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2376461500</v>
          </cell>
          <cell r="J41">
            <v>2376461500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1</v>
          </cell>
          <cell r="R41">
            <v>0</v>
          </cell>
          <cell r="S41">
            <v>0</v>
          </cell>
        </row>
        <row r="42">
          <cell r="A42">
            <v>3130</v>
          </cell>
          <cell r="B42" t="str">
            <v>Rugi Laba Berjalan</v>
          </cell>
          <cell r="C42" t="str">
            <v>N</v>
          </cell>
          <cell r="D42" t="str">
            <v>K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b">
            <v>0</v>
          </cell>
          <cell r="R42">
            <v>0</v>
          </cell>
          <cell r="S42">
            <v>0</v>
          </cell>
        </row>
        <row r="43">
          <cell r="A43">
            <v>411001</v>
          </cell>
          <cell r="B43" t="str">
            <v>Penjualan Tunai</v>
          </cell>
          <cell r="C43" t="str">
            <v>L</v>
          </cell>
          <cell r="D43" t="str">
            <v>K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33143850</v>
          </cell>
          <cell r="K43">
            <v>0</v>
          </cell>
          <cell r="L43">
            <v>33143850</v>
          </cell>
          <cell r="M43">
            <v>0</v>
          </cell>
          <cell r="N43">
            <v>33143850</v>
          </cell>
          <cell r="O43">
            <v>0</v>
          </cell>
          <cell r="P43">
            <v>0</v>
          </cell>
          <cell r="Q43" t="b">
            <v>1</v>
          </cell>
          <cell r="R43">
            <v>0</v>
          </cell>
          <cell r="S43">
            <v>0</v>
          </cell>
        </row>
        <row r="44">
          <cell r="A44">
            <v>411101</v>
          </cell>
          <cell r="B44" t="str">
            <v>Penjualan kredit</v>
          </cell>
          <cell r="C44" t="str">
            <v>L</v>
          </cell>
          <cell r="D44" t="str">
            <v>K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4783576350</v>
          </cell>
          <cell r="K44">
            <v>0</v>
          </cell>
          <cell r="L44">
            <v>4783576350</v>
          </cell>
          <cell r="M44">
            <v>0</v>
          </cell>
          <cell r="N44">
            <v>4783576350</v>
          </cell>
          <cell r="O44">
            <v>0</v>
          </cell>
          <cell r="P44">
            <v>0</v>
          </cell>
          <cell r="Q44" t="b">
            <v>1</v>
          </cell>
          <cell r="R44">
            <v>0</v>
          </cell>
          <cell r="S44">
            <v>0</v>
          </cell>
        </row>
        <row r="45">
          <cell r="A45">
            <v>4112</v>
          </cell>
          <cell r="B45" t="str">
            <v>Program TIV</v>
          </cell>
          <cell r="C45" t="str">
            <v>L</v>
          </cell>
          <cell r="D45" t="str">
            <v>K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b">
            <v>0</v>
          </cell>
          <cell r="R45">
            <v>0</v>
          </cell>
          <cell r="S45">
            <v>0</v>
          </cell>
        </row>
        <row r="46">
          <cell r="A46">
            <v>5500</v>
          </cell>
          <cell r="B46" t="str">
            <v>Return Penjualan</v>
          </cell>
          <cell r="C46" t="str">
            <v>L</v>
          </cell>
          <cell r="D46" t="str">
            <v>K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4130</v>
          </cell>
          <cell r="B47" t="str">
            <v>Pot Pembelian</v>
          </cell>
          <cell r="C47" t="str">
            <v>L</v>
          </cell>
          <cell r="D47" t="str">
            <v>K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510001</v>
          </cell>
          <cell r="B48" t="str">
            <v>HPP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5072828136.4200001</v>
          </cell>
          <cell r="J48">
            <v>834230262.26999998</v>
          </cell>
          <cell r="K48">
            <v>4238597874.1500001</v>
          </cell>
          <cell r="L48">
            <v>0</v>
          </cell>
          <cell r="M48">
            <v>4238597874.1500001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511001</v>
          </cell>
          <cell r="B49" t="str">
            <v>Pembelian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1933392514.0500004</v>
          </cell>
          <cell r="J49">
            <v>1933392514.0500004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5120</v>
          </cell>
          <cell r="B50" t="str">
            <v>Return Pembelian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5130</v>
          </cell>
          <cell r="B51" t="str">
            <v>Pot Penjualan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b">
            <v>0</v>
          </cell>
          <cell r="R51">
            <v>0</v>
          </cell>
          <cell r="S51">
            <v>0</v>
          </cell>
        </row>
        <row r="52">
          <cell r="A52">
            <v>800810</v>
          </cell>
          <cell r="B52" t="str">
            <v>BIAYA PEMBELIAN TRIPLEK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 t="b">
            <v>0</v>
          </cell>
          <cell r="R52">
            <v>0</v>
          </cell>
          <cell r="S52">
            <v>0</v>
          </cell>
        </row>
        <row r="53">
          <cell r="A53">
            <v>811001</v>
          </cell>
          <cell r="B53" t="str">
            <v>LEMBUR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 t="b">
            <v>0</v>
          </cell>
          <cell r="R53">
            <v>0</v>
          </cell>
          <cell r="S53">
            <v>0</v>
          </cell>
        </row>
        <row r="54">
          <cell r="A54">
            <v>811002</v>
          </cell>
          <cell r="B54" t="str">
            <v>INCENTIVE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3763862</v>
          </cell>
          <cell r="H54">
            <v>0</v>
          </cell>
          <cell r="I54">
            <v>0</v>
          </cell>
          <cell r="J54">
            <v>0</v>
          </cell>
          <cell r="K54">
            <v>3763862</v>
          </cell>
          <cell r="L54">
            <v>0</v>
          </cell>
          <cell r="M54">
            <v>3763862</v>
          </cell>
          <cell r="N54">
            <v>0</v>
          </cell>
          <cell r="O54">
            <v>0</v>
          </cell>
          <cell r="P54">
            <v>0</v>
          </cell>
          <cell r="Q54" t="b">
            <v>1</v>
          </cell>
          <cell r="R54">
            <v>0</v>
          </cell>
          <cell r="S54">
            <v>0</v>
          </cell>
        </row>
        <row r="55">
          <cell r="A55">
            <v>811003</v>
          </cell>
          <cell r="B55" t="str">
            <v>BBM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4090600</v>
          </cell>
          <cell r="H55">
            <v>0</v>
          </cell>
          <cell r="I55">
            <v>0</v>
          </cell>
          <cell r="J55">
            <v>0</v>
          </cell>
          <cell r="K55">
            <v>4090600</v>
          </cell>
          <cell r="L55">
            <v>0</v>
          </cell>
          <cell r="M55">
            <v>4090600</v>
          </cell>
          <cell r="N55">
            <v>0</v>
          </cell>
          <cell r="O55">
            <v>0</v>
          </cell>
          <cell r="P55">
            <v>0</v>
          </cell>
          <cell r="Q55" t="b">
            <v>1</v>
          </cell>
          <cell r="R55">
            <v>0</v>
          </cell>
          <cell r="S55">
            <v>0</v>
          </cell>
        </row>
        <row r="56">
          <cell r="A56">
            <v>811004</v>
          </cell>
          <cell r="B56" t="str">
            <v>PEMELIHARAAN KENDARAAN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2925025</v>
          </cell>
          <cell r="H56">
            <v>0</v>
          </cell>
          <cell r="I56">
            <v>0</v>
          </cell>
          <cell r="J56">
            <v>0</v>
          </cell>
          <cell r="K56">
            <v>2925025</v>
          </cell>
          <cell r="L56">
            <v>0</v>
          </cell>
          <cell r="M56">
            <v>2925025</v>
          </cell>
          <cell r="N56">
            <v>0</v>
          </cell>
          <cell r="O56">
            <v>0</v>
          </cell>
          <cell r="P56">
            <v>0</v>
          </cell>
          <cell r="Q56" t="b">
            <v>1</v>
          </cell>
          <cell r="R56">
            <v>0</v>
          </cell>
          <cell r="S56">
            <v>0</v>
          </cell>
        </row>
        <row r="57">
          <cell r="A57">
            <v>811005</v>
          </cell>
          <cell r="B57" t="str">
            <v>PARKIR &amp; TOL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331000</v>
          </cell>
          <cell r="H57">
            <v>15000</v>
          </cell>
          <cell r="I57">
            <v>0</v>
          </cell>
          <cell r="J57">
            <v>0</v>
          </cell>
          <cell r="K57">
            <v>316000</v>
          </cell>
          <cell r="L57">
            <v>0</v>
          </cell>
          <cell r="M57">
            <v>316000</v>
          </cell>
          <cell r="N57">
            <v>0</v>
          </cell>
          <cell r="O57">
            <v>0</v>
          </cell>
          <cell r="P57">
            <v>0</v>
          </cell>
          <cell r="Q57" t="b">
            <v>1</v>
          </cell>
          <cell r="R57">
            <v>0</v>
          </cell>
          <cell r="S57">
            <v>0</v>
          </cell>
        </row>
        <row r="58">
          <cell r="A58">
            <v>811006</v>
          </cell>
          <cell r="B58" t="str">
            <v>PENGIRIMAN DOKUMENT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44000</v>
          </cell>
          <cell r="H58">
            <v>0</v>
          </cell>
          <cell r="I58">
            <v>0</v>
          </cell>
          <cell r="J58">
            <v>0</v>
          </cell>
          <cell r="K58">
            <v>44000</v>
          </cell>
          <cell r="L58">
            <v>0</v>
          </cell>
          <cell r="M58">
            <v>44000</v>
          </cell>
          <cell r="N58">
            <v>0</v>
          </cell>
          <cell r="O58">
            <v>0</v>
          </cell>
          <cell r="P58">
            <v>0</v>
          </cell>
          <cell r="Q58" t="b">
            <v>1</v>
          </cell>
          <cell r="R58">
            <v>0</v>
          </cell>
          <cell r="S58">
            <v>0</v>
          </cell>
        </row>
        <row r="59">
          <cell r="A59">
            <v>821000</v>
          </cell>
          <cell r="B59" t="str">
            <v>PERLENGKAPAN KANTOR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b">
            <v>0</v>
          </cell>
          <cell r="R59">
            <v>0</v>
          </cell>
          <cell r="S59">
            <v>0</v>
          </cell>
        </row>
        <row r="60">
          <cell r="A60">
            <v>821001</v>
          </cell>
          <cell r="B60" t="str">
            <v>GAJI DAN TUNJANG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43362655</v>
          </cell>
          <cell r="H60">
            <v>0</v>
          </cell>
          <cell r="I60">
            <v>41990700</v>
          </cell>
          <cell r="J60">
            <v>43362655</v>
          </cell>
          <cell r="K60">
            <v>41990700</v>
          </cell>
          <cell r="L60">
            <v>0</v>
          </cell>
          <cell r="M60">
            <v>41990700</v>
          </cell>
          <cell r="N60">
            <v>0</v>
          </cell>
          <cell r="O60">
            <v>0</v>
          </cell>
          <cell r="P60">
            <v>0</v>
          </cell>
          <cell r="Q60" t="b">
            <v>1</v>
          </cell>
          <cell r="R60">
            <v>0</v>
          </cell>
          <cell r="S60">
            <v>0</v>
          </cell>
        </row>
        <row r="61">
          <cell r="A61">
            <v>821002</v>
          </cell>
          <cell r="B61" t="str">
            <v>JAMSOSTEK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4168135</v>
          </cell>
          <cell r="H61">
            <v>0</v>
          </cell>
          <cell r="I61">
            <v>0</v>
          </cell>
          <cell r="J61">
            <v>0</v>
          </cell>
          <cell r="K61">
            <v>4168135</v>
          </cell>
          <cell r="L61">
            <v>0</v>
          </cell>
          <cell r="M61">
            <v>4168135</v>
          </cell>
          <cell r="N61">
            <v>0</v>
          </cell>
          <cell r="O61">
            <v>0</v>
          </cell>
          <cell r="P61">
            <v>0</v>
          </cell>
          <cell r="Q61" t="b">
            <v>1</v>
          </cell>
          <cell r="R61">
            <v>0</v>
          </cell>
          <cell r="S61">
            <v>0</v>
          </cell>
        </row>
        <row r="62">
          <cell r="A62">
            <v>821004</v>
          </cell>
          <cell r="B62" t="str">
            <v>KONSUMSI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30000</v>
          </cell>
          <cell r="H62">
            <v>0</v>
          </cell>
          <cell r="I62">
            <v>0</v>
          </cell>
          <cell r="J62">
            <v>0</v>
          </cell>
          <cell r="K62">
            <v>30000</v>
          </cell>
          <cell r="L62">
            <v>0</v>
          </cell>
          <cell r="M62">
            <v>30000</v>
          </cell>
          <cell r="N62">
            <v>0</v>
          </cell>
          <cell r="O62">
            <v>0</v>
          </cell>
          <cell r="P62">
            <v>0</v>
          </cell>
          <cell r="Q62" t="b">
            <v>1</v>
          </cell>
          <cell r="R62">
            <v>0</v>
          </cell>
          <cell r="S62">
            <v>0</v>
          </cell>
        </row>
        <row r="63">
          <cell r="A63">
            <v>821005</v>
          </cell>
          <cell r="B63" t="str">
            <v>PENGOBATAN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821006</v>
          </cell>
          <cell r="B64" t="str">
            <v>THR/BONUS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 t="b">
            <v>0</v>
          </cell>
          <cell r="R64">
            <v>0</v>
          </cell>
          <cell r="S64">
            <v>0</v>
          </cell>
        </row>
        <row r="65">
          <cell r="A65">
            <v>822005</v>
          </cell>
          <cell r="B65" t="str">
            <v>PEMELIHARAAN KANTOR DAN BANGUNAN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 t="b">
            <v>0</v>
          </cell>
          <cell r="R65">
            <v>0</v>
          </cell>
          <cell r="S65">
            <v>0</v>
          </cell>
        </row>
        <row r="66">
          <cell r="A66">
            <v>822015</v>
          </cell>
          <cell r="B66" t="str">
            <v>PEMELIHARAAN INVENTARIS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399400</v>
          </cell>
          <cell r="H66">
            <v>0</v>
          </cell>
          <cell r="I66">
            <v>0</v>
          </cell>
          <cell r="J66">
            <v>0</v>
          </cell>
          <cell r="K66">
            <v>399400</v>
          </cell>
          <cell r="L66">
            <v>0</v>
          </cell>
          <cell r="M66">
            <v>399400</v>
          </cell>
          <cell r="N66">
            <v>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824001</v>
          </cell>
          <cell r="B67" t="str">
            <v xml:space="preserve">LISTRIK 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754000</v>
          </cell>
          <cell r="H67">
            <v>0</v>
          </cell>
          <cell r="I67">
            <v>0</v>
          </cell>
          <cell r="J67">
            <v>0</v>
          </cell>
          <cell r="K67">
            <v>754000</v>
          </cell>
          <cell r="L67">
            <v>0</v>
          </cell>
          <cell r="M67">
            <v>754000</v>
          </cell>
          <cell r="N67">
            <v>0</v>
          </cell>
          <cell r="O67">
            <v>0</v>
          </cell>
          <cell r="P67">
            <v>0</v>
          </cell>
          <cell r="Q67" t="b">
            <v>1</v>
          </cell>
          <cell r="R67">
            <v>0</v>
          </cell>
          <cell r="S67">
            <v>0</v>
          </cell>
        </row>
        <row r="68">
          <cell r="A68">
            <v>824002</v>
          </cell>
          <cell r="B68" t="str">
            <v>ALAT TULIS &amp; CETAKAN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355350</v>
          </cell>
          <cell r="H68">
            <v>0</v>
          </cell>
          <cell r="I68">
            <v>0</v>
          </cell>
          <cell r="J68">
            <v>0</v>
          </cell>
          <cell r="K68">
            <v>355350</v>
          </cell>
          <cell r="L68">
            <v>0</v>
          </cell>
          <cell r="M68">
            <v>355350</v>
          </cell>
          <cell r="N68">
            <v>0</v>
          </cell>
          <cell r="O68">
            <v>0</v>
          </cell>
          <cell r="P68">
            <v>0</v>
          </cell>
          <cell r="Q68" t="b">
            <v>1</v>
          </cell>
          <cell r="R68">
            <v>0</v>
          </cell>
          <cell r="S68">
            <v>0</v>
          </cell>
        </row>
        <row r="69">
          <cell r="A69">
            <v>824003</v>
          </cell>
          <cell r="B69" t="str">
            <v>TELEPHONE/KAWAT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591679</v>
          </cell>
          <cell r="H69">
            <v>0</v>
          </cell>
          <cell r="I69">
            <v>0</v>
          </cell>
          <cell r="J69">
            <v>0</v>
          </cell>
          <cell r="K69">
            <v>591679</v>
          </cell>
          <cell r="L69">
            <v>0</v>
          </cell>
          <cell r="M69">
            <v>591679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824004</v>
          </cell>
          <cell r="B70" t="str">
            <v>SUMBANGAN/IURAN&amp;MAJALAH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824005</v>
          </cell>
          <cell r="B71" t="str">
            <v>PERJALANAN DINAS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824006</v>
          </cell>
          <cell r="B72" t="str">
            <v>TRAINING/SEMINAR/RAPAT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824007</v>
          </cell>
          <cell r="B73" t="str">
            <v>BIAYA RUMAH TANGGA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330000</v>
          </cell>
          <cell r="H73">
            <v>0</v>
          </cell>
          <cell r="I73">
            <v>0</v>
          </cell>
          <cell r="J73">
            <v>0</v>
          </cell>
          <cell r="K73">
            <v>330000</v>
          </cell>
          <cell r="L73">
            <v>0</v>
          </cell>
          <cell r="M73">
            <v>330000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824008</v>
          </cell>
          <cell r="B74" t="str">
            <v>SEWA KENDARAAN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5613750</v>
          </cell>
          <cell r="H74">
            <v>0</v>
          </cell>
          <cell r="I74">
            <v>0</v>
          </cell>
          <cell r="J74">
            <v>0</v>
          </cell>
          <cell r="K74">
            <v>5613750</v>
          </cell>
          <cell r="L74">
            <v>0</v>
          </cell>
          <cell r="M74">
            <v>5613750</v>
          </cell>
          <cell r="N74">
            <v>0</v>
          </cell>
          <cell r="O74">
            <v>0</v>
          </cell>
          <cell r="P74">
            <v>0</v>
          </cell>
          <cell r="Q74" t="b">
            <v>1</v>
          </cell>
          <cell r="R74">
            <v>0</v>
          </cell>
          <cell r="S74">
            <v>0</v>
          </cell>
        </row>
        <row r="75">
          <cell r="A75">
            <v>824009</v>
          </cell>
          <cell r="B75" t="str">
            <v>SEWA KANTOR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2916700</v>
          </cell>
          <cell r="H75">
            <v>0</v>
          </cell>
          <cell r="I75">
            <v>0</v>
          </cell>
          <cell r="J75">
            <v>0</v>
          </cell>
          <cell r="K75">
            <v>2916700</v>
          </cell>
          <cell r="L75">
            <v>0</v>
          </cell>
          <cell r="M75">
            <v>2916700</v>
          </cell>
          <cell r="N75">
            <v>0</v>
          </cell>
          <cell r="O75">
            <v>0</v>
          </cell>
          <cell r="P75">
            <v>0</v>
          </cell>
          <cell r="Q75" t="b">
            <v>1</v>
          </cell>
          <cell r="R75">
            <v>0</v>
          </cell>
          <cell r="S75">
            <v>0</v>
          </cell>
        </row>
        <row r="76">
          <cell r="A76">
            <v>824010</v>
          </cell>
          <cell r="B76" t="str">
            <v>SEWA INVENTARIS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894775</v>
          </cell>
          <cell r="H76">
            <v>0</v>
          </cell>
          <cell r="I76">
            <v>0</v>
          </cell>
          <cell r="J76">
            <v>0</v>
          </cell>
          <cell r="K76">
            <v>894775</v>
          </cell>
          <cell r="L76">
            <v>0</v>
          </cell>
          <cell r="M76">
            <v>894775</v>
          </cell>
          <cell r="N76">
            <v>0</v>
          </cell>
          <cell r="O76">
            <v>0</v>
          </cell>
          <cell r="P76">
            <v>0</v>
          </cell>
          <cell r="Q76" t="b">
            <v>1</v>
          </cell>
          <cell r="R76">
            <v>0</v>
          </cell>
          <cell r="S76">
            <v>0</v>
          </cell>
        </row>
        <row r="77">
          <cell r="A77">
            <v>824011</v>
          </cell>
          <cell r="B77" t="str">
            <v>PEMBELIAN TRIPLEK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b">
            <v>0</v>
          </cell>
          <cell r="R77">
            <v>0</v>
          </cell>
          <cell r="S77">
            <v>0</v>
          </cell>
        </row>
        <row r="78">
          <cell r="A78">
            <v>824013</v>
          </cell>
          <cell r="B78" t="str">
            <v>PENGHAPUSAN PIUTANG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b">
            <v>0</v>
          </cell>
          <cell r="R78">
            <v>0</v>
          </cell>
          <cell r="S78">
            <v>0</v>
          </cell>
        </row>
        <row r="79">
          <cell r="A79">
            <v>824019</v>
          </cell>
          <cell r="B79" t="str">
            <v>PERIJINAN DAN PBB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824021</v>
          </cell>
          <cell r="B80" t="str">
            <v>BIAYA STNK/KEUR/DISPENSASI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b">
            <v>0</v>
          </cell>
          <cell r="R80">
            <v>0</v>
          </cell>
          <cell r="S80">
            <v>0</v>
          </cell>
        </row>
        <row r="81">
          <cell r="A81">
            <v>824033</v>
          </cell>
          <cell r="B81" t="str">
            <v>BIAYA KEAMANAN DAN KEBERSIHAN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12857543</v>
          </cell>
          <cell r="H81">
            <v>0</v>
          </cell>
          <cell r="I81">
            <v>0</v>
          </cell>
          <cell r="J81">
            <v>0</v>
          </cell>
          <cell r="K81">
            <v>12857543</v>
          </cell>
          <cell r="L81">
            <v>0</v>
          </cell>
          <cell r="M81">
            <v>12857543</v>
          </cell>
          <cell r="N81">
            <v>0</v>
          </cell>
          <cell r="O81">
            <v>0</v>
          </cell>
          <cell r="P81">
            <v>0</v>
          </cell>
          <cell r="Q81" t="b">
            <v>1</v>
          </cell>
          <cell r="R81">
            <v>0</v>
          </cell>
          <cell r="S81">
            <v>0</v>
          </cell>
        </row>
        <row r="82">
          <cell r="A82">
            <v>824037</v>
          </cell>
          <cell r="B82" t="str">
            <v>BENDA POS/MATERAI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 t="b">
            <v>0</v>
          </cell>
          <cell r="R82">
            <v>0</v>
          </cell>
          <cell r="S82">
            <v>0</v>
          </cell>
        </row>
        <row r="83">
          <cell r="A83">
            <v>824038</v>
          </cell>
          <cell r="B83" t="str">
            <v>JASA KURIR/PENGIRIMAN DOKUMENT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824041</v>
          </cell>
          <cell r="B84" t="str">
            <v>AIR (PAM)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360000</v>
          </cell>
          <cell r="H84">
            <v>0</v>
          </cell>
          <cell r="I84">
            <v>0</v>
          </cell>
          <cell r="J84">
            <v>0</v>
          </cell>
          <cell r="K84">
            <v>360000</v>
          </cell>
          <cell r="L84">
            <v>0</v>
          </cell>
          <cell r="M84">
            <v>360000</v>
          </cell>
          <cell r="N84">
            <v>0</v>
          </cell>
          <cell r="O84">
            <v>0</v>
          </cell>
          <cell r="P84">
            <v>0</v>
          </cell>
          <cell r="Q84" t="b">
            <v>1</v>
          </cell>
          <cell r="R84">
            <v>0</v>
          </cell>
          <cell r="S84">
            <v>0</v>
          </cell>
        </row>
        <row r="85">
          <cell r="A85">
            <v>824042</v>
          </cell>
          <cell r="B85" t="str">
            <v>REPACKING , BONG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4698000</v>
          </cell>
          <cell r="H85">
            <v>0</v>
          </cell>
          <cell r="I85">
            <v>0</v>
          </cell>
          <cell r="J85">
            <v>0</v>
          </cell>
          <cell r="K85">
            <v>4698000</v>
          </cell>
          <cell r="L85">
            <v>0</v>
          </cell>
          <cell r="M85">
            <v>4698000</v>
          </cell>
          <cell r="N85">
            <v>0</v>
          </cell>
          <cell r="O85">
            <v>0</v>
          </cell>
          <cell r="P85">
            <v>0</v>
          </cell>
          <cell r="Q85" t="b">
            <v>1</v>
          </cell>
          <cell r="R85">
            <v>0</v>
          </cell>
          <cell r="S85">
            <v>0</v>
          </cell>
        </row>
        <row r="86">
          <cell r="A86">
            <v>825011</v>
          </cell>
          <cell r="B86" t="str">
            <v>BIAYA PAJAK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825012</v>
          </cell>
          <cell r="B87" t="str">
            <v>ADMIN BANK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17000</v>
          </cell>
          <cell r="H87">
            <v>0</v>
          </cell>
          <cell r="I87">
            <v>0</v>
          </cell>
          <cell r="J87">
            <v>0</v>
          </cell>
          <cell r="K87">
            <v>17000</v>
          </cell>
          <cell r="L87">
            <v>0</v>
          </cell>
          <cell r="M87">
            <v>17000</v>
          </cell>
          <cell r="N87">
            <v>0</v>
          </cell>
          <cell r="O87">
            <v>0</v>
          </cell>
          <cell r="P87">
            <v>0</v>
          </cell>
          <cell r="Q87" t="b">
            <v>1</v>
          </cell>
          <cell r="R87">
            <v>0</v>
          </cell>
          <cell r="S87">
            <v>0</v>
          </cell>
        </row>
        <row r="88">
          <cell r="A88">
            <v>825013</v>
          </cell>
          <cell r="B88" t="str">
            <v>BIAYA JASA MANAGEMENT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825015</v>
          </cell>
          <cell r="B89" t="str">
            <v>BIAYA REKRUTMEN KARYAWAN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 t="b">
            <v>0</v>
          </cell>
          <cell r="R89">
            <v>0</v>
          </cell>
          <cell r="S89">
            <v>0</v>
          </cell>
        </row>
        <row r="90">
          <cell r="A90">
            <v>825099</v>
          </cell>
          <cell r="B90" t="str">
            <v>LAIN-LAIN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0</v>
          </cell>
          <cell r="R90">
            <v>0</v>
          </cell>
          <cell r="S90">
            <v>0</v>
          </cell>
        </row>
        <row r="91">
          <cell r="A91">
            <v>829207</v>
          </cell>
          <cell r="B91" t="str">
            <v>BIAYA PROMOSI DAGANG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0</v>
          </cell>
          <cell r="R91">
            <v>0</v>
          </cell>
          <cell r="S91">
            <v>0</v>
          </cell>
        </row>
        <row r="92">
          <cell r="A92">
            <v>910200</v>
          </cell>
          <cell r="B92" t="str">
            <v>PENDAPATAN BUNGA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7745</v>
          </cell>
          <cell r="I92">
            <v>0</v>
          </cell>
          <cell r="J92">
            <v>0</v>
          </cell>
          <cell r="K92">
            <v>-7745</v>
          </cell>
          <cell r="L92">
            <v>0</v>
          </cell>
          <cell r="M92">
            <v>-7745</v>
          </cell>
          <cell r="N92">
            <v>0</v>
          </cell>
          <cell r="O92">
            <v>0</v>
          </cell>
          <cell r="P92">
            <v>0</v>
          </cell>
          <cell r="Q92" t="b">
            <v>1</v>
          </cell>
          <cell r="R92">
            <v>0</v>
          </cell>
          <cell r="S92">
            <v>0</v>
          </cell>
        </row>
        <row r="93">
          <cell r="A93">
            <v>910800</v>
          </cell>
          <cell r="B93" t="str">
            <v>PENJUALAN BARANG BEKAS/SISA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827003</v>
          </cell>
          <cell r="B94" t="str">
            <v>INTERNET &amp; JARIN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 t="b">
            <v>0</v>
          </cell>
          <cell r="R94">
            <v>0</v>
          </cell>
          <cell r="S94">
            <v>0</v>
          </cell>
        </row>
        <row r="95">
          <cell r="A95">
            <v>919900</v>
          </cell>
          <cell r="B95" t="str">
            <v>PENDAPATAN LAIN-LAIN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0</v>
          </cell>
          <cell r="H95">
            <v>834800</v>
          </cell>
          <cell r="I95">
            <v>0</v>
          </cell>
          <cell r="J95">
            <v>0</v>
          </cell>
          <cell r="K95">
            <v>-834800</v>
          </cell>
          <cell r="L95">
            <v>0</v>
          </cell>
          <cell r="M95">
            <v>-834800</v>
          </cell>
          <cell r="N95">
            <v>0</v>
          </cell>
          <cell r="O95">
            <v>0</v>
          </cell>
          <cell r="P95">
            <v>0</v>
          </cell>
          <cell r="Q95" t="b">
            <v>1</v>
          </cell>
          <cell r="R95">
            <v>0</v>
          </cell>
          <cell r="S95">
            <v>0</v>
          </cell>
        </row>
        <row r="96">
          <cell r="A96">
            <v>920100</v>
          </cell>
          <cell r="B96" t="str">
            <v>BEBAN BUNGA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 t="b">
            <v>0</v>
          </cell>
          <cell r="R96">
            <v>0</v>
          </cell>
          <cell r="S96">
            <v>0</v>
          </cell>
        </row>
        <row r="97">
          <cell r="A97">
            <v>929900</v>
          </cell>
          <cell r="B97" t="str">
            <v>BEBAN LAIN-LAIN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 t="b">
            <v>0</v>
          </cell>
          <cell r="R97">
            <v>0</v>
          </cell>
          <cell r="S97">
            <v>0</v>
          </cell>
        </row>
        <row r="99">
          <cell r="A99" t="str">
            <v>Laba Bulan Berjalan</v>
          </cell>
          <cell r="E99">
            <v>9371668454.3699799</v>
          </cell>
          <cell r="F99">
            <v>9371668454.369976</v>
          </cell>
          <cell r="G99">
            <v>7722524346</v>
          </cell>
          <cell r="H99">
            <v>7722524346</v>
          </cell>
          <cell r="I99">
            <v>18141780593.84</v>
          </cell>
          <cell r="J99">
            <v>18141780593.84</v>
          </cell>
          <cell r="K99">
            <v>16069525940.419981</v>
          </cell>
          <cell r="L99">
            <v>16069525940.419973</v>
          </cell>
          <cell r="M99">
            <v>4324871848.1499996</v>
          </cell>
          <cell r="N99">
            <v>4816720200</v>
          </cell>
          <cell r="O99">
            <v>11744654092.269981</v>
          </cell>
          <cell r="P99">
            <v>11744654092.269974</v>
          </cell>
          <cell r="Q99" t="b">
            <v>1</v>
          </cell>
          <cell r="R99">
            <v>11744654092.269981</v>
          </cell>
          <cell r="S99">
            <v>11744654092.269974</v>
          </cell>
        </row>
        <row r="100">
          <cell r="F100">
            <v>0</v>
          </cell>
          <cell r="G100">
            <v>0</v>
          </cell>
          <cell r="I100">
            <v>0</v>
          </cell>
          <cell r="M100">
            <v>491848351.85000038</v>
          </cell>
          <cell r="P100">
            <v>0</v>
          </cell>
          <cell r="Q100" t="b">
            <v>1</v>
          </cell>
          <cell r="S100">
            <v>0</v>
          </cell>
        </row>
        <row r="101">
          <cell r="E101">
            <v>9371668454.3699799</v>
          </cell>
          <cell r="F101">
            <v>9371668454.369976</v>
          </cell>
          <cell r="G101">
            <v>7722524346</v>
          </cell>
          <cell r="H101">
            <v>7722524346</v>
          </cell>
          <cell r="I101">
            <v>18141780593.84</v>
          </cell>
          <cell r="J101">
            <v>18141780593.84</v>
          </cell>
          <cell r="K101">
            <v>16069525940.419981</v>
          </cell>
          <cell r="L101">
            <v>16069525940.419973</v>
          </cell>
          <cell r="M101">
            <v>4816720200</v>
          </cell>
          <cell r="N101">
            <v>4816720200</v>
          </cell>
          <cell r="O101">
            <v>11744654092.269981</v>
          </cell>
          <cell r="P101">
            <v>11744654092.269974</v>
          </cell>
          <cell r="Q101" t="b">
            <v>1</v>
          </cell>
          <cell r="R101">
            <v>11744654092.269981</v>
          </cell>
          <cell r="S101">
            <v>11744654092.269974</v>
          </cell>
        </row>
        <row r="103">
          <cell r="B103" t="str">
            <v>Ctrl Jumlah</v>
          </cell>
          <cell r="F103">
            <v>0</v>
          </cell>
          <cell r="H103">
            <v>0</v>
          </cell>
          <cell r="J103">
            <v>0</v>
          </cell>
          <cell r="L103">
            <v>0</v>
          </cell>
          <cell r="N103">
            <v>0</v>
          </cell>
          <cell r="P103">
            <v>0</v>
          </cell>
        </row>
        <row r="104">
          <cell r="B104" t="str">
            <v>Ctrl vs Rekap GL</v>
          </cell>
          <cell r="G104">
            <v>0</v>
          </cell>
          <cell r="H104">
            <v>0</v>
          </cell>
        </row>
        <row r="105">
          <cell r="B105" t="str">
            <v>Ctrl vs Memo Jurnal</v>
          </cell>
          <cell r="I105">
            <v>0</v>
          </cell>
          <cell r="J105">
            <v>0</v>
          </cell>
        </row>
        <row r="106">
          <cell r="B106" t="str">
            <v>Ctrl vs Rugi Laba</v>
          </cell>
          <cell r="M106">
            <v>1.430511474609375E-6</v>
          </cell>
        </row>
        <row r="107">
          <cell r="B107" t="str">
            <v>Ctrl vs Neraca</v>
          </cell>
          <cell r="O107">
            <v>0</v>
          </cell>
          <cell r="P107">
            <v>0</v>
          </cell>
        </row>
        <row r="108">
          <cell r="B108" t="str">
            <v>Ctrl vs COGS</v>
          </cell>
          <cell r="K108">
            <v>0</v>
          </cell>
        </row>
        <row r="109">
          <cell r="B109" t="str">
            <v>Ctrl vs Analisa Piutang</v>
          </cell>
          <cell r="O109">
            <v>0</v>
          </cell>
        </row>
        <row r="110">
          <cell r="B110" t="str">
            <v>Ctrl vs So Persed Akir</v>
          </cell>
          <cell r="O110">
            <v>0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TUS"/>
      <sheetName val="L3-PdAD"/>
      <sheetName val="L4-AT"/>
      <sheetName val="L4A-ST"/>
      <sheetName val="L5-PdMUS"/>
      <sheetName val="L6-PdMDU"/>
      <sheetName val="L7-TPD"/>
      <sheetName val="L8-PdUS"/>
      <sheetName val="L9-PMB"/>
      <sheetName val="L10-PdBD"/>
      <sheetName val="L11-PFDU"/>
      <sheetName val="L12-PFMB"/>
      <sheetName val="L13-SKPL"/>
      <sheetName val="L14-BPP"/>
      <sheetName val="L15-BUL"/>
      <sheetName val="L16-BLS"/>
      <sheetName val="L2-Pegawai"/>
      <sheetName val="JK"/>
      <sheetName val="Kor. AT"/>
      <sheetName val="AK Ber"/>
      <sheetName val="LPK"/>
      <sheetName val="WWb"/>
      <sheetName val="Penghapusan"/>
      <sheetName val="Asuransi2"/>
      <sheetName val="DEP IDR"/>
      <sheetName val="L6-PdDu"/>
      <sheetName val="L13-BPP"/>
      <sheetName val="L14-BUL"/>
      <sheetName val="L15-BLS"/>
      <sheetName val="Lamp-Dep IDR"/>
      <sheetName val="Dep 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 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476</v>
          </cell>
          <cell r="E7">
            <v>5950000</v>
          </cell>
          <cell r="F7">
            <v>510000</v>
          </cell>
          <cell r="G7">
            <v>5440000</v>
          </cell>
        </row>
        <row r="8">
          <cell r="B8">
            <v>10111</v>
          </cell>
          <cell r="C8" t="str">
            <v>AQ.5GLN BTL</v>
          </cell>
          <cell r="D8">
            <v>-1</v>
          </cell>
          <cell r="E8">
            <v>-30000</v>
          </cell>
          <cell r="F8">
            <v>0</v>
          </cell>
          <cell r="G8">
            <v>-30000</v>
          </cell>
        </row>
        <row r="9">
          <cell r="B9">
            <v>12111</v>
          </cell>
          <cell r="C9" t="str">
            <v>AQ.1500ML 1X12</v>
          </cell>
          <cell r="D9">
            <v>142</v>
          </cell>
          <cell r="E9">
            <v>5097800</v>
          </cell>
          <cell r="F9">
            <v>433100</v>
          </cell>
          <cell r="G9">
            <v>4664700</v>
          </cell>
        </row>
        <row r="10">
          <cell r="B10">
            <v>12312</v>
          </cell>
          <cell r="C10" t="str">
            <v>AQ.600ML 1X24</v>
          </cell>
          <cell r="D10">
            <v>410</v>
          </cell>
          <cell r="E10">
            <v>15580000</v>
          </cell>
          <cell r="F10">
            <v>1432250</v>
          </cell>
          <cell r="G10">
            <v>14147750</v>
          </cell>
        </row>
        <row r="11">
          <cell r="B11">
            <v>12512</v>
          </cell>
          <cell r="C11" t="str">
            <v>AQ.330ML 1X24</v>
          </cell>
          <cell r="D11">
            <v>79</v>
          </cell>
          <cell r="E11">
            <v>2101400</v>
          </cell>
          <cell r="F11">
            <v>110600</v>
          </cell>
          <cell r="G11">
            <v>1990800</v>
          </cell>
        </row>
        <row r="12">
          <cell r="B12">
            <v>12613</v>
          </cell>
          <cell r="C12" t="str">
            <v>AQ.240ML 1X48</v>
          </cell>
          <cell r="D12">
            <v>1299</v>
          </cell>
          <cell r="E12">
            <v>27434880</v>
          </cell>
          <cell r="F12">
            <v>3793080</v>
          </cell>
          <cell r="G12">
            <v>23641800</v>
          </cell>
        </row>
        <row r="13">
          <cell r="B13">
            <v>15511</v>
          </cell>
          <cell r="C13" t="str">
            <v>PORTABLE</v>
          </cell>
          <cell r="D13">
            <v>-2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20111</v>
          </cell>
          <cell r="C14" t="str">
            <v>VT.5GLN BTL</v>
          </cell>
          <cell r="D14">
            <v>-2</v>
          </cell>
          <cell r="E14">
            <v>-60000</v>
          </cell>
          <cell r="F14">
            <v>0</v>
          </cell>
          <cell r="G14">
            <v>-60000</v>
          </cell>
        </row>
        <row r="15">
          <cell r="B15">
            <v>40410</v>
          </cell>
          <cell r="C15" t="str">
            <v>Mizone Orange Lime  500ML 1x12</v>
          </cell>
          <cell r="D15">
            <v>2</v>
          </cell>
          <cell r="E15">
            <v>70000</v>
          </cell>
          <cell r="F15">
            <v>7000</v>
          </cell>
          <cell r="G15">
            <v>63000</v>
          </cell>
        </row>
        <row r="16">
          <cell r="B16">
            <v>40411</v>
          </cell>
          <cell r="C16" t="str">
            <v>Mizone Passion Fruit 500ML 1x12</v>
          </cell>
          <cell r="D16">
            <v>5</v>
          </cell>
          <cell r="E16">
            <v>175000</v>
          </cell>
          <cell r="F16">
            <v>17500</v>
          </cell>
          <cell r="G16">
            <v>157500</v>
          </cell>
        </row>
        <row r="17">
          <cell r="B17">
            <v>40412</v>
          </cell>
          <cell r="C17" t="str">
            <v>MIZONE LYCHEE LEMON 500 ML 1X12</v>
          </cell>
          <cell r="D17">
            <v>6</v>
          </cell>
          <cell r="E17">
            <v>210000</v>
          </cell>
          <cell r="F17">
            <v>21000</v>
          </cell>
          <cell r="G17">
            <v>189000</v>
          </cell>
        </row>
        <row r="18">
          <cell r="B18">
            <v>40418</v>
          </cell>
          <cell r="C18" t="str">
            <v>MIZONE APPLE GUAVA 500 ML 1X12</v>
          </cell>
          <cell r="D18">
            <v>3</v>
          </cell>
          <cell r="E18">
            <v>105000</v>
          </cell>
          <cell r="F18">
            <v>10500</v>
          </cell>
          <cell r="G18">
            <v>94500</v>
          </cell>
        </row>
        <row r="19">
          <cell r="B19">
            <v>40419</v>
          </cell>
          <cell r="C19" t="str">
            <v>MIZONE MANGGO KWENI 500 ML 1X12</v>
          </cell>
          <cell r="D19">
            <v>1</v>
          </cell>
          <cell r="E19">
            <v>35000</v>
          </cell>
          <cell r="F19">
            <v>3500</v>
          </cell>
          <cell r="G19">
            <v>31500</v>
          </cell>
        </row>
        <row r="20">
          <cell r="B20">
            <v>40427</v>
          </cell>
          <cell r="C20" t="str">
            <v>MIZONE COOLIN BLEWAH 500ML 1X12</v>
          </cell>
          <cell r="D20">
            <v>6</v>
          </cell>
          <cell r="E20">
            <v>210000</v>
          </cell>
          <cell r="F20">
            <v>21000</v>
          </cell>
          <cell r="G20">
            <v>189000</v>
          </cell>
        </row>
        <row r="21">
          <cell r="B21">
            <v>95059</v>
          </cell>
          <cell r="C21" t="str">
            <v>POMPA DISPENSER</v>
          </cell>
          <cell r="D21">
            <v>-2</v>
          </cell>
          <cell r="E21">
            <v>0</v>
          </cell>
          <cell r="F21">
            <v>0</v>
          </cell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2422</v>
          </cell>
          <cell r="E33">
            <v>56879080</v>
          </cell>
          <cell r="F33">
            <v>6359530</v>
          </cell>
          <cell r="G33">
            <v>50519550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2433</v>
          </cell>
          <cell r="E35" t="str">
            <v>ttlunit</v>
          </cell>
          <cell r="G35">
            <v>-6359530</v>
          </cell>
        </row>
        <row r="36">
          <cell r="D36">
            <v>0</v>
          </cell>
        </row>
        <row r="37">
          <cell r="I37">
            <v>6359530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BANK"/>
      <sheetName val="KB"/>
      <sheetName val="KO"/>
      <sheetName val="BD"/>
      <sheetName val="BP"/>
      <sheetName val="REKAP BIAYA"/>
      <sheetName val="PIUT MS SUPORT"/>
      <sheetName val="PIUT PST"/>
      <sheetName val="PIUT PST1"/>
      <sheetName val="PIUT TIV1"/>
      <sheetName val="PIUT TI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526</v>
          </cell>
          <cell r="E7">
            <v>7101000</v>
          </cell>
          <cell r="F7">
            <v>0</v>
          </cell>
          <cell r="G7">
            <v>7101000</v>
          </cell>
        </row>
        <row r="8">
          <cell r="B8">
            <v>10111</v>
          </cell>
          <cell r="C8" t="str">
            <v>AQ.5GLN BTL</v>
          </cell>
          <cell r="D8">
            <v>6</v>
          </cell>
          <cell r="E8">
            <v>180000</v>
          </cell>
          <cell r="F8">
            <v>0</v>
          </cell>
          <cell r="G8">
            <v>180000</v>
          </cell>
        </row>
        <row r="9">
          <cell r="B9">
            <v>12111</v>
          </cell>
          <cell r="C9" t="str">
            <v>AQ.1500ML 1X12</v>
          </cell>
          <cell r="D9">
            <v>199</v>
          </cell>
          <cell r="E9">
            <v>6865500</v>
          </cell>
          <cell r="F9">
            <v>0</v>
          </cell>
          <cell r="G9">
            <v>6865500</v>
          </cell>
        </row>
        <row r="10">
          <cell r="B10">
            <v>12312</v>
          </cell>
          <cell r="C10" t="str">
            <v>AQ.600ML 1X24</v>
          </cell>
          <cell r="D10">
            <v>315</v>
          </cell>
          <cell r="E10">
            <v>10946250</v>
          </cell>
          <cell r="F10">
            <v>0</v>
          </cell>
          <cell r="G10">
            <v>10946250</v>
          </cell>
        </row>
        <row r="11">
          <cell r="B11">
            <v>12512</v>
          </cell>
          <cell r="C11" t="str">
            <v>AQ.330ML 1X24</v>
          </cell>
          <cell r="D11">
            <v>152</v>
          </cell>
          <cell r="E11">
            <v>3830400</v>
          </cell>
          <cell r="F11">
            <v>0</v>
          </cell>
          <cell r="G11">
            <v>3830400</v>
          </cell>
        </row>
        <row r="12">
          <cell r="B12">
            <v>12613</v>
          </cell>
          <cell r="C12" t="str">
            <v>AQ.240ML 1X48</v>
          </cell>
          <cell r="D12">
            <v>236</v>
          </cell>
          <cell r="E12">
            <v>4531200</v>
          </cell>
          <cell r="F12">
            <v>9600</v>
          </cell>
          <cell r="G12">
            <v>4521600</v>
          </cell>
        </row>
        <row r="13">
          <cell r="B13">
            <v>20110</v>
          </cell>
          <cell r="C13" t="str">
            <v>VT.5GLN ISI</v>
          </cell>
          <cell r="D13">
            <v>340</v>
          </cell>
          <cell r="E13">
            <v>3230000</v>
          </cell>
          <cell r="F13">
            <v>44000</v>
          </cell>
          <cell r="G13">
            <v>3186000</v>
          </cell>
        </row>
        <row r="14">
          <cell r="B14">
            <v>20111</v>
          </cell>
          <cell r="C14" t="str">
            <v>VT.5GLN BTL</v>
          </cell>
          <cell r="D14">
            <v>2</v>
          </cell>
          <cell r="E14">
            <v>60000</v>
          </cell>
          <cell r="F14">
            <v>0</v>
          </cell>
          <cell r="G14">
            <v>60000</v>
          </cell>
        </row>
        <row r="15">
          <cell r="B15">
            <v>22111</v>
          </cell>
          <cell r="C15" t="str">
            <v>VT.1500ML 1X12</v>
          </cell>
          <cell r="D15">
            <v>38</v>
          </cell>
          <cell r="E15">
            <v>828400</v>
          </cell>
          <cell r="F15">
            <v>0</v>
          </cell>
          <cell r="G15">
            <v>828400</v>
          </cell>
        </row>
        <row r="16">
          <cell r="B16">
            <v>22312</v>
          </cell>
          <cell r="C16" t="str">
            <v>VT.600ML 1X24</v>
          </cell>
          <cell r="D16">
            <v>184</v>
          </cell>
          <cell r="E16">
            <v>4158400</v>
          </cell>
          <cell r="F16">
            <v>0</v>
          </cell>
          <cell r="G16">
            <v>4158400</v>
          </cell>
        </row>
        <row r="17">
          <cell r="B17">
            <v>22613</v>
          </cell>
          <cell r="C17" t="str">
            <v>VT.240ML 1X48</v>
          </cell>
          <cell r="D17">
            <v>223</v>
          </cell>
          <cell r="E17">
            <v>3233500</v>
          </cell>
          <cell r="F17">
            <v>20000</v>
          </cell>
          <cell r="G17">
            <v>3213500</v>
          </cell>
        </row>
        <row r="18">
          <cell r="B18">
            <v>26002</v>
          </cell>
          <cell r="C18" t="str">
            <v>VIT LEVITE COMBO 350ML 1 X 12</v>
          </cell>
          <cell r="D18">
            <v>8</v>
          </cell>
          <cell r="E18">
            <v>288000</v>
          </cell>
          <cell r="F18">
            <v>24000</v>
          </cell>
          <cell r="G18">
            <v>264000</v>
          </cell>
        </row>
        <row r="19">
          <cell r="B19">
            <v>40410</v>
          </cell>
          <cell r="C19" t="str">
            <v>Mizone Orange Lime  500ML 1x12</v>
          </cell>
          <cell r="D19">
            <v>9</v>
          </cell>
          <cell r="E19">
            <v>301500</v>
          </cell>
          <cell r="F19">
            <v>0</v>
          </cell>
          <cell r="G19">
            <v>301500</v>
          </cell>
        </row>
        <row r="20">
          <cell r="B20">
            <v>40412</v>
          </cell>
          <cell r="C20" t="str">
            <v>MIZONE LYCHEE LEMON 500 ML 1X12</v>
          </cell>
          <cell r="D20">
            <v>11</v>
          </cell>
          <cell r="E20">
            <v>368500</v>
          </cell>
          <cell r="F20">
            <v>0</v>
          </cell>
          <cell r="G20">
            <v>368500</v>
          </cell>
        </row>
        <row r="21">
          <cell r="B21">
            <v>40418</v>
          </cell>
          <cell r="C21" t="str">
            <v>MIZONE APPLE GUAVA 500 ML 1X12</v>
          </cell>
          <cell r="D21">
            <v>7</v>
          </cell>
          <cell r="E21">
            <v>234500</v>
          </cell>
          <cell r="F21">
            <v>0</v>
          </cell>
          <cell r="G21">
            <v>234500</v>
          </cell>
        </row>
        <row r="22">
          <cell r="B22">
            <v>40431</v>
          </cell>
          <cell r="C22" t="str">
            <v>MIZONE DRAGON FRSHIN JUICY STRAWBERRY 500 ml</v>
          </cell>
          <cell r="D22">
            <v>2</v>
          </cell>
          <cell r="E22">
            <v>94000</v>
          </cell>
          <cell r="F22">
            <v>4000</v>
          </cell>
          <cell r="G22">
            <v>90000</v>
          </cell>
        </row>
        <row r="23">
          <cell r="B23">
            <v>40432</v>
          </cell>
          <cell r="C23" t="str">
            <v>FRES-IN COMBO STRAW-APPLE 500ML 1X12</v>
          </cell>
          <cell r="D23">
            <v>1</v>
          </cell>
          <cell r="E23">
            <v>47000</v>
          </cell>
          <cell r="F23">
            <v>4000</v>
          </cell>
          <cell r="G23">
            <v>43000</v>
          </cell>
        </row>
        <row r="24">
          <cell r="B24">
            <v>95059</v>
          </cell>
          <cell r="C24" t="str">
            <v>POMPA DISPENSER</v>
          </cell>
          <cell r="D24">
            <v>-2</v>
          </cell>
          <cell r="E24">
            <v>0</v>
          </cell>
          <cell r="F24">
            <v>0</v>
          </cell>
          <cell r="G24">
            <v>0</v>
          </cell>
        </row>
        <row r="25">
          <cell r="B25" t="str">
            <v>40412P</v>
          </cell>
          <cell r="C25" t="str">
            <v>MIZONE LYCHEE LEMON 500 ML 1X1</v>
          </cell>
          <cell r="D25">
            <v>14</v>
          </cell>
          <cell r="E25">
            <v>39200</v>
          </cell>
          <cell r="F25">
            <v>39200</v>
          </cell>
          <cell r="G25">
            <v>0</v>
          </cell>
        </row>
        <row r="26">
          <cell r="B26" t="str">
            <v>40418P</v>
          </cell>
          <cell r="C26" t="str">
            <v>MIZONE APPLE GUAVA 500 ML 1X1</v>
          </cell>
          <cell r="D26">
            <v>10</v>
          </cell>
          <cell r="E26">
            <v>28000</v>
          </cell>
          <cell r="F26">
            <v>28000</v>
          </cell>
          <cell r="G26">
            <v>0</v>
          </cell>
        </row>
        <row r="27">
          <cell r="B27" t="str">
            <v>40429B</v>
          </cell>
          <cell r="C27" t="str">
            <v>MIZONE COCOPINA BRAZIL PIALA DUNIA 500ML 1X12</v>
          </cell>
          <cell r="D27">
            <v>11</v>
          </cell>
          <cell r="E27">
            <v>368500</v>
          </cell>
          <cell r="F27">
            <v>0</v>
          </cell>
          <cell r="G27">
            <v>368500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2292</v>
          </cell>
          <cell r="E33">
            <v>46733850</v>
          </cell>
          <cell r="F33">
            <v>172800</v>
          </cell>
          <cell r="G33">
            <v>46561050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2307</v>
          </cell>
          <cell r="E35" t="str">
            <v>ttlunit</v>
          </cell>
          <cell r="G35">
            <v>-172800</v>
          </cell>
        </row>
        <row r="36">
          <cell r="D36">
            <v>0</v>
          </cell>
        </row>
        <row r="37">
          <cell r="I37">
            <v>172800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ENGANTAR"/>
      <sheetName val="NERACA"/>
      <sheetName val="RUGILABA"/>
      <sheetName val="CATATAN"/>
      <sheetName val="EKUITAS"/>
      <sheetName val="ARUS KAS"/>
      <sheetName val="NRC  PERDEPO"/>
      <sheetName val="RL PERDEPO"/>
      <sheetName val="REKAP PERSEDIAAN"/>
      <sheetName val="PENJELA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LAPORAN LABA RUGI</v>
          </cell>
        </row>
        <row r="5">
          <cell r="C5" t="str">
            <v xml:space="preserve">Untuk Periode Yang Berakhir Pada Tanggal - tanggal </v>
          </cell>
        </row>
        <row r="6">
          <cell r="C6" t="str">
            <v xml:space="preserve">PER 31  JANUARI  2014 </v>
          </cell>
        </row>
        <row r="7">
          <cell r="C7" t="str">
            <v>URAIAN</v>
          </cell>
          <cell r="E7" t="str">
            <v>GALON</v>
          </cell>
          <cell r="G7" t="str">
            <v>GRESIK GALON</v>
          </cell>
          <cell r="I7" t="str">
            <v xml:space="preserve">GRESIK </v>
          </cell>
          <cell r="K7" t="str">
            <v>NGINDEN</v>
          </cell>
          <cell r="M7" t="str">
            <v>KENJERAN</v>
          </cell>
          <cell r="O7" t="str">
            <v>MARGO</v>
          </cell>
          <cell r="Q7" t="str">
            <v>LIDAH</v>
          </cell>
          <cell r="S7" t="str">
            <v>CITO</v>
          </cell>
          <cell r="U7" t="str">
            <v>PASAR MODERN</v>
          </cell>
          <cell r="W7" t="str">
            <v>KONSOLIDASI</v>
          </cell>
        </row>
        <row r="8">
          <cell r="E8" t="str">
            <v>Rp</v>
          </cell>
          <cell r="F8" t="str">
            <v>%</v>
          </cell>
          <cell r="G8" t="str">
            <v>Rp</v>
          </cell>
          <cell r="H8" t="str">
            <v>%</v>
          </cell>
          <cell r="I8" t="str">
            <v>Rp</v>
          </cell>
          <cell r="J8" t="str">
            <v>%</v>
          </cell>
          <cell r="K8" t="str">
            <v>Rp</v>
          </cell>
          <cell r="L8" t="str">
            <v>%</v>
          </cell>
          <cell r="M8" t="str">
            <v>Rp</v>
          </cell>
          <cell r="N8" t="str">
            <v>%</v>
          </cell>
          <cell r="O8" t="str">
            <v>Rp</v>
          </cell>
          <cell r="P8" t="str">
            <v>%</v>
          </cell>
          <cell r="Q8" t="str">
            <v>Rp</v>
          </cell>
          <cell r="R8" t="str">
            <v>%</v>
          </cell>
          <cell r="S8" t="str">
            <v>Rp</v>
          </cell>
          <cell r="T8" t="str">
            <v>%</v>
          </cell>
          <cell r="U8" t="str">
            <v>Rp</v>
          </cell>
          <cell r="V8" t="str">
            <v>%</v>
          </cell>
          <cell r="W8" t="str">
            <v>Rp</v>
          </cell>
          <cell r="X8" t="str">
            <v>%</v>
          </cell>
        </row>
        <row r="9">
          <cell r="C9" t="str">
            <v>PENJUALAN BERSIH</v>
          </cell>
          <cell r="F9">
            <v>1</v>
          </cell>
          <cell r="G9">
            <v>0</v>
          </cell>
          <cell r="H9">
            <v>1</v>
          </cell>
          <cell r="I9">
            <v>1956827446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8606334506</v>
          </cell>
          <cell r="P9">
            <v>1</v>
          </cell>
          <cell r="Q9">
            <v>466141700</v>
          </cell>
          <cell r="R9">
            <v>1</v>
          </cell>
          <cell r="S9">
            <v>35106940</v>
          </cell>
          <cell r="T9">
            <v>1</v>
          </cell>
          <cell r="U9">
            <v>37748050</v>
          </cell>
          <cell r="V9">
            <v>1</v>
          </cell>
          <cell r="W9">
            <v>11102158642</v>
          </cell>
          <cell r="X9">
            <v>1</v>
          </cell>
        </row>
        <row r="10">
          <cell r="C10" t="str">
            <v>PENJUALAN TUNAI</v>
          </cell>
          <cell r="F10">
            <v>0.83307123193197019</v>
          </cell>
          <cell r="G10">
            <v>0</v>
          </cell>
          <cell r="H10">
            <v>0</v>
          </cell>
          <cell r="I10">
            <v>1789563100</v>
          </cell>
          <cell r="J10">
            <v>0.91452269011153275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3326740464</v>
          </cell>
          <cell r="P10">
            <v>0.38654556846247684</v>
          </cell>
          <cell r="Q10">
            <v>465463200</v>
          </cell>
          <cell r="R10">
            <v>0.99854443402081383</v>
          </cell>
          <cell r="S10">
            <v>34956940</v>
          </cell>
          <cell r="T10">
            <v>0.99572734052013645</v>
          </cell>
          <cell r="U10">
            <v>37178050</v>
          </cell>
          <cell r="V10">
            <v>0.9848998822455729</v>
          </cell>
          <cell r="W10">
            <v>5653901754</v>
          </cell>
          <cell r="X10">
            <v>0.50926148115115355</v>
          </cell>
        </row>
        <row r="11">
          <cell r="C11" t="str">
            <v>PENJUALAN KREDIT</v>
          </cell>
          <cell r="F11">
            <v>0.16692876806802984</v>
          </cell>
          <cell r="G11">
            <v>0</v>
          </cell>
          <cell r="H11">
            <v>0</v>
          </cell>
          <cell r="I11">
            <v>167264346</v>
          </cell>
          <cell r="J11">
            <v>8.5477309888467301E-2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5279594042</v>
          </cell>
          <cell r="P11">
            <v>0.6134544315375231</v>
          </cell>
          <cell r="Q11">
            <v>678500</v>
          </cell>
          <cell r="R11">
            <v>1.4555659791861573E-3</v>
          </cell>
          <cell r="S11">
            <v>150000</v>
          </cell>
          <cell r="T11">
            <v>4.2726594798635255E-3</v>
          </cell>
          <cell r="U11">
            <v>570000</v>
          </cell>
          <cell r="V11">
            <v>1.510011775442705E-2</v>
          </cell>
          <cell r="W11">
            <v>5448256888</v>
          </cell>
          <cell r="X11">
            <v>0.49073851884884639</v>
          </cell>
        </row>
        <row r="12">
          <cell r="C12" t="str">
            <v>JUMLAH PENJUALAN KOTOR</v>
          </cell>
          <cell r="F12">
            <v>1</v>
          </cell>
          <cell r="G12">
            <v>0</v>
          </cell>
          <cell r="H12">
            <v>1</v>
          </cell>
          <cell r="I12">
            <v>1956827446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8606334506</v>
          </cell>
          <cell r="P12">
            <v>1</v>
          </cell>
          <cell r="Q12">
            <v>466141700</v>
          </cell>
          <cell r="R12">
            <v>1</v>
          </cell>
          <cell r="S12">
            <v>35106940</v>
          </cell>
          <cell r="T12">
            <v>1</v>
          </cell>
          <cell r="U12">
            <v>37748050</v>
          </cell>
          <cell r="V12">
            <v>1</v>
          </cell>
          <cell r="W12">
            <v>11102158642</v>
          </cell>
          <cell r="X12">
            <v>1</v>
          </cell>
        </row>
        <row r="13">
          <cell r="C13" t="str">
            <v>RETUR PENJUALAN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C14" t="str">
            <v>JUMLAH PENJUALAN BERSIH</v>
          </cell>
          <cell r="F14">
            <v>1</v>
          </cell>
          <cell r="G14">
            <v>0</v>
          </cell>
          <cell r="H14">
            <v>1</v>
          </cell>
          <cell r="I14">
            <v>1956827446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1</v>
          </cell>
          <cell r="O14">
            <v>8606334506</v>
          </cell>
          <cell r="P14">
            <v>1</v>
          </cell>
          <cell r="Q14">
            <v>466141700</v>
          </cell>
          <cell r="R14">
            <v>1</v>
          </cell>
          <cell r="S14">
            <v>35106940</v>
          </cell>
          <cell r="T14">
            <v>1</v>
          </cell>
          <cell r="U14">
            <v>37748050</v>
          </cell>
          <cell r="V14">
            <v>1</v>
          </cell>
          <cell r="W14">
            <v>11102158642</v>
          </cell>
          <cell r="X14">
            <v>1</v>
          </cell>
        </row>
        <row r="15">
          <cell r="W15">
            <v>0</v>
          </cell>
        </row>
        <row r="16">
          <cell r="C16" t="str">
            <v>BEBAN POKOK PENJUALAN</v>
          </cell>
          <cell r="F16">
            <v>0.90936079528039271</v>
          </cell>
          <cell r="G16">
            <v>0</v>
          </cell>
          <cell r="H16">
            <v>0.89755862138932663</v>
          </cell>
          <cell r="I16">
            <v>1824310800</v>
          </cell>
          <cell r="J16">
            <v>0.96658723859057594</v>
          </cell>
          <cell r="K16">
            <v>0</v>
          </cell>
          <cell r="L16">
            <v>0.91294852893794232</v>
          </cell>
          <cell r="M16">
            <v>0</v>
          </cell>
          <cell r="N16">
            <v>0.90497209019729696</v>
          </cell>
          <cell r="O16">
            <v>8263574700</v>
          </cell>
          <cell r="P16">
            <v>0.97125354419644472</v>
          </cell>
          <cell r="Q16">
            <v>427684100</v>
          </cell>
          <cell r="R16">
            <v>0.91860099697177322</v>
          </cell>
          <cell r="S16">
            <v>27829200</v>
          </cell>
          <cell r="T16">
            <v>0.83956809281016775</v>
          </cell>
          <cell r="U16">
            <v>33510150</v>
          </cell>
          <cell r="V16">
            <v>0.83956809281016775</v>
          </cell>
          <cell r="W16">
            <v>10576908950</v>
          </cell>
          <cell r="X16">
            <v>0.95268940852520745</v>
          </cell>
        </row>
        <row r="18">
          <cell r="C18" t="str">
            <v>LABA KOTOR</v>
          </cell>
          <cell r="F18">
            <v>9.0639204719607333E-2</v>
          </cell>
          <cell r="G18">
            <v>0</v>
          </cell>
          <cell r="H18">
            <v>0.10244137861067337</v>
          </cell>
          <cell r="I18">
            <v>132516646</v>
          </cell>
          <cell r="J18">
            <v>3.3412761409424056E-2</v>
          </cell>
          <cell r="K18">
            <v>0</v>
          </cell>
          <cell r="L18">
            <v>8.7051471062057711E-2</v>
          </cell>
          <cell r="M18">
            <v>0</v>
          </cell>
          <cell r="N18">
            <v>9.5027909802703078E-2</v>
          </cell>
          <cell r="O18">
            <v>342759806</v>
          </cell>
          <cell r="P18">
            <v>2.8746455803555233E-2</v>
          </cell>
          <cell r="Q18">
            <v>38457600</v>
          </cell>
          <cell r="R18">
            <v>8.1399003028226807E-2</v>
          </cell>
          <cell r="S18">
            <v>7277740</v>
          </cell>
          <cell r="T18">
            <v>0.16043190718983227</v>
          </cell>
          <cell r="U18">
            <v>4237900</v>
          </cell>
          <cell r="V18">
            <v>0.16043190718983227</v>
          </cell>
          <cell r="W18">
            <v>525249692</v>
          </cell>
          <cell r="X18">
            <v>4.7310591474792552E-2</v>
          </cell>
        </row>
        <row r="19">
          <cell r="W19">
            <v>0</v>
          </cell>
        </row>
        <row r="20">
          <cell r="C20" t="str">
            <v>BEBAN USAHA</v>
          </cell>
          <cell r="F20">
            <v>0.22448368994108797</v>
          </cell>
          <cell r="G20">
            <v>0</v>
          </cell>
          <cell r="H20">
            <v>0.30199571902150296</v>
          </cell>
          <cell r="I20">
            <v>319123307</v>
          </cell>
          <cell r="J20">
            <v>0.13699736251283762</v>
          </cell>
          <cell r="K20">
            <v>0</v>
          </cell>
          <cell r="L20">
            <v>0.18859416993820541</v>
          </cell>
          <cell r="M20">
            <v>0</v>
          </cell>
          <cell r="N20">
            <v>0.28576192237687731</v>
          </cell>
          <cell r="O20">
            <v>905118088.5</v>
          </cell>
          <cell r="P20">
            <v>6.4661275812255892E-2</v>
          </cell>
          <cell r="Q20">
            <v>103901279</v>
          </cell>
          <cell r="R20">
            <v>3.7080942603608766E-2</v>
          </cell>
          <cell r="S20">
            <v>7769593</v>
          </cell>
          <cell r="T20">
            <v>0</v>
          </cell>
          <cell r="U20">
            <v>7135463</v>
          </cell>
          <cell r="V20">
            <v>0</v>
          </cell>
          <cell r="W20">
            <v>1343047730.5</v>
          </cell>
          <cell r="X20">
            <v>0.12097176538436281</v>
          </cell>
        </row>
        <row r="21">
          <cell r="C21">
            <v>811001</v>
          </cell>
          <cell r="D21" t="str">
            <v>LEMBUR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2.752961032121063E-5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C22">
            <v>811002</v>
          </cell>
          <cell r="D22" t="str">
            <v>INCENTIVE</v>
          </cell>
          <cell r="F22">
            <v>2.0277222060574602E-2</v>
          </cell>
          <cell r="G22">
            <v>0</v>
          </cell>
          <cell r="H22">
            <v>0</v>
          </cell>
          <cell r="I22">
            <v>9009000</v>
          </cell>
          <cell r="J22">
            <v>1.7921983552110218E-2</v>
          </cell>
          <cell r="K22">
            <v>0</v>
          </cell>
          <cell r="L22">
            <v>2.3479424285136004E-2</v>
          </cell>
          <cell r="M22">
            <v>0</v>
          </cell>
          <cell r="N22">
            <v>5.100415654335165E-2</v>
          </cell>
          <cell r="O22">
            <v>30199850</v>
          </cell>
          <cell r="P22">
            <v>8.8372526796015038E-3</v>
          </cell>
          <cell r="Q22">
            <v>3612200</v>
          </cell>
          <cell r="R22">
            <v>0</v>
          </cell>
          <cell r="S22">
            <v>90100</v>
          </cell>
          <cell r="T22">
            <v>0</v>
          </cell>
          <cell r="U22">
            <v>712300</v>
          </cell>
          <cell r="V22">
            <v>0</v>
          </cell>
          <cell r="W22">
            <v>43623450</v>
          </cell>
          <cell r="X22">
            <v>3.9292764053082789E-3</v>
          </cell>
        </row>
        <row r="23">
          <cell r="C23">
            <v>811003</v>
          </cell>
          <cell r="D23" t="str">
            <v>BBM</v>
          </cell>
          <cell r="F23">
            <v>2.2189234643585753E-2</v>
          </cell>
          <cell r="G23">
            <v>0</v>
          </cell>
          <cell r="H23">
            <v>4.0353720740788933E-2</v>
          </cell>
          <cell r="I23">
            <v>30367500</v>
          </cell>
          <cell r="J23">
            <v>1.7793705359131266E-2</v>
          </cell>
          <cell r="K23">
            <v>0</v>
          </cell>
          <cell r="L23">
            <v>1.6786402551105962E-2</v>
          </cell>
          <cell r="M23">
            <v>0</v>
          </cell>
          <cell r="N23">
            <v>2.0458819280400529E-2</v>
          </cell>
          <cell r="O23">
            <v>92952479</v>
          </cell>
          <cell r="P23">
            <v>4.525075084029777E-3</v>
          </cell>
          <cell r="Q23">
            <v>7797900</v>
          </cell>
          <cell r="R23">
            <v>2.2875494016281576E-2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131117879</v>
          </cell>
          <cell r="X23">
            <v>1.1810124789964247E-2</v>
          </cell>
        </row>
        <row r="24">
          <cell r="C24">
            <v>811004</v>
          </cell>
          <cell r="D24" t="str">
            <v>PEMELIHARAAN KENDARAAN</v>
          </cell>
          <cell r="F24">
            <v>9.2382185180016532E-3</v>
          </cell>
          <cell r="G24">
            <v>0</v>
          </cell>
          <cell r="H24">
            <v>2.3377674183735302E-2</v>
          </cell>
          <cell r="I24">
            <v>16741350</v>
          </cell>
          <cell r="J24">
            <v>6.5751866585889024E-3</v>
          </cell>
          <cell r="K24">
            <v>0</v>
          </cell>
          <cell r="L24">
            <v>1.2030793347101863E-2</v>
          </cell>
          <cell r="M24">
            <v>0</v>
          </cell>
          <cell r="N24">
            <v>1.1825491959209389E-2</v>
          </cell>
          <cell r="O24">
            <v>35473125</v>
          </cell>
          <cell r="P24">
            <v>2.8689232755541565E-3</v>
          </cell>
          <cell r="Q24">
            <v>8545168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60759643</v>
          </cell>
          <cell r="X24">
            <v>5.4727774083630325E-3</v>
          </cell>
        </row>
        <row r="25">
          <cell r="C25">
            <v>811005</v>
          </cell>
          <cell r="D25" t="str">
            <v>PARKIR &amp; TOL</v>
          </cell>
          <cell r="F25">
            <v>1.5040710076947468E-3</v>
          </cell>
          <cell r="G25">
            <v>0</v>
          </cell>
          <cell r="H25">
            <v>1.3469663799238632E-3</v>
          </cell>
          <cell r="I25">
            <v>1295000</v>
          </cell>
          <cell r="J25">
            <v>1.2229034196018383E-3</v>
          </cell>
          <cell r="K25">
            <v>0</v>
          </cell>
          <cell r="L25">
            <v>7.8591693810321132E-4</v>
          </cell>
          <cell r="M25">
            <v>0</v>
          </cell>
          <cell r="N25">
            <v>4.8437355786959038E-3</v>
          </cell>
          <cell r="O25">
            <v>8799000</v>
          </cell>
          <cell r="P25">
            <v>6.9852036511641226E-4</v>
          </cell>
          <cell r="Q25">
            <v>312500</v>
          </cell>
          <cell r="R25">
            <v>9.5732831997263831E-3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10406500</v>
          </cell>
          <cell r="X25">
            <v>9.3734023585572898E-4</v>
          </cell>
        </row>
        <row r="26">
          <cell r="C26">
            <v>811006</v>
          </cell>
          <cell r="D26" t="str">
            <v>PAKET / PENGIRIMAN DOKUMEN</v>
          </cell>
          <cell r="F26">
            <v>0</v>
          </cell>
          <cell r="G26">
            <v>0</v>
          </cell>
          <cell r="H26">
            <v>3.684710461797802E-4</v>
          </cell>
          <cell r="I26">
            <v>198000</v>
          </cell>
          <cell r="J26">
            <v>2.2339290339242621E-4</v>
          </cell>
          <cell r="K26">
            <v>0</v>
          </cell>
          <cell r="L26">
            <v>1.4240850520556489E-4</v>
          </cell>
          <cell r="M26">
            <v>0</v>
          </cell>
          <cell r="N26">
            <v>2.916156278564662E-4</v>
          </cell>
          <cell r="O26">
            <v>266400</v>
          </cell>
          <cell r="P26">
            <v>1.8499898135853544E-5</v>
          </cell>
          <cell r="Q26">
            <v>54000</v>
          </cell>
          <cell r="R26">
            <v>0</v>
          </cell>
          <cell r="S26">
            <v>0</v>
          </cell>
          <cell r="T26">
            <v>0</v>
          </cell>
          <cell r="U26">
            <v>32000</v>
          </cell>
          <cell r="V26">
            <v>0</v>
          </cell>
          <cell r="W26">
            <v>550400</v>
          </cell>
          <cell r="X26">
            <v>4.9575944440012801E-5</v>
          </cell>
        </row>
        <row r="27">
          <cell r="C27">
            <v>821000</v>
          </cell>
          <cell r="D27" t="str">
            <v>PERLENGKAPAN KANTOR</v>
          </cell>
          <cell r="F27">
            <v>3.952792403295771E-5</v>
          </cell>
          <cell r="G27">
            <v>0</v>
          </cell>
          <cell r="H27">
            <v>7.3694209235956038E-5</v>
          </cell>
          <cell r="I27">
            <v>0</v>
          </cell>
          <cell r="J27">
            <v>0</v>
          </cell>
          <cell r="K27">
            <v>0</v>
          </cell>
          <cell r="L27">
            <v>8.4110023387036766E-5</v>
          </cell>
          <cell r="M27">
            <v>0</v>
          </cell>
          <cell r="N27">
            <v>6.8165153011448979E-5</v>
          </cell>
          <cell r="O27">
            <v>498160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498160</v>
          </cell>
          <cell r="X27">
            <v>4.4870553201738333E-5</v>
          </cell>
        </row>
        <row r="28">
          <cell r="C28">
            <v>821001</v>
          </cell>
          <cell r="D28" t="str">
            <v>GAJI DAN TUNJANGAN</v>
          </cell>
          <cell r="F28">
            <v>5.9056460413755528E-2</v>
          </cell>
          <cell r="G28">
            <v>0</v>
          </cell>
          <cell r="H28">
            <v>8.2802813497520208E-2</v>
          </cell>
          <cell r="I28">
            <v>142555667</v>
          </cell>
          <cell r="J28">
            <v>4.5620746006091853E-2</v>
          </cell>
          <cell r="K28">
            <v>0</v>
          </cell>
          <cell r="L28">
            <v>6.7538436945608141E-2</v>
          </cell>
          <cell r="M28">
            <v>0</v>
          </cell>
          <cell r="N28">
            <v>9.4227133288609211E-2</v>
          </cell>
          <cell r="O28">
            <v>352328357</v>
          </cell>
          <cell r="P28">
            <v>1.8673426446244909E-2</v>
          </cell>
          <cell r="Q28">
            <v>43846070</v>
          </cell>
          <cell r="R28">
            <v>0</v>
          </cell>
          <cell r="S28">
            <v>7303933</v>
          </cell>
          <cell r="T28">
            <v>0</v>
          </cell>
          <cell r="U28">
            <v>5288600</v>
          </cell>
          <cell r="V28">
            <v>0</v>
          </cell>
          <cell r="W28">
            <v>551322627</v>
          </cell>
          <cell r="X28">
            <v>4.9659047828259271E-2</v>
          </cell>
        </row>
        <row r="29">
          <cell r="C29">
            <v>821002</v>
          </cell>
          <cell r="D29" t="str">
            <v>JAMSOSTEK</v>
          </cell>
          <cell r="I29">
            <v>11057532</v>
          </cell>
          <cell r="J29">
            <v>3.4649716136214391E-2</v>
          </cell>
          <cell r="K29">
            <v>0</v>
          </cell>
          <cell r="L29" t="e">
            <v>#DIV/0!</v>
          </cell>
          <cell r="M29">
            <v>0</v>
          </cell>
          <cell r="N29" t="e">
            <v>#DIV/0!</v>
          </cell>
          <cell r="O29">
            <v>30879228</v>
          </cell>
          <cell r="P29">
            <v>3.4116242280799361E-2</v>
          </cell>
          <cell r="Q29">
            <v>1994205</v>
          </cell>
          <cell r="R29">
            <v>1.9193267101168216E-2</v>
          </cell>
          <cell r="S29">
            <v>362560</v>
          </cell>
          <cell r="T29">
            <v>4.6663962964340604E-2</v>
          </cell>
          <cell r="U29">
            <v>181280</v>
          </cell>
          <cell r="V29">
            <v>2.5405499264728862E-2</v>
          </cell>
          <cell r="W29">
            <v>44474805</v>
          </cell>
          <cell r="X29">
            <v>4.0059601410981169E-3</v>
          </cell>
        </row>
        <row r="30">
          <cell r="C30">
            <v>821004</v>
          </cell>
          <cell r="D30" t="str">
            <v>KONSUMSI</v>
          </cell>
          <cell r="F30">
            <v>2.6128627750599166E-4</v>
          </cell>
          <cell r="G30">
            <v>0</v>
          </cell>
          <cell r="H30">
            <v>1.4738841847191208E-4</v>
          </cell>
          <cell r="I30">
            <v>0</v>
          </cell>
          <cell r="J30">
            <v>3.1551368829651951E-4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C31">
            <v>821005</v>
          </cell>
          <cell r="D31" t="str">
            <v>PENGOBATAN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4.681679608632946E-4</v>
          </cell>
          <cell r="M31">
            <v>0</v>
          </cell>
          <cell r="N31">
            <v>0</v>
          </cell>
          <cell r="O31">
            <v>0</v>
          </cell>
          <cell r="P31">
            <v>4.5616564302246016E-5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2">
          <cell r="C32">
            <v>821006</v>
          </cell>
          <cell r="D32" t="str">
            <v>THR / BONUS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C33">
            <v>822005</v>
          </cell>
          <cell r="D33" t="str">
            <v>PEMELIHARAAN KANTOR / BANGUNAN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7609500</v>
          </cell>
          <cell r="P33">
            <v>9.8427533435101731E-4</v>
          </cell>
          <cell r="Q33">
            <v>86750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7696250</v>
          </cell>
          <cell r="X33">
            <v>6.9322104359819867E-4</v>
          </cell>
        </row>
        <row r="34">
          <cell r="C34">
            <v>822015</v>
          </cell>
          <cell r="D34" t="str">
            <v>PEMELIHARAAN INVENTARIS</v>
          </cell>
          <cell r="F34">
            <v>3.1502080542232004E-3</v>
          </cell>
          <cell r="G34">
            <v>0</v>
          </cell>
          <cell r="H34">
            <v>0</v>
          </cell>
          <cell r="I34">
            <v>300000</v>
          </cell>
          <cell r="J34">
            <v>0</v>
          </cell>
          <cell r="K34">
            <v>0</v>
          </cell>
          <cell r="L34">
            <v>7.1204252602782446E-4</v>
          </cell>
          <cell r="M34">
            <v>0</v>
          </cell>
          <cell r="N34">
            <v>1.8090375474075881E-3</v>
          </cell>
          <cell r="O34">
            <v>7224387.5</v>
          </cell>
          <cell r="P34">
            <v>4.7598237418534494E-4</v>
          </cell>
          <cell r="Q34">
            <v>380250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7904637.5</v>
          </cell>
          <cell r="X34">
            <v>7.1199104200298272E-4</v>
          </cell>
        </row>
        <row r="35">
          <cell r="C35">
            <v>824001</v>
          </cell>
          <cell r="D35" t="str">
            <v>LISTRIK</v>
          </cell>
          <cell r="F35">
            <v>3.4378574471647321E-4</v>
          </cell>
          <cell r="G35">
            <v>0</v>
          </cell>
          <cell r="H35">
            <v>0</v>
          </cell>
          <cell r="I35">
            <v>2352225</v>
          </cell>
          <cell r="J35">
            <v>2.8971986852337336E-3</v>
          </cell>
          <cell r="K35">
            <v>0</v>
          </cell>
          <cell r="L35">
            <v>1.1189748296527261E-3</v>
          </cell>
          <cell r="M35">
            <v>0</v>
          </cell>
          <cell r="N35">
            <v>2.3066504547818618E-3</v>
          </cell>
          <cell r="O35">
            <v>5545964</v>
          </cell>
          <cell r="P35">
            <v>7.089829017536206E-4</v>
          </cell>
          <cell r="Q35">
            <v>695747</v>
          </cell>
          <cell r="R35">
            <v>1.5990858686080484E-3</v>
          </cell>
          <cell r="S35">
            <v>0</v>
          </cell>
          <cell r="T35">
            <v>0</v>
          </cell>
          <cell r="U35">
            <v>119283</v>
          </cell>
          <cell r="V35">
            <v>0</v>
          </cell>
          <cell r="W35">
            <v>8713219</v>
          </cell>
          <cell r="X35">
            <v>7.8482205857133703E-4</v>
          </cell>
        </row>
        <row r="36">
          <cell r="C36">
            <v>824002</v>
          </cell>
          <cell r="D36" t="str">
            <v>ALAT TULIS &amp; CETAKAN</v>
          </cell>
          <cell r="F36">
            <v>2.0768909237655749E-5</v>
          </cell>
          <cell r="G36">
            <v>0</v>
          </cell>
          <cell r="H36">
            <v>2.4012029842715677E-3</v>
          </cell>
          <cell r="I36">
            <v>1256650</v>
          </cell>
          <cell r="J36">
            <v>6.753605043281339E-4</v>
          </cell>
          <cell r="K36">
            <v>0</v>
          </cell>
          <cell r="L36">
            <v>3.7760505208413067E-4</v>
          </cell>
          <cell r="M36">
            <v>0</v>
          </cell>
          <cell r="N36">
            <v>3.8540650416580215E-3</v>
          </cell>
          <cell r="O36">
            <v>7458400</v>
          </cell>
          <cell r="P36">
            <v>1.0672679329326938E-3</v>
          </cell>
          <cell r="Q36">
            <v>1671650</v>
          </cell>
          <cell r="R36">
            <v>4.3085881933578894E-4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10386700</v>
          </cell>
          <cell r="X36">
            <v>9.3555679890094652E-4</v>
          </cell>
        </row>
        <row r="37">
          <cell r="C37">
            <v>824003</v>
          </cell>
          <cell r="D37" t="str">
            <v>TELEPHONE / FAX / SPEEDY</v>
          </cell>
          <cell r="F37">
            <v>9.3371656213987297E-4</v>
          </cell>
          <cell r="G37">
            <v>0</v>
          </cell>
          <cell r="H37">
            <v>1.1759753438827685E-4</v>
          </cell>
          <cell r="I37">
            <v>1049629</v>
          </cell>
          <cell r="J37">
            <v>1.3772500674439296E-3</v>
          </cell>
          <cell r="K37">
            <v>0</v>
          </cell>
          <cell r="L37">
            <v>1.4173793915667819E-3</v>
          </cell>
          <cell r="M37">
            <v>0</v>
          </cell>
          <cell r="N37">
            <v>5.1907581758450989E-4</v>
          </cell>
          <cell r="O37">
            <v>3937892</v>
          </cell>
          <cell r="P37">
            <v>3.3963151781762722E-4</v>
          </cell>
          <cell r="Q37">
            <v>319900</v>
          </cell>
          <cell r="R37">
            <v>1.504674485051531E-3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5307421</v>
          </cell>
          <cell r="X37">
            <v>4.7805306797921003E-4</v>
          </cell>
        </row>
        <row r="38">
          <cell r="C38">
            <v>824004</v>
          </cell>
          <cell r="D38" t="str">
            <v>SUMBANGAN / IURAN &amp; MAJALAH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8.9005315753478057E-5</v>
          </cell>
          <cell r="M38">
            <v>0</v>
          </cell>
          <cell r="N38">
            <v>0</v>
          </cell>
          <cell r="O38">
            <v>0</v>
          </cell>
          <cell r="P38">
            <v>2.752961032121063E-5</v>
          </cell>
          <cell r="Q38">
            <v>15000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15000</v>
          </cell>
          <cell r="X38">
            <v>1.3510886021079071E-6</v>
          </cell>
        </row>
        <row r="39">
          <cell r="C39">
            <v>824005</v>
          </cell>
          <cell r="D39" t="str">
            <v>PERJALANAN DINAS</v>
          </cell>
          <cell r="F39">
            <v>2.6798592564717092E-5</v>
          </cell>
          <cell r="G39">
            <v>0</v>
          </cell>
          <cell r="H39">
            <v>0</v>
          </cell>
          <cell r="I39">
            <v>66000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66000</v>
          </cell>
          <cell r="X39">
            <v>5.9447898492747912E-6</v>
          </cell>
        </row>
        <row r="40">
          <cell r="C40">
            <v>824006</v>
          </cell>
          <cell r="D40" t="str">
            <v>TRAINNING / SEMINAR / RAPAT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C41">
            <v>824007</v>
          </cell>
          <cell r="D41" t="str">
            <v>BIAYA RUMAH TANGGA</v>
          </cell>
          <cell r="F41">
            <v>1.3968766374358784E-3</v>
          </cell>
          <cell r="G41">
            <v>0</v>
          </cell>
          <cell r="H41">
            <v>3.0771426478746981E-3</v>
          </cell>
          <cell r="I41">
            <v>750000</v>
          </cell>
          <cell r="J41">
            <v>9.9260145734160506E-5</v>
          </cell>
          <cell r="K41">
            <v>0</v>
          </cell>
          <cell r="L41">
            <v>1.2839906850596744E-3</v>
          </cell>
          <cell r="M41">
            <v>0</v>
          </cell>
          <cell r="N41">
            <v>1.9115404405991359E-3</v>
          </cell>
          <cell r="O41">
            <v>1449800</v>
          </cell>
          <cell r="P41">
            <v>2.4857935051831329E-4</v>
          </cell>
          <cell r="Q41">
            <v>399000</v>
          </cell>
          <cell r="R41">
            <v>9.1432017030027978E-4</v>
          </cell>
          <cell r="S41">
            <v>0</v>
          </cell>
          <cell r="T41">
            <v>0</v>
          </cell>
          <cell r="U41">
            <v>19000</v>
          </cell>
          <cell r="V41">
            <v>0</v>
          </cell>
          <cell r="W41">
            <v>2617800</v>
          </cell>
          <cell r="X41">
            <v>2.3579198283987194E-4</v>
          </cell>
        </row>
        <row r="42">
          <cell r="C42">
            <v>824008</v>
          </cell>
          <cell r="D42" t="str">
            <v>SEWA KENDARAAN</v>
          </cell>
          <cell r="F42">
            <v>6.1640112722919908E-2</v>
          </cell>
          <cell r="G42">
            <v>0</v>
          </cell>
          <cell r="H42">
            <v>0.11732773170001855</v>
          </cell>
          <cell r="I42">
            <v>53259688</v>
          </cell>
          <cell r="J42">
            <v>3.2999507568344293E-2</v>
          </cell>
          <cell r="K42">
            <v>0</v>
          </cell>
          <cell r="L42">
            <v>5.2364497417243749E-2</v>
          </cell>
          <cell r="M42">
            <v>0</v>
          </cell>
          <cell r="N42">
            <v>7.0432464518033006E-2</v>
          </cell>
          <cell r="O42">
            <v>170817500</v>
          </cell>
          <cell r="P42">
            <v>1.7399117490623162E-2</v>
          </cell>
          <cell r="Q42">
            <v>16513500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240590688</v>
          </cell>
          <cell r="X42">
            <v>2.1670622422006642E-2</v>
          </cell>
        </row>
        <row r="43">
          <cell r="C43">
            <v>824009</v>
          </cell>
          <cell r="D43" t="str">
            <v>SEWA KANTOR</v>
          </cell>
          <cell r="F43">
            <v>7.8163454933510342E-3</v>
          </cell>
          <cell r="G43">
            <v>0</v>
          </cell>
          <cell r="H43">
            <v>1.2794133547909035E-2</v>
          </cell>
          <cell r="I43">
            <v>6250000</v>
          </cell>
          <cell r="J43">
            <v>3.5984681603161437E-3</v>
          </cell>
          <cell r="K43">
            <v>0</v>
          </cell>
          <cell r="L43">
            <v>4.4502657876739028E-3</v>
          </cell>
          <cell r="M43">
            <v>0</v>
          </cell>
          <cell r="N43">
            <v>1.2150748365895378E-2</v>
          </cell>
          <cell r="O43">
            <v>12500000</v>
          </cell>
          <cell r="P43">
            <v>1.8353073547473754E-3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18750000</v>
          </cell>
          <cell r="X43">
            <v>1.6888607526348838E-3</v>
          </cell>
        </row>
        <row r="44">
          <cell r="C44">
            <v>824010</v>
          </cell>
          <cell r="D44" t="str">
            <v>SEWA INVENTARIS</v>
          </cell>
          <cell r="F44">
            <v>4.2310957870803582E-3</v>
          </cell>
          <cell r="G44">
            <v>0</v>
          </cell>
          <cell r="H44">
            <v>5.822661354187594E-3</v>
          </cell>
          <cell r="I44">
            <v>4485850</v>
          </cell>
          <cell r="J44">
            <v>1.6376772536325183E-3</v>
          </cell>
          <cell r="K44">
            <v>0</v>
          </cell>
          <cell r="L44">
            <v>2.7493742036249374E-3</v>
          </cell>
          <cell r="M44">
            <v>0</v>
          </cell>
          <cell r="N44">
            <v>5.39150637406149E-3</v>
          </cell>
          <cell r="O44">
            <v>20791450</v>
          </cell>
          <cell r="P44">
            <v>1.7038112533944354E-3</v>
          </cell>
          <cell r="Q44">
            <v>1302000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26579300</v>
          </cell>
          <cell r="X44">
            <v>2.3940659521337797E-3</v>
          </cell>
        </row>
        <row r="45">
          <cell r="C45">
            <v>824011</v>
          </cell>
          <cell r="D45" t="str">
            <v>PEMBELIAN TRIPLEK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C46">
            <v>824013</v>
          </cell>
          <cell r="D46" t="str">
            <v>PENGHAPUSAN PIUTANG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C47">
            <v>824019</v>
          </cell>
          <cell r="D47" t="str">
            <v>PERIJINAN DAN PBB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7.6570674616679773E-5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48">
          <cell r="C48">
            <v>824021</v>
          </cell>
          <cell r="D48" t="str">
            <v>BIAYA STNK / KEUR / DISPENSASI</v>
          </cell>
          <cell r="F48">
            <v>3.0323947416605629E-2</v>
          </cell>
          <cell r="G48">
            <v>0</v>
          </cell>
          <cell r="H48">
            <v>7.5505858546339967E-3</v>
          </cell>
          <cell r="I48">
            <v>1585000</v>
          </cell>
          <cell r="J48">
            <v>2.1236719694921755E-3</v>
          </cell>
          <cell r="K48">
            <v>0</v>
          </cell>
          <cell r="L48">
            <v>1.1481685732198669E-3</v>
          </cell>
          <cell r="M48">
            <v>0</v>
          </cell>
          <cell r="N48">
            <v>8.3110453939092867E-4</v>
          </cell>
          <cell r="O48">
            <v>16348600</v>
          </cell>
          <cell r="P48">
            <v>3.1061659325421955E-3</v>
          </cell>
          <cell r="Q48">
            <v>3654000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21587600</v>
          </cell>
          <cell r="X48">
            <v>1.9444506871243103E-3</v>
          </cell>
        </row>
        <row r="49">
          <cell r="C49">
            <v>824033</v>
          </cell>
          <cell r="D49" t="str">
            <v>BIAYA KEAMANAN DAN KEBERSIHAN</v>
          </cell>
          <cell r="F49">
            <v>1.004947221176891E-3</v>
          </cell>
          <cell r="G49">
            <v>0</v>
          </cell>
          <cell r="H49">
            <v>0</v>
          </cell>
          <cell r="I49">
            <v>15946466</v>
          </cell>
          <cell r="J49">
            <v>3.4545294339034978E-4</v>
          </cell>
          <cell r="K49">
            <v>0</v>
          </cell>
          <cell r="L49">
            <v>2.6701594726043416E-4</v>
          </cell>
          <cell r="M49">
            <v>0</v>
          </cell>
          <cell r="N49">
            <v>1.0206546974976317E-3</v>
          </cell>
          <cell r="O49">
            <v>45861054</v>
          </cell>
          <cell r="P49">
            <v>1.3764805160605315E-4</v>
          </cell>
          <cell r="Q49">
            <v>12589339</v>
          </cell>
          <cell r="R49">
            <v>0</v>
          </cell>
          <cell r="S49">
            <v>0</v>
          </cell>
          <cell r="T49">
            <v>0</v>
          </cell>
          <cell r="U49">
            <v>770000</v>
          </cell>
          <cell r="V49">
            <v>0</v>
          </cell>
          <cell r="W49">
            <v>75166859</v>
          </cell>
          <cell r="X49">
            <v>6.7704724300768106E-3</v>
          </cell>
        </row>
        <row r="50">
          <cell r="C50">
            <v>824037</v>
          </cell>
          <cell r="D50" t="str">
            <v>BENDA POS / MATERAI</v>
          </cell>
          <cell r="F50">
            <v>1.6079155538830255E-5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6.9987750685551894E-5</v>
          </cell>
          <cell r="O50">
            <v>301000</v>
          </cell>
          <cell r="P50">
            <v>1.4627399617336581E-5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301000</v>
          </cell>
          <cell r="X50">
            <v>2.7111844615632003E-5</v>
          </cell>
        </row>
        <row r="51">
          <cell r="C51">
            <v>824041</v>
          </cell>
          <cell r="D51" t="str">
            <v>AIR (PAM)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2.7168078353619817E-3</v>
          </cell>
          <cell r="O51">
            <v>2330000</v>
          </cell>
          <cell r="P51">
            <v>0</v>
          </cell>
          <cell r="Q51">
            <v>99100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2429100</v>
          </cell>
          <cell r="X51">
            <v>2.1879528822535448E-4</v>
          </cell>
        </row>
        <row r="52">
          <cell r="C52">
            <v>824042</v>
          </cell>
          <cell r="D52" t="str">
            <v>REPACKING, BONGKAR MUAT DLL</v>
          </cell>
          <cell r="F52">
            <v>9.9154792489453245E-4</v>
          </cell>
          <cell r="G52">
            <v>0</v>
          </cell>
          <cell r="H52">
            <v>8.1882454706617828E-4</v>
          </cell>
          <cell r="I52">
            <v>279250</v>
          </cell>
          <cell r="J52">
            <v>2.7636235471227983E-5</v>
          </cell>
          <cell r="K52">
            <v>0</v>
          </cell>
          <cell r="L52">
            <v>1.7801063150695611E-4</v>
          </cell>
          <cell r="M52">
            <v>0</v>
          </cell>
          <cell r="N52">
            <v>0</v>
          </cell>
          <cell r="O52">
            <v>1120000</v>
          </cell>
          <cell r="P52">
            <v>3.6706147094947507E-5</v>
          </cell>
          <cell r="Q52">
            <v>0</v>
          </cell>
          <cell r="R52">
            <v>1.8322604430516797E-4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1399250</v>
          </cell>
          <cell r="X52">
            <v>1.2603404843329928E-4</v>
          </cell>
        </row>
        <row r="53">
          <cell r="C53">
            <v>825011</v>
          </cell>
          <cell r="D53" t="str">
            <v>BIAYA  PAJAK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1118092</v>
          </cell>
          <cell r="P53">
            <v>5.1540936443370545E-6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1118092</v>
          </cell>
          <cell r="X53">
            <v>1.0070942382053561E-4</v>
          </cell>
        </row>
        <row r="54">
          <cell r="C54">
            <v>825012</v>
          </cell>
          <cell r="D54" t="str">
            <v>ADMINISTRASI BANK</v>
          </cell>
          <cell r="F54">
            <v>2.1438874051773674E-5</v>
          </cell>
          <cell r="G54">
            <v>0</v>
          </cell>
          <cell r="H54">
            <v>2.0470613676654458E-5</v>
          </cell>
          <cell r="I54">
            <v>118500</v>
          </cell>
          <cell r="J54">
            <v>6.5636059244166464E-5</v>
          </cell>
          <cell r="K54">
            <v>0</v>
          </cell>
          <cell r="L54">
            <v>2.8481701041112978E-5</v>
          </cell>
          <cell r="M54">
            <v>0</v>
          </cell>
          <cell r="N54">
            <v>2.9161562785646621E-5</v>
          </cell>
          <cell r="O54">
            <v>105500</v>
          </cell>
          <cell r="P54">
            <v>1.7435419870100064E-5</v>
          </cell>
          <cell r="Q54">
            <v>13000</v>
          </cell>
          <cell r="R54">
            <v>0</v>
          </cell>
          <cell r="S54">
            <v>13000</v>
          </cell>
          <cell r="T54">
            <v>0</v>
          </cell>
          <cell r="U54">
            <v>13000</v>
          </cell>
          <cell r="V54">
            <v>0</v>
          </cell>
          <cell r="W54">
            <v>263000</v>
          </cell>
          <cell r="X54">
            <v>2.3689086823625305E-5</v>
          </cell>
        </row>
        <row r="55">
          <cell r="C55">
            <v>825013</v>
          </cell>
          <cell r="D55" t="str">
            <v>BIAYA JASA MANAGEMENT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C56">
            <v>825015</v>
          </cell>
          <cell r="D56" t="str">
            <v>REKRUITMEN KARYAWAN</v>
          </cell>
          <cell r="F56">
            <v>0</v>
          </cell>
          <cell r="G56">
            <v>0</v>
          </cell>
          <cell r="H56">
            <v>3.5946397616205225E-3</v>
          </cell>
          <cell r="I56">
            <v>0</v>
          </cell>
          <cell r="J56">
            <v>1.0110256143224237E-3</v>
          </cell>
          <cell r="K56">
            <v>0</v>
          </cell>
          <cell r="L56">
            <v>4.7066010970439197E-4</v>
          </cell>
          <cell r="M56">
            <v>0</v>
          </cell>
          <cell r="N56">
            <v>0</v>
          </cell>
          <cell r="O56">
            <v>1818600</v>
          </cell>
          <cell r="P56">
            <v>5.5921815099152527E-4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1818600</v>
          </cell>
          <cell r="X56">
            <v>1.6380598211956265E-4</v>
          </cell>
        </row>
        <row r="57">
          <cell r="C57">
            <v>825099</v>
          </cell>
          <cell r="D57" t="str">
            <v>LAIN-LAIN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1.1630249094141777E-4</v>
          </cell>
          <cell r="K57">
            <v>0</v>
          </cell>
          <cell r="L57">
            <v>6.2303721027434644E-4</v>
          </cell>
          <cell r="M57">
            <v>0</v>
          </cell>
          <cell r="N57">
            <v>0</v>
          </cell>
          <cell r="O57">
            <v>0</v>
          </cell>
          <cell r="P57">
            <v>1.3168330270312418E-4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C58">
            <v>829207</v>
          </cell>
          <cell r="D58" t="str">
            <v>BIAYA PROMOSI DAGANG</v>
          </cell>
          <cell r="F58">
            <v>0</v>
          </cell>
          <cell r="G58">
            <v>0</v>
          </cell>
          <cell r="H58">
            <v>0</v>
          </cell>
          <cell r="I58">
            <v>20200000</v>
          </cell>
          <cell r="J58">
            <v>3.4948322772990388E-4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47383750</v>
          </cell>
          <cell r="P58">
            <v>9.0737595618710232E-5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67583750</v>
          </cell>
          <cell r="X58">
            <v>6.087442287514018E-3</v>
          </cell>
        </row>
        <row r="59">
          <cell r="W59">
            <v>0</v>
          </cell>
          <cell r="X59">
            <v>0</v>
          </cell>
        </row>
        <row r="60">
          <cell r="C60" t="str">
            <v>JUMLAH BEBAN USAHA</v>
          </cell>
          <cell r="F60">
            <v>0.22448368994108797</v>
          </cell>
          <cell r="G60">
            <v>0</v>
          </cell>
          <cell r="H60">
            <v>0.30199571902150296</v>
          </cell>
          <cell r="I60">
            <v>319123307</v>
          </cell>
          <cell r="J60">
            <v>0.13699736251283762</v>
          </cell>
          <cell r="K60">
            <v>0</v>
          </cell>
          <cell r="L60">
            <v>0.18859416993820538</v>
          </cell>
          <cell r="M60">
            <v>0</v>
          </cell>
          <cell r="N60">
            <v>0.28576192237687731</v>
          </cell>
          <cell r="O60">
            <v>905118088.5</v>
          </cell>
          <cell r="P60">
            <v>6.4661275812255892E-2</v>
          </cell>
          <cell r="Q60">
            <v>103901279</v>
          </cell>
          <cell r="R60">
            <v>3.7080942603608766E-2</v>
          </cell>
          <cell r="S60">
            <v>7769593</v>
          </cell>
          <cell r="T60">
            <v>0</v>
          </cell>
          <cell r="U60">
            <v>7135463</v>
          </cell>
          <cell r="V60">
            <v>0</v>
          </cell>
          <cell r="W60">
            <v>1343047730.5</v>
          </cell>
          <cell r="X60">
            <v>0.12097176538436281</v>
          </cell>
        </row>
        <row r="61">
          <cell r="E61">
            <v>0</v>
          </cell>
          <cell r="G61">
            <v>0</v>
          </cell>
          <cell r="I61">
            <v>0</v>
          </cell>
          <cell r="M61">
            <v>0</v>
          </cell>
          <cell r="Q61">
            <v>0</v>
          </cell>
          <cell r="W61">
            <v>0</v>
          </cell>
        </row>
        <row r="62">
          <cell r="C62" t="str">
            <v>LABA USAHA</v>
          </cell>
          <cell r="F62">
            <v>-0.13384448522148065</v>
          </cell>
          <cell r="G62">
            <v>0</v>
          </cell>
          <cell r="H62">
            <v>-0.19955434041082967</v>
          </cell>
          <cell r="I62">
            <v>-186606661</v>
          </cell>
          <cell r="J62">
            <v>-0.10358460110341355</v>
          </cell>
          <cell r="K62">
            <v>0</v>
          </cell>
          <cell r="L62">
            <v>-0.10154269887614768</v>
          </cell>
          <cell r="M62">
            <v>0</v>
          </cell>
          <cell r="N62">
            <v>-0.19073401257417424</v>
          </cell>
          <cell r="O62">
            <v>-562358282.5</v>
          </cell>
          <cell r="P62">
            <v>-3.5914820008700658E-2</v>
          </cell>
          <cell r="Q62">
            <v>-65443679</v>
          </cell>
          <cell r="R62">
            <v>4.4318060424618028E-2</v>
          </cell>
          <cell r="S62">
            <v>-491853</v>
          </cell>
          <cell r="T62">
            <v>0.16043190718983227</v>
          </cell>
          <cell r="U62">
            <v>-2897563</v>
          </cell>
          <cell r="V62">
            <v>0.16043190718983227</v>
          </cell>
          <cell r="W62">
            <v>-817798038.5</v>
          </cell>
          <cell r="X62">
            <v>-7.3661173909570263E-2</v>
          </cell>
        </row>
        <row r="63">
          <cell r="C63" t="str">
            <v>PENDAPATAN (BEBAN) LAIN-LAIN</v>
          </cell>
          <cell r="E63">
            <v>0</v>
          </cell>
          <cell r="F63">
            <v>0</v>
          </cell>
          <cell r="G63">
            <v>0</v>
          </cell>
          <cell r="H63">
            <v>2.9477683694382419E-5</v>
          </cell>
          <cell r="I63">
            <v>2800</v>
          </cell>
          <cell r="J63">
            <v>2.0727176603420988E-5</v>
          </cell>
          <cell r="K63">
            <v>0</v>
          </cell>
          <cell r="L63">
            <v>2.3533005485219598E-6</v>
          </cell>
          <cell r="M63">
            <v>0</v>
          </cell>
          <cell r="N63">
            <v>7.1445828824834222E-5</v>
          </cell>
          <cell r="O63">
            <v>31244</v>
          </cell>
          <cell r="P63">
            <v>1.7788092531388321E-4</v>
          </cell>
          <cell r="Q63">
            <v>7500</v>
          </cell>
          <cell r="R63">
            <v>0</v>
          </cell>
          <cell r="S63">
            <v>143440</v>
          </cell>
          <cell r="T63">
            <v>0</v>
          </cell>
          <cell r="U63">
            <v>13307</v>
          </cell>
          <cell r="V63">
            <v>0</v>
          </cell>
          <cell r="W63">
            <v>198291</v>
          </cell>
          <cell r="X63">
            <v>1.7860580666705266E-5</v>
          </cell>
        </row>
        <row r="64">
          <cell r="C64">
            <v>910200</v>
          </cell>
          <cell r="D64" t="str">
            <v>PENDAPATAN BUNGA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2.3533005485219598E-6</v>
          </cell>
          <cell r="M64">
            <v>0</v>
          </cell>
          <cell r="N64">
            <v>0</v>
          </cell>
          <cell r="O64">
            <v>19744</v>
          </cell>
          <cell r="P64">
            <v>2.5770651752420746E-5</v>
          </cell>
          <cell r="Q64">
            <v>0</v>
          </cell>
          <cell r="R64">
            <v>0</v>
          </cell>
          <cell r="S64">
            <v>3440</v>
          </cell>
          <cell r="T64">
            <v>0</v>
          </cell>
          <cell r="U64">
            <v>3007</v>
          </cell>
          <cell r="V64">
            <v>0</v>
          </cell>
          <cell r="W64">
            <v>26191</v>
          </cell>
          <cell r="X64">
            <v>2.3590907718538796E-6</v>
          </cell>
        </row>
        <row r="65">
          <cell r="C65">
            <v>910800</v>
          </cell>
          <cell r="D65" t="str">
            <v>PENJUALAN BARANG BEKAS / SISA BARANG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C66">
            <v>919900</v>
          </cell>
          <cell r="D66" t="str">
            <v>PENDAPATAN LAIN-LAIN</v>
          </cell>
          <cell r="E66">
            <v>0</v>
          </cell>
          <cell r="F66">
            <v>0</v>
          </cell>
          <cell r="H66">
            <v>2.9477683694382419E-5</v>
          </cell>
          <cell r="I66">
            <v>2800</v>
          </cell>
          <cell r="J66">
            <v>2.0727176603420988E-5</v>
          </cell>
          <cell r="K66">
            <v>0</v>
          </cell>
          <cell r="L66">
            <v>0</v>
          </cell>
          <cell r="M66">
            <v>0</v>
          </cell>
          <cell r="N66">
            <v>7.1445828824834222E-5</v>
          </cell>
          <cell r="O66">
            <v>11500</v>
          </cell>
          <cell r="P66">
            <v>1.5211027356146247E-4</v>
          </cell>
          <cell r="Q66">
            <v>7500</v>
          </cell>
          <cell r="R66">
            <v>0</v>
          </cell>
          <cell r="S66">
            <v>140000</v>
          </cell>
          <cell r="T66">
            <v>0</v>
          </cell>
          <cell r="U66">
            <v>10300</v>
          </cell>
          <cell r="V66">
            <v>0</v>
          </cell>
          <cell r="W66">
            <v>172100</v>
          </cell>
          <cell r="X66">
            <v>1.5501489894851386E-5</v>
          </cell>
        </row>
        <row r="67">
          <cell r="C67">
            <v>920100</v>
          </cell>
          <cell r="D67" t="str">
            <v>BEBAN BUNGA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9">
          <cell r="C69" t="str">
            <v>JUMLAH PENDAPATAN (BEBAN) LAIN-LAIN</v>
          </cell>
          <cell r="E69">
            <v>0</v>
          </cell>
          <cell r="F69">
            <v>0</v>
          </cell>
          <cell r="G69">
            <v>0</v>
          </cell>
          <cell r="H69">
            <v>2.9477683694382419E-5</v>
          </cell>
          <cell r="I69">
            <v>2800</v>
          </cell>
          <cell r="J69">
            <v>2.0727176603420988E-5</v>
          </cell>
          <cell r="K69">
            <v>0</v>
          </cell>
          <cell r="L69">
            <v>2.3533005485219598E-6</v>
          </cell>
          <cell r="M69">
            <v>0</v>
          </cell>
          <cell r="N69">
            <v>7.1445828824834222E-5</v>
          </cell>
          <cell r="O69">
            <v>31244</v>
          </cell>
          <cell r="P69">
            <v>1.7788092531388321E-4</v>
          </cell>
          <cell r="Q69">
            <v>7500</v>
          </cell>
          <cell r="R69">
            <v>0</v>
          </cell>
          <cell r="S69">
            <v>143440</v>
          </cell>
          <cell r="T69">
            <v>0</v>
          </cell>
          <cell r="U69">
            <v>13307</v>
          </cell>
          <cell r="V69">
            <v>0</v>
          </cell>
          <cell r="W69">
            <v>198291</v>
          </cell>
          <cell r="X69">
            <v>1.7860580666705266E-5</v>
          </cell>
        </row>
        <row r="70">
          <cell r="W70">
            <v>0</v>
          </cell>
        </row>
        <row r="71">
          <cell r="C71" t="str">
            <v>LABA (RUGI) BERSIH SEBELUM PAJAK</v>
          </cell>
          <cell r="F71">
            <v>-0.13384448522148065</v>
          </cell>
          <cell r="G71">
            <v>0</v>
          </cell>
          <cell r="H71">
            <v>-0.19952486272713527</v>
          </cell>
          <cell r="I71">
            <v>-186603861</v>
          </cell>
          <cell r="J71">
            <v>-0.10356387392681013</v>
          </cell>
          <cell r="K71">
            <v>0</v>
          </cell>
          <cell r="L71">
            <v>-0.10154034557559916</v>
          </cell>
          <cell r="M71">
            <v>0</v>
          </cell>
          <cell r="N71">
            <v>-0.19066256674534943</v>
          </cell>
          <cell r="O71">
            <v>-562327038.5</v>
          </cell>
          <cell r="P71">
            <v>-3.5736939083386758E-2</v>
          </cell>
          <cell r="Q71">
            <v>-65436179</v>
          </cell>
          <cell r="R71">
            <v>4.4318060424618028E-2</v>
          </cell>
          <cell r="S71">
            <v>-348413</v>
          </cell>
          <cell r="T71">
            <v>0.16047809059336438</v>
          </cell>
          <cell r="U71">
            <v>-2884256</v>
          </cell>
          <cell r="V71">
            <v>0.16047809059336438</v>
          </cell>
          <cell r="W71">
            <v>-817599747.5</v>
          </cell>
          <cell r="X71">
            <v>-7.3643313328903559E-2</v>
          </cell>
        </row>
        <row r="72">
          <cell r="W72">
            <v>0</v>
          </cell>
        </row>
        <row r="73">
          <cell r="C73" t="str">
            <v>LABA (RUGI) BERSIH</v>
          </cell>
          <cell r="F73">
            <v>-0.13384448522148065</v>
          </cell>
          <cell r="G73" t="e">
            <v>#REF!</v>
          </cell>
          <cell r="H73">
            <v>-0.19952486272713527</v>
          </cell>
          <cell r="I73">
            <v>-186603861</v>
          </cell>
          <cell r="J73">
            <v>-0.10356387392681013</v>
          </cell>
          <cell r="K73">
            <v>0</v>
          </cell>
          <cell r="L73">
            <v>-0.10154034557559916</v>
          </cell>
          <cell r="M73">
            <v>0</v>
          </cell>
          <cell r="N73">
            <v>-0.19066256674534943</v>
          </cell>
          <cell r="O73">
            <v>-562327038.5</v>
          </cell>
          <cell r="P73">
            <v>-3.5736939083386758E-2</v>
          </cell>
          <cell r="Q73">
            <v>-65436179</v>
          </cell>
          <cell r="R73">
            <v>4.4318060424618028E-2</v>
          </cell>
          <cell r="S73">
            <v>-348413</v>
          </cell>
          <cell r="T73">
            <v>0.16047809059336438</v>
          </cell>
          <cell r="U73">
            <v>-2884256</v>
          </cell>
          <cell r="V73">
            <v>0.16047809059336438</v>
          </cell>
          <cell r="W73">
            <v>-817599747.5</v>
          </cell>
          <cell r="X73">
            <v>-7.3643313328903559E-2</v>
          </cell>
        </row>
        <row r="75">
          <cell r="G75" t="str">
            <v>OK</v>
          </cell>
        </row>
        <row r="77">
          <cell r="G77" t="e">
            <v>#REF!</v>
          </cell>
          <cell r="I77">
            <v>0</v>
          </cell>
          <cell r="K77">
            <v>0</v>
          </cell>
          <cell r="M77">
            <v>0</v>
          </cell>
          <cell r="O77">
            <v>0</v>
          </cell>
          <cell r="Q77">
            <v>0</v>
          </cell>
          <cell r="S77">
            <v>0</v>
          </cell>
          <cell r="U77">
            <v>0</v>
          </cell>
          <cell r="W77">
            <v>0</v>
          </cell>
        </row>
        <row r="78">
          <cell r="I78" t="str">
            <v>OK</v>
          </cell>
          <cell r="K78" t="str">
            <v>OK</v>
          </cell>
          <cell r="M78" t="str">
            <v>OK</v>
          </cell>
          <cell r="O78" t="str">
            <v>OK</v>
          </cell>
          <cell r="Q78" t="str">
            <v>OK</v>
          </cell>
          <cell r="S78" t="str">
            <v>OK</v>
          </cell>
          <cell r="U78" t="str">
            <v>OK</v>
          </cell>
          <cell r="W78" t="str">
            <v>OK</v>
          </cell>
        </row>
      </sheetData>
      <sheetData sheetId="9"/>
      <sheetData sheetId="10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A1" t="str">
            <v>Row Labels</v>
          </cell>
        </row>
        <row r="2">
          <cell r="A2" t="str">
            <v>1500ML AQUA LOCAL 1X12</v>
          </cell>
        </row>
        <row r="3">
          <cell r="A3" t="str">
            <v>1500ML EVIAN 1X12</v>
          </cell>
        </row>
        <row r="4">
          <cell r="A4" t="str">
            <v>1500ML MIZONE LYCHEE LEMON 1X6</v>
          </cell>
        </row>
        <row r="5">
          <cell r="A5" t="str">
            <v>1500ML VIT LOCAL 1X12</v>
          </cell>
        </row>
        <row r="6">
          <cell r="A6" t="str">
            <v>240ML AQUA LOCAL 1X48</v>
          </cell>
        </row>
        <row r="7">
          <cell r="A7" t="str">
            <v>240ML VIT LOCAL 1X48</v>
          </cell>
        </row>
        <row r="8">
          <cell r="A8" t="str">
            <v>240ML VIT LOCAL 1X48 PS</v>
          </cell>
        </row>
        <row r="9">
          <cell r="A9" t="str">
            <v>330ML AQUA KIDS BOY 1X24</v>
          </cell>
        </row>
        <row r="10">
          <cell r="A10" t="str">
            <v>330ML AQUA KIDS GIRL 1X24</v>
          </cell>
        </row>
        <row r="11">
          <cell r="A11" t="str">
            <v>330ML AQUA LOCAL 1X24</v>
          </cell>
        </row>
        <row r="12">
          <cell r="A12" t="str">
            <v>330ML EVIAN 1X24</v>
          </cell>
        </row>
        <row r="13">
          <cell r="A13" t="str">
            <v>330ML VIT LOCAL 1X24</v>
          </cell>
        </row>
        <row r="14">
          <cell r="A14" t="str">
            <v>350ML LEVITE RASA ANGGUR HIJAU 1X12</v>
          </cell>
        </row>
        <row r="15">
          <cell r="A15" t="str">
            <v>350ML LEVITE RASA JAMBU BIJI 1X12</v>
          </cell>
        </row>
        <row r="16">
          <cell r="A16" t="str">
            <v>350ML LEVITE RASA JERUK 1X12</v>
          </cell>
        </row>
        <row r="17">
          <cell r="A17" t="str">
            <v>350ML LEVITE RASA SIRSAK 1X12</v>
          </cell>
        </row>
        <row r="18">
          <cell r="A18" t="str">
            <v>380 ML AQUA LOCAL 1X24</v>
          </cell>
        </row>
        <row r="19">
          <cell r="A19" t="str">
            <v>380ML AQUA REFLECTIONS 1X12</v>
          </cell>
        </row>
        <row r="20">
          <cell r="A20" t="str">
            <v>380ML AQUA SPARKLING 1X12</v>
          </cell>
        </row>
        <row r="21">
          <cell r="A21" t="str">
            <v>450ML AQUA ADULT Q4 MULPACK 1X6</v>
          </cell>
        </row>
        <row r="22">
          <cell r="A22" t="str">
            <v>450ML AQUA LOCAL SLEEVE 1X24</v>
          </cell>
        </row>
        <row r="23">
          <cell r="A23" t="str">
            <v>5 GALLON AQUA LOCAL</v>
          </cell>
        </row>
        <row r="24">
          <cell r="A24" t="str">
            <v>5 GALLON VIT LOCAL</v>
          </cell>
        </row>
        <row r="25">
          <cell r="A25" t="str">
            <v>500ML EVIAN 1X24</v>
          </cell>
        </row>
        <row r="26">
          <cell r="A26" t="str">
            <v>500ML MIZONE ACTIV' 1X12</v>
          </cell>
        </row>
        <row r="27">
          <cell r="A27" t="str">
            <v>500ML MIZONE APPLE GUAVA 1X12</v>
          </cell>
        </row>
        <row r="28">
          <cell r="A28" t="str">
            <v>500ML MIZONE COCOPINA 1X12</v>
          </cell>
        </row>
        <row r="29">
          <cell r="A29" t="str">
            <v>500ML MIZONE COCOPINA BRAZIL LE 1X12</v>
          </cell>
        </row>
        <row r="30">
          <cell r="A30" t="str">
            <v>500ML MIZONE COOLIN BLEWAH 1X12</v>
          </cell>
        </row>
        <row r="31">
          <cell r="A31" t="str">
            <v>500ML MIZONE COOLIN BLEWAH LE 1X12</v>
          </cell>
        </row>
        <row r="32">
          <cell r="A32" t="str">
            <v>500ML MIZONE FRES'IN CRISPY APPLE 1X12</v>
          </cell>
        </row>
        <row r="33">
          <cell r="A33" t="str">
            <v>500ML MIZONE FRES'IN JC STRAWBERRY 1X12</v>
          </cell>
        </row>
        <row r="34">
          <cell r="A34" t="str">
            <v>500ML MIZONE LYCHEE LEMON 1X12</v>
          </cell>
        </row>
        <row r="35">
          <cell r="A35" t="str">
            <v>500ML MIZONE MANGGA KWENI 1X12</v>
          </cell>
        </row>
        <row r="36">
          <cell r="A36" t="str">
            <v>500ML MIZONE ORANGE LIME 1X12</v>
          </cell>
        </row>
        <row r="37">
          <cell r="A37" t="str">
            <v>500ML MIZONE YUZU LEMON 1X12</v>
          </cell>
        </row>
        <row r="38">
          <cell r="A38" t="str">
            <v>600ML AQUA BOX A1/SUS BF/397X265X233 V00</v>
          </cell>
        </row>
        <row r="39">
          <cell r="A39" t="str">
            <v>600ML AQUA BOX A1/TI BF/397X265X233 V000</v>
          </cell>
        </row>
        <row r="40">
          <cell r="A40" t="str">
            <v>600ML AQUA LOCAL 1X24</v>
          </cell>
        </row>
        <row r="41">
          <cell r="A41" t="str">
            <v>600ML AQUA LOCAL SLEEVE V.4 1X24</v>
          </cell>
        </row>
        <row r="42">
          <cell r="A42" t="str">
            <v>600ML VIT LOCAL 1X24</v>
          </cell>
        </row>
        <row r="43">
          <cell r="A43" t="str">
            <v>750ML AQUA LOCAL 1X18</v>
          </cell>
        </row>
        <row r="44">
          <cell r="A44" t="str">
            <v>CARTON BOX AQUA 1500ML LOCAL V.1</v>
          </cell>
        </row>
        <row r="45">
          <cell r="A45" t="str">
            <v>CARTON BOX AQUA 240ML LOCAL 40TH</v>
          </cell>
        </row>
        <row r="46">
          <cell r="A46" t="str">
            <v>CARTON BOX AQUA 240ML LOCAL V.1</v>
          </cell>
        </row>
        <row r="47">
          <cell r="A47" t="str">
            <v>CARTON BOX AQUA 330ML LOCAL FLAT V.1</v>
          </cell>
        </row>
        <row r="48">
          <cell r="A48" t="str">
            <v>CARTON BOX AQUA 600ML LOCAL V.1</v>
          </cell>
        </row>
        <row r="49">
          <cell r="A49" t="str">
            <v>CARTON BOX MIZONE 500ML LL V.2</v>
          </cell>
        </row>
        <row r="50">
          <cell r="A50" t="str">
            <v>CRATE AQUA 380ML LOCAL</v>
          </cell>
        </row>
        <row r="51">
          <cell r="A51" t="str">
            <v>EMPTY BOTLE AQUA 380ML LOCAL</v>
          </cell>
        </row>
        <row r="52">
          <cell r="A52" t="str">
            <v>EMPTY BOTTLE AQUA 5 GALLON</v>
          </cell>
        </row>
        <row r="53">
          <cell r="A53" t="str">
            <v>EMPTY BOTTLE VIT 5 GALLON</v>
          </cell>
        </row>
        <row r="54">
          <cell r="A54" t="str">
            <v>JUG RACK</v>
          </cell>
        </row>
        <row r="55">
          <cell r="A55" t="str">
            <v>MIZZONE MJS</v>
          </cell>
        </row>
        <row r="56">
          <cell r="A56" t="str">
            <v>PALLET 120CM X 100CM X 16CM</v>
          </cell>
        </row>
        <row r="57">
          <cell r="A57" t="str">
            <v>PALLET RENT DOUBLE FACE</v>
          </cell>
        </row>
        <row r="58">
          <cell r="A58" t="str">
            <v>POTONGAN HARGA</v>
          </cell>
        </row>
        <row r="59">
          <cell r="A59" t="str">
            <v>(blank)</v>
          </cell>
        </row>
        <row r="60">
          <cell r="A60" t="str">
            <v>Grand Total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"/>
      <sheetName val="LKH GLON"/>
      <sheetName val="MONEY CROSSCEK G GALON"/>
      <sheetName val="BANK STATEMENT"/>
      <sheetName val="BANK LIVIA"/>
      <sheetName val="KB"/>
      <sheetName val="KO"/>
      <sheetName val="BD"/>
      <sheetName val="REKAP BIAYA"/>
      <sheetName val="PIUT MSSUPPORT"/>
      <sheetName val="GRESIK"/>
      <sheetName val="HUTANG MS 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12003</v>
          </cell>
          <cell r="E7">
            <v>120176200</v>
          </cell>
          <cell r="F7">
            <v>134900</v>
          </cell>
          <cell r="G7">
            <v>120041300</v>
          </cell>
        </row>
        <row r="8">
          <cell r="B8">
            <v>10111</v>
          </cell>
          <cell r="C8" t="str">
            <v>AQ.5GLN BTL</v>
          </cell>
          <cell r="D8">
            <v>494</v>
          </cell>
          <cell r="E8">
            <v>14820000</v>
          </cell>
          <cell r="F8">
            <v>0</v>
          </cell>
          <cell r="G8">
            <v>14820000</v>
          </cell>
        </row>
        <row r="9">
          <cell r="B9">
            <v>19310</v>
          </cell>
          <cell r="C9" t="str">
            <v>AQ.TISSUE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20110</v>
          </cell>
          <cell r="C10" t="str">
            <v>VT.5GLN ISI</v>
          </cell>
          <cell r="D10">
            <v>828</v>
          </cell>
          <cell r="E10">
            <v>5682200</v>
          </cell>
          <cell r="F10">
            <v>0</v>
          </cell>
          <cell r="G10">
            <v>5682200</v>
          </cell>
        </row>
        <row r="11">
          <cell r="B11">
            <v>20111</v>
          </cell>
          <cell r="C11" t="str">
            <v>VT.5GLN BTL</v>
          </cell>
          <cell r="D11">
            <v>-8</v>
          </cell>
          <cell r="E11">
            <v>-240000</v>
          </cell>
          <cell r="F11">
            <v>0</v>
          </cell>
          <cell r="G11">
            <v>-240000</v>
          </cell>
        </row>
        <row r="12">
          <cell r="B12">
            <v>29310</v>
          </cell>
          <cell r="C12" t="str">
            <v>VT.TISSUE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6">
          <cell r="D26">
            <v>13317</v>
          </cell>
          <cell r="E26">
            <v>140438400</v>
          </cell>
          <cell r="F26">
            <v>134900</v>
          </cell>
          <cell r="G26">
            <v>140303500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14119</v>
          </cell>
          <cell r="E28" t="str">
            <v>ttlunit</v>
          </cell>
          <cell r="G28">
            <v>-134900</v>
          </cell>
        </row>
        <row r="29">
          <cell r="D29">
            <v>0</v>
          </cell>
        </row>
        <row r="30">
          <cell r="I30">
            <v>134900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GILABA (2)"/>
      <sheetName val="SD (2)"/>
      <sheetName val="TARIF OA"/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IVOT"/>
      <sheetName val="SD"/>
      <sheetName val="TBG"/>
      <sheetName val="MUT IN"/>
      <sheetName val="MUT OUT"/>
      <sheetName val="BTB DIST"/>
      <sheetName val="BKB DIST"/>
      <sheetName val="KB"/>
      <sheetName val="KO"/>
      <sheetName val="BD"/>
      <sheetName val="BP"/>
      <sheetName val="BANK PUSAT"/>
      <sheetName val="Tarikan Pusat"/>
      <sheetName val="LKH"/>
      <sheetName val="CROSCEK"/>
      <sheetName val="RKP BIAYA"/>
      <sheetName val="BANK STATEMENT"/>
      <sheetName val="BANK STATE"/>
      <sheetName val="RKP TAG MS.SUPPORT"/>
      <sheetName val="PENERIMAAN DAN PENGELUARAN"/>
      <sheetName val="PIUT PUSAT DMS"/>
      <sheetName val="PIUT TIV DMS"/>
      <sheetName val="PIUT MS SUPPORT DMS"/>
      <sheetName val="RKP GAJI"/>
      <sheetName val="PIUT TIV PROG"/>
      <sheetName val="LAIN-L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STAND ROYAL PLAZA SURABAYA</v>
          </cell>
        </row>
        <row r="3">
          <cell r="B3" t="str">
            <v>LAPORAN MUTASI PRODUK</v>
          </cell>
        </row>
        <row r="4">
          <cell r="B4" t="str">
            <v>PER 30 JUNI 2018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I5">
            <v>6</v>
          </cell>
          <cell r="J5">
            <v>5</v>
          </cell>
          <cell r="K5">
            <v>7</v>
          </cell>
          <cell r="L5">
            <v>8</v>
          </cell>
          <cell r="M5">
            <v>9</v>
          </cell>
          <cell r="N5">
            <v>10</v>
          </cell>
          <cell r="O5">
            <v>11</v>
          </cell>
          <cell r="P5">
            <v>12</v>
          </cell>
          <cell r="Q5">
            <v>13</v>
          </cell>
          <cell r="R5">
            <v>14</v>
          </cell>
          <cell r="S5">
            <v>15</v>
          </cell>
          <cell r="T5">
            <v>16</v>
          </cell>
          <cell r="U5">
            <v>17</v>
          </cell>
          <cell r="V5">
            <v>18</v>
          </cell>
          <cell r="W5">
            <v>19</v>
          </cell>
          <cell r="X5">
            <v>20</v>
          </cell>
          <cell r="Y5">
            <v>21</v>
          </cell>
          <cell r="Z5">
            <v>22</v>
          </cell>
          <cell r="AA5">
            <v>23</v>
          </cell>
          <cell r="AB5">
            <v>24</v>
          </cell>
          <cell r="AC5">
            <v>25</v>
          </cell>
          <cell r="AD5">
            <v>26</v>
          </cell>
          <cell r="AE5">
            <v>27</v>
          </cell>
          <cell r="AF5">
            <v>28</v>
          </cell>
          <cell r="AG5">
            <v>29</v>
          </cell>
          <cell r="AH5">
            <v>30</v>
          </cell>
          <cell r="AI5">
            <v>31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HPP</v>
          </cell>
          <cell r="K6" t="str">
            <v>SUPP(IN)</v>
          </cell>
          <cell r="M6" t="str">
            <v>DIST(IN)</v>
          </cell>
          <cell r="O6" t="str">
            <v>DEPO(IN)</v>
          </cell>
          <cell r="Q6" t="str">
            <v>CABANG(IN)</v>
          </cell>
          <cell r="S6" t="str">
            <v>SUPP(OUT)</v>
          </cell>
          <cell r="U6" t="str">
            <v>DIST(OUT)</v>
          </cell>
          <cell r="W6" t="str">
            <v>DEPO(OUT)</v>
          </cell>
          <cell r="Y6" t="str">
            <v>CABANG(OUT)</v>
          </cell>
          <cell r="AA6" t="str">
            <v>KOREKSI</v>
          </cell>
          <cell r="AC6" t="str">
            <v>SALDO AKHIR</v>
          </cell>
          <cell r="AE6" t="str">
            <v>PEMBELIAN</v>
          </cell>
          <cell r="AG6" t="str">
            <v>HPP</v>
          </cell>
          <cell r="AI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BERAT</v>
          </cell>
          <cell r="G7" t="str">
            <v>PABRIK</v>
          </cell>
          <cell r="H7" t="str">
            <v>OA</v>
          </cell>
          <cell r="I7" t="str">
            <v>PABRIK+OA</v>
          </cell>
          <cell r="J7" t="str">
            <v>DEPO</v>
          </cell>
          <cell r="K7" t="str">
            <v>QTY</v>
          </cell>
          <cell r="L7" t="str">
            <v>Rp</v>
          </cell>
          <cell r="M7" t="str">
            <v>QTY</v>
          </cell>
          <cell r="N7" t="str">
            <v>Rp</v>
          </cell>
          <cell r="O7" t="str">
            <v>QTY</v>
          </cell>
          <cell r="P7" t="str">
            <v>Rp</v>
          </cell>
          <cell r="Q7" t="str">
            <v>QTY</v>
          </cell>
          <cell r="R7" t="str">
            <v>Rp</v>
          </cell>
          <cell r="S7" t="str">
            <v>QTY</v>
          </cell>
          <cell r="T7" t="str">
            <v>Rp</v>
          </cell>
          <cell r="U7" t="str">
            <v>QTY</v>
          </cell>
          <cell r="V7" t="str">
            <v>Rp</v>
          </cell>
          <cell r="W7" t="str">
            <v>QTY</v>
          </cell>
          <cell r="X7" t="str">
            <v>Rp</v>
          </cell>
          <cell r="Y7" t="str">
            <v>QTY</v>
          </cell>
          <cell r="Z7" t="str">
            <v>Rp</v>
          </cell>
          <cell r="AA7" t="str">
            <v>QTY</v>
          </cell>
          <cell r="AB7" t="str">
            <v>Rp</v>
          </cell>
          <cell r="AC7" t="str">
            <v>QTY</v>
          </cell>
          <cell r="AD7" t="str">
            <v>Rp</v>
          </cell>
          <cell r="AE7" t="str">
            <v>QTY</v>
          </cell>
          <cell r="AF7" t="str">
            <v>Rp</v>
          </cell>
          <cell r="AG7" t="str">
            <v>QTY</v>
          </cell>
          <cell r="AH7" t="str">
            <v>Rp</v>
          </cell>
        </row>
        <row r="8">
          <cell r="B8">
            <v>10110</v>
          </cell>
          <cell r="C8" t="str">
            <v>AQ.5GLN ISI</v>
          </cell>
          <cell r="D8">
            <v>72</v>
          </cell>
          <cell r="E8">
            <v>769032</v>
          </cell>
          <cell r="F8">
            <v>20</v>
          </cell>
          <cell r="G8">
            <v>8552</v>
          </cell>
          <cell r="H8">
            <v>2129</v>
          </cell>
          <cell r="I8">
            <v>10681</v>
          </cell>
          <cell r="J8">
            <v>11900</v>
          </cell>
          <cell r="K8">
            <v>0</v>
          </cell>
          <cell r="L8">
            <v>0</v>
          </cell>
          <cell r="M8">
            <v>50</v>
          </cell>
          <cell r="N8">
            <v>534050</v>
          </cell>
          <cell r="O8">
            <v>0</v>
          </cell>
          <cell r="P8">
            <v>0</v>
          </cell>
          <cell r="Q8">
            <v>250</v>
          </cell>
          <cell r="R8">
            <v>2670250</v>
          </cell>
          <cell r="S8">
            <v>0</v>
          </cell>
          <cell r="T8">
            <v>0</v>
          </cell>
          <cell r="U8">
            <v>275</v>
          </cell>
          <cell r="V8">
            <v>2937275</v>
          </cell>
          <cell r="W8">
            <v>0</v>
          </cell>
          <cell r="X8">
            <v>0</v>
          </cell>
          <cell r="Y8">
            <v>40</v>
          </cell>
          <cell r="Z8">
            <v>427240</v>
          </cell>
          <cell r="AB8">
            <v>0</v>
          </cell>
          <cell r="AC8">
            <v>57</v>
          </cell>
          <cell r="AD8">
            <v>608817</v>
          </cell>
          <cell r="AE8">
            <v>210</v>
          </cell>
          <cell r="AF8">
            <v>2243010</v>
          </cell>
          <cell r="AG8">
            <v>225</v>
          </cell>
          <cell r="AH8">
            <v>2403225</v>
          </cell>
          <cell r="AI8">
            <v>0</v>
          </cell>
        </row>
        <row r="9">
          <cell r="B9">
            <v>10111</v>
          </cell>
          <cell r="C9" t="str">
            <v>AQ.5GLN BTL</v>
          </cell>
          <cell r="D9">
            <v>29</v>
          </cell>
          <cell r="E9">
            <v>870000</v>
          </cell>
          <cell r="F9">
            <v>0</v>
          </cell>
          <cell r="G9">
            <v>30000</v>
          </cell>
          <cell r="H9">
            <v>0</v>
          </cell>
          <cell r="I9">
            <v>30000</v>
          </cell>
          <cell r="J9">
            <v>30000</v>
          </cell>
          <cell r="K9">
            <v>0</v>
          </cell>
          <cell r="L9">
            <v>0</v>
          </cell>
          <cell r="M9">
            <v>1</v>
          </cell>
          <cell r="N9">
            <v>30000</v>
          </cell>
          <cell r="O9">
            <v>0</v>
          </cell>
          <cell r="P9">
            <v>0</v>
          </cell>
          <cell r="Q9">
            <v>250</v>
          </cell>
          <cell r="R9">
            <v>7500000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253</v>
          </cell>
          <cell r="Z9">
            <v>7590000</v>
          </cell>
          <cell r="AB9">
            <v>0</v>
          </cell>
          <cell r="AC9">
            <v>27</v>
          </cell>
          <cell r="AD9">
            <v>810000</v>
          </cell>
          <cell r="AE9">
            <v>-3</v>
          </cell>
          <cell r="AF9">
            <v>-90000</v>
          </cell>
          <cell r="AG9">
            <v>-1</v>
          </cell>
          <cell r="AH9">
            <v>-30000</v>
          </cell>
          <cell r="AI9">
            <v>0</v>
          </cell>
        </row>
        <row r="10">
          <cell r="B10">
            <v>10510</v>
          </cell>
          <cell r="C10" t="str">
            <v>AQ.380 ML ISI 1X24</v>
          </cell>
          <cell r="D10">
            <v>0</v>
          </cell>
          <cell r="E10">
            <v>0</v>
          </cell>
          <cell r="F10">
            <v>18.8</v>
          </cell>
          <cell r="G10">
            <v>12000</v>
          </cell>
          <cell r="H10">
            <v>1842.4</v>
          </cell>
          <cell r="I10">
            <v>13842.4</v>
          </cell>
          <cell r="J10">
            <v>17200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B11">
            <v>10511</v>
          </cell>
          <cell r="C11" t="str">
            <v>AQ.380 ML BTL</v>
          </cell>
          <cell r="D11">
            <v>0</v>
          </cell>
          <cell r="E11">
            <v>0</v>
          </cell>
          <cell r="F11">
            <v>0</v>
          </cell>
          <cell r="G11">
            <v>500</v>
          </cell>
          <cell r="H11">
            <v>0</v>
          </cell>
          <cell r="I11">
            <v>500</v>
          </cell>
          <cell r="J11">
            <v>500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>
            <v>10512</v>
          </cell>
          <cell r="C12" t="str">
            <v>AQ.380 ML KRAT/PALET</v>
          </cell>
          <cell r="D12">
            <v>0</v>
          </cell>
          <cell r="E12">
            <v>0</v>
          </cell>
          <cell r="F12">
            <v>0</v>
          </cell>
          <cell r="G12">
            <v>13000</v>
          </cell>
          <cell r="H12">
            <v>0</v>
          </cell>
          <cell r="I12">
            <v>13000</v>
          </cell>
          <cell r="J12">
            <v>13000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B13">
            <v>10520</v>
          </cell>
          <cell r="C13" t="str">
            <v>AQ. REFLECTION 380ML</v>
          </cell>
          <cell r="D13">
            <v>0</v>
          </cell>
          <cell r="E13">
            <v>0</v>
          </cell>
          <cell r="F13">
            <v>18.8</v>
          </cell>
          <cell r="G13">
            <v>58440</v>
          </cell>
          <cell r="H13">
            <v>1842.4</v>
          </cell>
          <cell r="I13">
            <v>60282.400000000001</v>
          </cell>
          <cell r="J13">
            <v>77500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>
            <v>10521</v>
          </cell>
          <cell r="C14" t="str">
            <v>AQ. REFLECTION SPARKLING 380ML</v>
          </cell>
          <cell r="D14">
            <v>0</v>
          </cell>
          <cell r="E14">
            <v>0</v>
          </cell>
          <cell r="F14">
            <v>18.8</v>
          </cell>
          <cell r="G14">
            <v>63480</v>
          </cell>
          <cell r="H14">
            <v>1842.4</v>
          </cell>
          <cell r="I14">
            <v>65322.400000000001</v>
          </cell>
          <cell r="J14">
            <v>84000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B15">
            <v>12111</v>
          </cell>
          <cell r="C15" t="str">
            <v>AQ.1500ML 1X12</v>
          </cell>
          <cell r="D15">
            <v>9</v>
          </cell>
          <cell r="E15">
            <v>335430</v>
          </cell>
          <cell r="F15">
            <v>19.5</v>
          </cell>
          <cell r="G15">
            <v>35359</v>
          </cell>
          <cell r="H15">
            <v>1911</v>
          </cell>
          <cell r="I15">
            <v>37270</v>
          </cell>
          <cell r="J15">
            <v>40050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45</v>
          </cell>
          <cell r="R15">
            <v>1677150</v>
          </cell>
          <cell r="S15">
            <v>0</v>
          </cell>
          <cell r="T15">
            <v>0</v>
          </cell>
          <cell r="U15">
            <v>42</v>
          </cell>
          <cell r="V15">
            <v>1565340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B15">
            <v>0</v>
          </cell>
          <cell r="AC15">
            <v>12</v>
          </cell>
          <cell r="AD15">
            <v>447240</v>
          </cell>
          <cell r="AE15">
            <v>45</v>
          </cell>
          <cell r="AF15">
            <v>1677150</v>
          </cell>
          <cell r="AG15">
            <v>42</v>
          </cell>
          <cell r="AH15">
            <v>1565340</v>
          </cell>
          <cell r="AI15">
            <v>0</v>
          </cell>
        </row>
        <row r="16">
          <cell r="B16">
            <v>12312</v>
          </cell>
          <cell r="C16" t="str">
            <v>AQ.600ML 1X24</v>
          </cell>
          <cell r="D16">
            <v>104</v>
          </cell>
          <cell r="E16">
            <v>3809561.6</v>
          </cell>
          <cell r="F16">
            <v>15.3</v>
          </cell>
          <cell r="G16">
            <v>35131</v>
          </cell>
          <cell r="H16">
            <v>1499.4</v>
          </cell>
          <cell r="I16">
            <v>36630.400000000001</v>
          </cell>
          <cell r="J16">
            <v>39000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935</v>
          </cell>
          <cell r="R16">
            <v>34249424</v>
          </cell>
          <cell r="S16">
            <v>0</v>
          </cell>
          <cell r="T16">
            <v>0</v>
          </cell>
          <cell r="U16">
            <v>941</v>
          </cell>
          <cell r="V16">
            <v>34469206.399999999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B16">
            <v>0</v>
          </cell>
          <cell r="AC16">
            <v>98</v>
          </cell>
          <cell r="AD16">
            <v>3589779.2</v>
          </cell>
          <cell r="AE16">
            <v>935</v>
          </cell>
          <cell r="AF16">
            <v>34249424</v>
          </cell>
          <cell r="AG16">
            <v>941</v>
          </cell>
          <cell r="AH16">
            <v>34469206.399999999</v>
          </cell>
          <cell r="AI16">
            <v>0</v>
          </cell>
        </row>
        <row r="17">
          <cell r="B17">
            <v>12411</v>
          </cell>
          <cell r="C17" t="str">
            <v>AQUA CLICK N GO 450ML 1X24</v>
          </cell>
          <cell r="D17">
            <v>4</v>
          </cell>
          <cell r="E17">
            <v>266240</v>
          </cell>
          <cell r="F17">
            <v>0</v>
          </cell>
          <cell r="G17">
            <v>66560</v>
          </cell>
          <cell r="H17">
            <v>0</v>
          </cell>
          <cell r="I17">
            <v>66560</v>
          </cell>
          <cell r="J17">
            <v>70100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</v>
          </cell>
          <cell r="V17">
            <v>66560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B17">
            <v>0</v>
          </cell>
          <cell r="AC17">
            <v>3</v>
          </cell>
          <cell r="AD17">
            <v>199680</v>
          </cell>
          <cell r="AE17">
            <v>0</v>
          </cell>
          <cell r="AF17">
            <v>0</v>
          </cell>
          <cell r="AG17">
            <v>1</v>
          </cell>
          <cell r="AH17">
            <v>66560</v>
          </cell>
          <cell r="AI17">
            <v>0</v>
          </cell>
        </row>
        <row r="18">
          <cell r="B18" t="str">
            <v>12411MP</v>
          </cell>
          <cell r="C18" t="str">
            <v>AQUA CLICK N GO 450ML 1X6 MULTIPACK</v>
          </cell>
          <cell r="D18">
            <v>2</v>
          </cell>
          <cell r="E18">
            <v>33280</v>
          </cell>
          <cell r="F18">
            <v>0</v>
          </cell>
          <cell r="G18">
            <v>16640</v>
          </cell>
          <cell r="H18">
            <v>0</v>
          </cell>
          <cell r="I18">
            <v>16640</v>
          </cell>
          <cell r="J18">
            <v>17525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B18">
            <v>0</v>
          </cell>
          <cell r="AC18">
            <v>2</v>
          </cell>
          <cell r="AD18">
            <v>33280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B19">
            <v>12512</v>
          </cell>
          <cell r="C19" t="str">
            <v>AQ.330ML 1X24</v>
          </cell>
          <cell r="D19">
            <v>70</v>
          </cell>
          <cell r="E19">
            <v>1922228</v>
          </cell>
          <cell r="F19">
            <v>8.8000000000000007</v>
          </cell>
          <cell r="G19">
            <v>26598</v>
          </cell>
          <cell r="H19">
            <v>862.40000000000009</v>
          </cell>
          <cell r="I19">
            <v>27460.400000000001</v>
          </cell>
          <cell r="J19">
            <v>28950</v>
          </cell>
          <cell r="K19">
            <v>0</v>
          </cell>
          <cell r="L19">
            <v>0</v>
          </cell>
          <cell r="M19">
            <v>50</v>
          </cell>
          <cell r="N19">
            <v>1373020</v>
          </cell>
          <cell r="O19">
            <v>0</v>
          </cell>
          <cell r="P19">
            <v>0</v>
          </cell>
          <cell r="Q19">
            <v>25</v>
          </cell>
          <cell r="R19">
            <v>686510</v>
          </cell>
          <cell r="S19">
            <v>0</v>
          </cell>
          <cell r="T19">
            <v>0</v>
          </cell>
          <cell r="U19">
            <v>81</v>
          </cell>
          <cell r="V19">
            <v>2224292.4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B19">
            <v>0</v>
          </cell>
          <cell r="AC19">
            <v>64</v>
          </cell>
          <cell r="AD19">
            <v>1757465.6000000001</v>
          </cell>
          <cell r="AE19">
            <v>25</v>
          </cell>
          <cell r="AF19">
            <v>686510</v>
          </cell>
          <cell r="AG19">
            <v>31</v>
          </cell>
          <cell r="AH19">
            <v>851272.39999999991</v>
          </cell>
          <cell r="AI19">
            <v>0</v>
          </cell>
        </row>
        <row r="20">
          <cell r="B20" t="str">
            <v>12512P</v>
          </cell>
          <cell r="C20" t="str">
            <v>AQ 330ML PCS</v>
          </cell>
          <cell r="D20">
            <v>0</v>
          </cell>
          <cell r="E20">
            <v>0</v>
          </cell>
          <cell r="F20">
            <v>0.3666666666666667</v>
          </cell>
          <cell r="G20">
            <v>1108.25</v>
          </cell>
          <cell r="H20">
            <v>35.933333333333337</v>
          </cell>
          <cell r="I20">
            <v>1144.1833333333334</v>
          </cell>
          <cell r="J20">
            <v>1206.25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B21">
            <v>12514</v>
          </cell>
          <cell r="C21" t="str">
            <v>AQUA 330ML BOY 1X24</v>
          </cell>
          <cell r="D21">
            <v>2</v>
          </cell>
          <cell r="E21">
            <v>142100.79999999999</v>
          </cell>
          <cell r="F21">
            <v>8.8000000000000007</v>
          </cell>
          <cell r="G21">
            <v>70188</v>
          </cell>
          <cell r="H21">
            <v>862.40000000000009</v>
          </cell>
          <cell r="I21">
            <v>71050.399999999994</v>
          </cell>
          <cell r="J21">
            <v>74000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B21">
            <v>0</v>
          </cell>
          <cell r="AC21">
            <v>2</v>
          </cell>
          <cell r="AD21">
            <v>142100.79999999999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B22">
            <v>12515</v>
          </cell>
          <cell r="C22" t="str">
            <v>AQUA 330ML GIRL 1X24</v>
          </cell>
          <cell r="D22">
            <v>7</v>
          </cell>
          <cell r="E22">
            <v>497352.79999999993</v>
          </cell>
          <cell r="F22">
            <v>8.8000000000000007</v>
          </cell>
          <cell r="G22">
            <v>70188</v>
          </cell>
          <cell r="H22">
            <v>862.40000000000009</v>
          </cell>
          <cell r="I22">
            <v>71050.399999999994</v>
          </cell>
          <cell r="J22">
            <v>74000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B22">
            <v>0</v>
          </cell>
          <cell r="AC22">
            <v>7</v>
          </cell>
          <cell r="AD22">
            <v>497352.79999999993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B23">
            <v>12613</v>
          </cell>
          <cell r="C23" t="str">
            <v>AQ.240ML 1X48</v>
          </cell>
          <cell r="D23">
            <v>118</v>
          </cell>
          <cell r="E23">
            <v>2490744</v>
          </cell>
          <cell r="F23">
            <v>12.5</v>
          </cell>
          <cell r="G23">
            <v>19883</v>
          </cell>
          <cell r="H23">
            <v>1225</v>
          </cell>
          <cell r="I23">
            <v>21108</v>
          </cell>
          <cell r="J23">
            <v>22800</v>
          </cell>
          <cell r="K23">
            <v>0</v>
          </cell>
          <cell r="L23">
            <v>0</v>
          </cell>
          <cell r="M23">
            <v>100</v>
          </cell>
          <cell r="N23">
            <v>2110800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118</v>
          </cell>
          <cell r="V23">
            <v>2490744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B23">
            <v>0</v>
          </cell>
          <cell r="AC23">
            <v>100</v>
          </cell>
          <cell r="AD23">
            <v>2110800</v>
          </cell>
          <cell r="AE23">
            <v>0</v>
          </cell>
          <cell r="AF23">
            <v>0</v>
          </cell>
          <cell r="AG23">
            <v>18</v>
          </cell>
          <cell r="AH23">
            <v>379944</v>
          </cell>
          <cell r="AI23">
            <v>0</v>
          </cell>
        </row>
        <row r="24">
          <cell r="B24">
            <v>134578</v>
          </cell>
          <cell r="C24" t="str">
            <v>AQUA 220ML LOCAL 1X48</v>
          </cell>
          <cell r="D24">
            <v>21</v>
          </cell>
          <cell r="E24">
            <v>440798.4</v>
          </cell>
          <cell r="F24">
            <v>11.3</v>
          </cell>
          <cell r="G24">
            <v>19883</v>
          </cell>
          <cell r="H24">
            <v>1107.4000000000001</v>
          </cell>
          <cell r="I24">
            <v>20990.400000000001</v>
          </cell>
          <cell r="J24">
            <v>22800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125</v>
          </cell>
          <cell r="R24">
            <v>2623800</v>
          </cell>
          <cell r="S24">
            <v>0</v>
          </cell>
          <cell r="T24">
            <v>0</v>
          </cell>
          <cell r="U24">
            <v>122</v>
          </cell>
          <cell r="V24">
            <v>2560828.8000000003</v>
          </cell>
          <cell r="W24">
            <v>0</v>
          </cell>
          <cell r="X24">
            <v>0</v>
          </cell>
          <cell r="Y24">
            <v>2</v>
          </cell>
          <cell r="Z24">
            <v>41980.800000000003</v>
          </cell>
          <cell r="AB24">
            <v>0</v>
          </cell>
          <cell r="AC24">
            <v>22</v>
          </cell>
          <cell r="AD24">
            <v>461788.80000000005</v>
          </cell>
          <cell r="AE24">
            <v>123</v>
          </cell>
          <cell r="AF24">
            <v>2581819.2000000002</v>
          </cell>
          <cell r="AG24">
            <v>122</v>
          </cell>
          <cell r="AH24">
            <v>2560828.7999999998</v>
          </cell>
          <cell r="AI24">
            <v>0</v>
          </cell>
        </row>
        <row r="25">
          <cell r="B25">
            <v>12812</v>
          </cell>
          <cell r="C25" t="str">
            <v>AQ. 750ML 1X18</v>
          </cell>
          <cell r="D25">
            <v>2</v>
          </cell>
          <cell r="E25">
            <v>117124</v>
          </cell>
          <cell r="F25">
            <v>14.1</v>
          </cell>
          <cell r="G25">
            <v>58562</v>
          </cell>
          <cell r="H25">
            <v>0</v>
          </cell>
          <cell r="I25">
            <v>58562</v>
          </cell>
          <cell r="J25">
            <v>64900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8</v>
          </cell>
          <cell r="R25">
            <v>468496</v>
          </cell>
          <cell r="S25">
            <v>0</v>
          </cell>
          <cell r="T25">
            <v>0</v>
          </cell>
          <cell r="U25">
            <v>6</v>
          </cell>
          <cell r="V25">
            <v>351372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B25">
            <v>0</v>
          </cell>
          <cell r="AC25">
            <v>4</v>
          </cell>
          <cell r="AD25">
            <v>234248</v>
          </cell>
          <cell r="AE25">
            <v>8</v>
          </cell>
          <cell r="AF25">
            <v>468496</v>
          </cell>
          <cell r="AG25">
            <v>6</v>
          </cell>
          <cell r="AH25">
            <v>351372</v>
          </cell>
          <cell r="AI25">
            <v>0</v>
          </cell>
        </row>
        <row r="26">
          <cell r="B26" t="str">
            <v>12814E</v>
          </cell>
          <cell r="C26" t="str">
            <v>AQUA CLICK N GO 750ML 1X4 MULT</v>
          </cell>
          <cell r="D26">
            <v>2</v>
          </cell>
          <cell r="E26">
            <v>26027.555555555555</v>
          </cell>
          <cell r="F26">
            <v>3.1333333333333333</v>
          </cell>
          <cell r="G26">
            <v>13013.777777777777</v>
          </cell>
          <cell r="H26">
            <v>0</v>
          </cell>
          <cell r="I26">
            <v>13013.777777777777</v>
          </cell>
          <cell r="J26">
            <v>14422.222222222223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B26">
            <v>0</v>
          </cell>
          <cell r="AC26">
            <v>2</v>
          </cell>
          <cell r="AD26">
            <v>26027.555555555555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B27">
            <v>15510</v>
          </cell>
          <cell r="C27" t="str">
            <v>AQ.HC STAN/SEWA</v>
          </cell>
          <cell r="D27">
            <v>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B28">
            <v>15511</v>
          </cell>
          <cell r="C28" t="str">
            <v>PORTABLE</v>
          </cell>
          <cell r="D28">
            <v>2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B28">
            <v>0</v>
          </cell>
          <cell r="AC28">
            <v>2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B29">
            <v>17110</v>
          </cell>
          <cell r="C29" t="str">
            <v>AQ.GUCI BIRU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B29">
            <v>0</v>
          </cell>
          <cell r="AC29">
            <v>1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B30">
            <v>19310</v>
          </cell>
          <cell r="C30" t="str">
            <v>AQ.TISSUE</v>
          </cell>
          <cell r="D30">
            <v>72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</v>
          </cell>
          <cell r="N30">
            <v>0</v>
          </cell>
          <cell r="O30">
            <v>0</v>
          </cell>
          <cell r="P30">
            <v>0</v>
          </cell>
          <cell r="Q30">
            <v>250</v>
          </cell>
          <cell r="R30">
            <v>0</v>
          </cell>
          <cell r="S30">
            <v>0</v>
          </cell>
          <cell r="T30">
            <v>0</v>
          </cell>
          <cell r="U30">
            <v>275</v>
          </cell>
          <cell r="V30">
            <v>0</v>
          </cell>
          <cell r="W30">
            <v>0</v>
          </cell>
          <cell r="X30">
            <v>0</v>
          </cell>
          <cell r="Y30">
            <v>40</v>
          </cell>
          <cell r="Z30">
            <v>0</v>
          </cell>
          <cell r="AB30">
            <v>0</v>
          </cell>
          <cell r="AC30">
            <v>57</v>
          </cell>
          <cell r="AD30">
            <v>0</v>
          </cell>
          <cell r="AE30">
            <v>210</v>
          </cell>
          <cell r="AF30">
            <v>0</v>
          </cell>
          <cell r="AG30">
            <v>225</v>
          </cell>
          <cell r="AH30">
            <v>0</v>
          </cell>
          <cell r="AI30">
            <v>0</v>
          </cell>
        </row>
        <row r="31">
          <cell r="B31">
            <v>20110</v>
          </cell>
          <cell r="C31" t="str">
            <v>VT.5GLN ISI</v>
          </cell>
          <cell r="D31">
            <v>127</v>
          </cell>
          <cell r="E31">
            <v>990219</v>
          </cell>
          <cell r="F31">
            <v>20</v>
          </cell>
          <cell r="G31">
            <v>7000</v>
          </cell>
          <cell r="H31">
            <v>797</v>
          </cell>
          <cell r="I31">
            <v>7797</v>
          </cell>
          <cell r="J31">
            <v>8500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1390</v>
          </cell>
          <cell r="R31">
            <v>10837830</v>
          </cell>
          <cell r="S31">
            <v>0</v>
          </cell>
          <cell r="T31">
            <v>0</v>
          </cell>
          <cell r="U31">
            <v>1333</v>
          </cell>
          <cell r="V31">
            <v>10393401</v>
          </cell>
          <cell r="W31">
            <v>0</v>
          </cell>
          <cell r="X31">
            <v>0</v>
          </cell>
          <cell r="Y31">
            <v>108</v>
          </cell>
          <cell r="Z31">
            <v>842076</v>
          </cell>
          <cell r="AB31">
            <v>0</v>
          </cell>
          <cell r="AC31">
            <v>76</v>
          </cell>
          <cell r="AD31">
            <v>592572</v>
          </cell>
          <cell r="AE31">
            <v>1282</v>
          </cell>
          <cell r="AF31">
            <v>9995754</v>
          </cell>
          <cell r="AG31">
            <v>1333</v>
          </cell>
          <cell r="AH31">
            <v>10393401</v>
          </cell>
          <cell r="AI31">
            <v>0</v>
          </cell>
        </row>
        <row r="32">
          <cell r="B32">
            <v>20111</v>
          </cell>
          <cell r="C32" t="str">
            <v>VT.5GLN BTL</v>
          </cell>
          <cell r="D32">
            <v>131</v>
          </cell>
          <cell r="E32">
            <v>3930000</v>
          </cell>
          <cell r="F32">
            <v>0</v>
          </cell>
          <cell r="G32">
            <v>30000</v>
          </cell>
          <cell r="H32">
            <v>0</v>
          </cell>
          <cell r="I32">
            <v>30000</v>
          </cell>
          <cell r="J32">
            <v>30000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1470</v>
          </cell>
          <cell r="R32">
            <v>44100000</v>
          </cell>
          <cell r="S32">
            <v>0</v>
          </cell>
          <cell r="T32">
            <v>0</v>
          </cell>
          <cell r="U32">
            <v>2</v>
          </cell>
          <cell r="V32">
            <v>60000</v>
          </cell>
          <cell r="W32">
            <v>0</v>
          </cell>
          <cell r="X32">
            <v>0</v>
          </cell>
          <cell r="Y32">
            <v>1397</v>
          </cell>
          <cell r="Z32">
            <v>41910000</v>
          </cell>
          <cell r="AB32">
            <v>0</v>
          </cell>
          <cell r="AC32">
            <v>202</v>
          </cell>
          <cell r="AD32">
            <v>6060000</v>
          </cell>
          <cell r="AE32">
            <v>73</v>
          </cell>
          <cell r="AF32">
            <v>2190000</v>
          </cell>
          <cell r="AG32">
            <v>2</v>
          </cell>
          <cell r="AH32">
            <v>60000</v>
          </cell>
          <cell r="AI32">
            <v>0</v>
          </cell>
        </row>
        <row r="33">
          <cell r="B33">
            <v>22111</v>
          </cell>
          <cell r="C33" t="str">
            <v>VT.1500ML 1X12</v>
          </cell>
          <cell r="D33">
            <v>5</v>
          </cell>
          <cell r="E33">
            <v>118635</v>
          </cell>
          <cell r="F33">
            <v>19.5</v>
          </cell>
          <cell r="G33">
            <v>22920</v>
          </cell>
          <cell r="H33">
            <v>807</v>
          </cell>
          <cell r="I33">
            <v>23727</v>
          </cell>
          <cell r="J33">
            <v>24200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15</v>
          </cell>
          <cell r="R33">
            <v>355905</v>
          </cell>
          <cell r="S33">
            <v>0</v>
          </cell>
          <cell r="T33">
            <v>0</v>
          </cell>
          <cell r="U33">
            <v>11</v>
          </cell>
          <cell r="V33">
            <v>260997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B33">
            <v>0</v>
          </cell>
          <cell r="AC33">
            <v>9</v>
          </cell>
          <cell r="AD33">
            <v>213543</v>
          </cell>
          <cell r="AE33">
            <v>15</v>
          </cell>
          <cell r="AF33">
            <v>355905</v>
          </cell>
          <cell r="AG33">
            <v>11</v>
          </cell>
          <cell r="AH33">
            <v>260997</v>
          </cell>
          <cell r="AI33">
            <v>0</v>
          </cell>
        </row>
        <row r="34">
          <cell r="B34" t="str">
            <v>22111P</v>
          </cell>
          <cell r="C34" t="str">
            <v>VT.1500ML 1X1</v>
          </cell>
          <cell r="D34">
            <v>0</v>
          </cell>
          <cell r="E34">
            <v>0</v>
          </cell>
          <cell r="F34">
            <v>1.625</v>
          </cell>
          <cell r="G34">
            <v>1910</v>
          </cell>
          <cell r="H34">
            <v>67.25</v>
          </cell>
          <cell r="I34">
            <v>1977.25</v>
          </cell>
          <cell r="J34">
            <v>2016.6666666666667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B35">
            <v>22312</v>
          </cell>
          <cell r="C35" t="str">
            <v>VT.600ML 1X24</v>
          </cell>
          <cell r="D35">
            <v>14</v>
          </cell>
          <cell r="E35">
            <v>344330</v>
          </cell>
          <cell r="F35">
            <v>15.3</v>
          </cell>
          <cell r="G35">
            <v>23980</v>
          </cell>
          <cell r="H35">
            <v>615</v>
          </cell>
          <cell r="I35">
            <v>24595</v>
          </cell>
          <cell r="J35">
            <v>25100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80</v>
          </cell>
          <cell r="R35">
            <v>1967600</v>
          </cell>
          <cell r="S35">
            <v>0</v>
          </cell>
          <cell r="T35">
            <v>0</v>
          </cell>
          <cell r="U35">
            <v>82</v>
          </cell>
          <cell r="V35">
            <v>2016790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B35">
            <v>0</v>
          </cell>
          <cell r="AC35">
            <v>12</v>
          </cell>
          <cell r="AD35">
            <v>295140</v>
          </cell>
          <cell r="AE35">
            <v>80</v>
          </cell>
          <cell r="AF35">
            <v>1967600</v>
          </cell>
          <cell r="AG35">
            <v>82</v>
          </cell>
          <cell r="AH35">
            <v>2016790</v>
          </cell>
          <cell r="AI35">
            <v>0</v>
          </cell>
        </row>
        <row r="36">
          <cell r="B36" t="str">
            <v>22312P</v>
          </cell>
          <cell r="C36" t="str">
            <v>VT. 600ML 1X1</v>
          </cell>
          <cell r="D36">
            <v>0</v>
          </cell>
          <cell r="E36">
            <v>0</v>
          </cell>
          <cell r="F36">
            <v>0.63750000000000007</v>
          </cell>
          <cell r="G36">
            <v>999.16666666666663</v>
          </cell>
          <cell r="H36">
            <v>25.625</v>
          </cell>
          <cell r="I36">
            <v>1024.7916666666665</v>
          </cell>
          <cell r="J36">
            <v>1045.8333333333333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B37">
            <v>22512</v>
          </cell>
          <cell r="C37" t="str">
            <v>VT.330ML 1X24</v>
          </cell>
          <cell r="D37">
            <v>6</v>
          </cell>
          <cell r="E37">
            <v>151574.40000000002</v>
          </cell>
          <cell r="F37">
            <v>8.8000000000000007</v>
          </cell>
          <cell r="G37">
            <v>24400</v>
          </cell>
          <cell r="H37">
            <v>862.4</v>
          </cell>
          <cell r="I37">
            <v>25262.400000000001</v>
          </cell>
          <cell r="J37">
            <v>25500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40</v>
          </cell>
          <cell r="R37">
            <v>1010496</v>
          </cell>
          <cell r="S37">
            <v>0</v>
          </cell>
          <cell r="T37">
            <v>0</v>
          </cell>
          <cell r="U37">
            <v>33</v>
          </cell>
          <cell r="V37">
            <v>833659.20000000007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B37">
            <v>0</v>
          </cell>
          <cell r="AC37">
            <v>13</v>
          </cell>
          <cell r="AD37">
            <v>328411.2</v>
          </cell>
          <cell r="AE37">
            <v>40</v>
          </cell>
          <cell r="AF37">
            <v>1010496</v>
          </cell>
          <cell r="AG37">
            <v>33</v>
          </cell>
          <cell r="AH37">
            <v>833659.2</v>
          </cell>
          <cell r="AI37">
            <v>0</v>
          </cell>
        </row>
        <row r="38">
          <cell r="B38">
            <v>22613</v>
          </cell>
          <cell r="C38" t="str">
            <v>VT.240ML 1X48</v>
          </cell>
          <cell r="D38">
            <v>26</v>
          </cell>
          <cell r="E38">
            <v>379002</v>
          </cell>
          <cell r="F38">
            <v>12.5</v>
          </cell>
          <cell r="G38">
            <v>14090</v>
          </cell>
          <cell r="H38">
            <v>487</v>
          </cell>
          <cell r="I38">
            <v>14577</v>
          </cell>
          <cell r="J38">
            <v>15000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22</v>
          </cell>
          <cell r="V38">
            <v>320694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B38">
            <v>0</v>
          </cell>
          <cell r="AC38">
            <v>4</v>
          </cell>
          <cell r="AD38">
            <v>58308</v>
          </cell>
          <cell r="AE38">
            <v>0</v>
          </cell>
          <cell r="AF38">
            <v>0</v>
          </cell>
          <cell r="AG38">
            <v>22</v>
          </cell>
          <cell r="AH38">
            <v>320694</v>
          </cell>
          <cell r="AI38">
            <v>0</v>
          </cell>
        </row>
        <row r="39">
          <cell r="B39">
            <v>96430</v>
          </cell>
          <cell r="C39" t="str">
            <v>VT 220ML 1X48</v>
          </cell>
          <cell r="D39">
            <v>0</v>
          </cell>
          <cell r="E39">
            <v>0</v>
          </cell>
          <cell r="F39">
            <v>11.3</v>
          </cell>
          <cell r="G39">
            <v>14090</v>
          </cell>
          <cell r="H39">
            <v>1107.4000000000001</v>
          </cell>
          <cell r="I39">
            <v>15197.4</v>
          </cell>
          <cell r="J39">
            <v>15000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25</v>
          </cell>
          <cell r="R39">
            <v>379935</v>
          </cell>
          <cell r="S39">
            <v>0</v>
          </cell>
          <cell r="T39">
            <v>0</v>
          </cell>
          <cell r="U39">
            <v>12</v>
          </cell>
          <cell r="V39">
            <v>182368.8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B39">
            <v>0</v>
          </cell>
          <cell r="AC39">
            <v>13</v>
          </cell>
          <cell r="AD39">
            <v>197566.19999999998</v>
          </cell>
          <cell r="AE39">
            <v>25</v>
          </cell>
          <cell r="AF39">
            <v>379935</v>
          </cell>
          <cell r="AG39">
            <v>12</v>
          </cell>
          <cell r="AH39">
            <v>182368.80000000002</v>
          </cell>
          <cell r="AI39">
            <v>0</v>
          </cell>
        </row>
        <row r="40">
          <cell r="B40">
            <v>26000</v>
          </cell>
          <cell r="C40" t="str">
            <v>VIT LEVITE ORANGE 350ML 1</v>
          </cell>
          <cell r="D40">
            <v>0</v>
          </cell>
          <cell r="E40">
            <v>0</v>
          </cell>
          <cell r="F40">
            <v>4.2</v>
          </cell>
          <cell r="G40">
            <v>32236</v>
          </cell>
          <cell r="H40">
            <v>0</v>
          </cell>
          <cell r="I40">
            <v>32236</v>
          </cell>
          <cell r="J40">
            <v>34150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B41" t="str">
            <v>26000P</v>
          </cell>
          <cell r="C41" t="str">
            <v>VIT LEVITE ORANGE 350ML 1</v>
          </cell>
          <cell r="D41">
            <v>0</v>
          </cell>
          <cell r="E41">
            <v>0</v>
          </cell>
          <cell r="F41">
            <v>0.35000000000000003</v>
          </cell>
          <cell r="G41">
            <v>2686.3333333333335</v>
          </cell>
          <cell r="H41">
            <v>0</v>
          </cell>
          <cell r="I41">
            <v>2686.3333333333335</v>
          </cell>
          <cell r="J41">
            <v>2845.8333333333335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B42">
            <v>26001</v>
          </cell>
          <cell r="C42" t="str">
            <v>VIT LEVITE JAMBU BIJI 350</v>
          </cell>
          <cell r="D42">
            <v>0</v>
          </cell>
          <cell r="E42">
            <v>0</v>
          </cell>
          <cell r="F42">
            <v>4.2</v>
          </cell>
          <cell r="G42">
            <v>32236</v>
          </cell>
          <cell r="H42">
            <v>0</v>
          </cell>
          <cell r="I42">
            <v>32236</v>
          </cell>
          <cell r="J42">
            <v>34150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</v>
          </cell>
          <cell r="R42">
            <v>96708</v>
          </cell>
          <cell r="S42">
            <v>0</v>
          </cell>
          <cell r="T42">
            <v>0</v>
          </cell>
          <cell r="U42">
            <v>1</v>
          </cell>
          <cell r="V42">
            <v>32236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B42">
            <v>0</v>
          </cell>
          <cell r="AC42">
            <v>2</v>
          </cell>
          <cell r="AD42">
            <v>64472</v>
          </cell>
          <cell r="AE42">
            <v>3</v>
          </cell>
          <cell r="AF42">
            <v>96708</v>
          </cell>
          <cell r="AG42">
            <v>1</v>
          </cell>
          <cell r="AH42">
            <v>32236</v>
          </cell>
          <cell r="AI42">
            <v>0</v>
          </cell>
        </row>
        <row r="43">
          <cell r="B43" t="str">
            <v>26001P</v>
          </cell>
          <cell r="C43" t="str">
            <v>VIT LEVITE JAMBU BIJI 350</v>
          </cell>
          <cell r="D43">
            <v>0</v>
          </cell>
          <cell r="E43">
            <v>0</v>
          </cell>
          <cell r="F43">
            <v>0.35000000000000003</v>
          </cell>
          <cell r="G43">
            <v>2686.3333333333335</v>
          </cell>
          <cell r="H43">
            <v>0</v>
          </cell>
          <cell r="I43">
            <v>2686.3333333333335</v>
          </cell>
          <cell r="J43">
            <v>2845.8333333333335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B44">
            <v>26002</v>
          </cell>
          <cell r="C44" t="str">
            <v>VIT LEVITE COMBO 350ML 1</v>
          </cell>
          <cell r="D44">
            <v>0</v>
          </cell>
          <cell r="E44">
            <v>0</v>
          </cell>
          <cell r="F44">
            <v>4.2</v>
          </cell>
          <cell r="G44">
            <v>32236</v>
          </cell>
          <cell r="H44">
            <v>0</v>
          </cell>
          <cell r="I44">
            <v>32236</v>
          </cell>
          <cell r="J44">
            <v>34150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B45">
            <v>26004</v>
          </cell>
          <cell r="C45" t="str">
            <v>VIT LEVITE SIRSAK</v>
          </cell>
          <cell r="D45">
            <v>4</v>
          </cell>
          <cell r="E45">
            <v>128944</v>
          </cell>
          <cell r="F45">
            <v>4.2</v>
          </cell>
          <cell r="G45">
            <v>32236</v>
          </cell>
          <cell r="H45">
            <v>0</v>
          </cell>
          <cell r="I45">
            <v>32236</v>
          </cell>
          <cell r="J45">
            <v>34150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</v>
          </cell>
          <cell r="R45">
            <v>96708</v>
          </cell>
          <cell r="S45">
            <v>0</v>
          </cell>
          <cell r="T45">
            <v>0</v>
          </cell>
          <cell r="U45">
            <v>5</v>
          </cell>
          <cell r="V45">
            <v>161180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B45">
            <v>0</v>
          </cell>
          <cell r="AC45">
            <v>2</v>
          </cell>
          <cell r="AD45">
            <v>64472</v>
          </cell>
          <cell r="AE45">
            <v>3</v>
          </cell>
          <cell r="AF45">
            <v>96708</v>
          </cell>
          <cell r="AG45">
            <v>5</v>
          </cell>
          <cell r="AH45">
            <v>161180</v>
          </cell>
          <cell r="AI45">
            <v>0</v>
          </cell>
        </row>
        <row r="46">
          <cell r="B46" t="str">
            <v>26004P</v>
          </cell>
          <cell r="C46" t="str">
            <v>VIT LEVITE SIRSAK</v>
          </cell>
          <cell r="D46">
            <v>0</v>
          </cell>
          <cell r="E46">
            <v>0</v>
          </cell>
          <cell r="F46">
            <v>0.35000000000000003</v>
          </cell>
          <cell r="G46">
            <v>2686.3333333333335</v>
          </cell>
          <cell r="H46">
            <v>0</v>
          </cell>
          <cell r="I46">
            <v>2686.3333333333335</v>
          </cell>
          <cell r="J46">
            <v>2845.8333333333335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47">
          <cell r="B47">
            <v>26012</v>
          </cell>
          <cell r="C47" t="str">
            <v>VIT LEVITE ANGGUR HIJAU 350ML 1 X 12</v>
          </cell>
          <cell r="D47">
            <v>0</v>
          </cell>
          <cell r="E47">
            <v>0</v>
          </cell>
          <cell r="F47">
            <v>4.2</v>
          </cell>
          <cell r="G47">
            <v>32236</v>
          </cell>
          <cell r="H47">
            <v>0</v>
          </cell>
          <cell r="I47">
            <v>32236</v>
          </cell>
          <cell r="J47">
            <v>34150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</row>
        <row r="48">
          <cell r="B48">
            <v>27412</v>
          </cell>
          <cell r="C48" t="str">
            <v>VT.COOLBOX 35 LITER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</row>
        <row r="49">
          <cell r="B49">
            <v>29310</v>
          </cell>
          <cell r="C49" t="str">
            <v>VT.TISSUE</v>
          </cell>
          <cell r="D49">
            <v>127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1390</v>
          </cell>
          <cell r="R49">
            <v>0</v>
          </cell>
          <cell r="S49">
            <v>0</v>
          </cell>
          <cell r="T49">
            <v>0</v>
          </cell>
          <cell r="U49">
            <v>1333</v>
          </cell>
          <cell r="V49">
            <v>0</v>
          </cell>
          <cell r="W49">
            <v>0</v>
          </cell>
          <cell r="X49">
            <v>0</v>
          </cell>
          <cell r="Y49">
            <v>108</v>
          </cell>
          <cell r="Z49">
            <v>0</v>
          </cell>
          <cell r="AB49">
            <v>0</v>
          </cell>
          <cell r="AC49">
            <v>76</v>
          </cell>
          <cell r="AD49">
            <v>0</v>
          </cell>
          <cell r="AE49">
            <v>1282</v>
          </cell>
          <cell r="AF49">
            <v>0</v>
          </cell>
          <cell r="AG49">
            <v>1333</v>
          </cell>
          <cell r="AH49">
            <v>0</v>
          </cell>
          <cell r="AI49">
            <v>0</v>
          </cell>
        </row>
        <row r="50">
          <cell r="B50">
            <v>33110</v>
          </cell>
          <cell r="C50" t="str">
            <v>CHILLER/SHOWCASE AQUA  FV 100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B51">
            <v>33116</v>
          </cell>
          <cell r="C51" t="str">
            <v>CHILLER/ SHOWCASE AQUA FV 280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2">
          <cell r="B52">
            <v>40410</v>
          </cell>
          <cell r="C52" t="str">
            <v>MIZONE ORANGE LIME  500ML</v>
          </cell>
          <cell r="D52">
            <v>6</v>
          </cell>
          <cell r="E52">
            <v>184428</v>
          </cell>
          <cell r="F52">
            <v>6.7</v>
          </cell>
          <cell r="G52">
            <v>30738</v>
          </cell>
          <cell r="H52">
            <v>0</v>
          </cell>
          <cell r="I52">
            <v>30738</v>
          </cell>
          <cell r="J52">
            <v>32850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10</v>
          </cell>
          <cell r="R52">
            <v>307380</v>
          </cell>
          <cell r="S52">
            <v>0</v>
          </cell>
          <cell r="T52">
            <v>0</v>
          </cell>
          <cell r="U52">
            <v>7</v>
          </cell>
          <cell r="V52">
            <v>215166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B52">
            <v>0</v>
          </cell>
          <cell r="AC52">
            <v>9</v>
          </cell>
          <cell r="AD52">
            <v>276642</v>
          </cell>
          <cell r="AE52">
            <v>10</v>
          </cell>
          <cell r="AF52">
            <v>307380</v>
          </cell>
          <cell r="AG52">
            <v>7</v>
          </cell>
          <cell r="AH52">
            <v>215166</v>
          </cell>
          <cell r="AI52">
            <v>0</v>
          </cell>
        </row>
        <row r="53">
          <cell r="B53" t="str">
            <v>40410P</v>
          </cell>
          <cell r="C53" t="str">
            <v>MIZONE ORANGE LIME  500ML</v>
          </cell>
          <cell r="D53">
            <v>0</v>
          </cell>
          <cell r="E53">
            <v>0</v>
          </cell>
          <cell r="F53">
            <v>0.55833333333333335</v>
          </cell>
          <cell r="G53">
            <v>2561.5</v>
          </cell>
          <cell r="H53">
            <v>0</v>
          </cell>
          <cell r="I53">
            <v>2561.5</v>
          </cell>
          <cell r="J53">
            <v>2737.5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B54">
            <v>40411</v>
          </cell>
          <cell r="C54" t="str">
            <v>MIZONE PASSION FRUIT 500M</v>
          </cell>
          <cell r="D54">
            <v>0</v>
          </cell>
          <cell r="E54">
            <v>0</v>
          </cell>
          <cell r="F54">
            <v>6.7</v>
          </cell>
          <cell r="G54">
            <v>30738</v>
          </cell>
          <cell r="H54">
            <v>0</v>
          </cell>
          <cell r="I54">
            <v>30738</v>
          </cell>
          <cell r="J54">
            <v>32850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B55">
            <v>40412</v>
          </cell>
          <cell r="C55" t="str">
            <v>MIZONE LYCHEE LEMON 500 M</v>
          </cell>
          <cell r="D55">
            <v>11</v>
          </cell>
          <cell r="E55">
            <v>338118</v>
          </cell>
          <cell r="F55">
            <v>6.7</v>
          </cell>
          <cell r="G55">
            <v>30738</v>
          </cell>
          <cell r="H55">
            <v>0</v>
          </cell>
          <cell r="I55">
            <v>30738</v>
          </cell>
          <cell r="J55">
            <v>32850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13</v>
          </cell>
          <cell r="R55">
            <v>399594</v>
          </cell>
          <cell r="S55">
            <v>0</v>
          </cell>
          <cell r="T55">
            <v>0</v>
          </cell>
          <cell r="U55">
            <v>12</v>
          </cell>
          <cell r="V55">
            <v>368856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B55">
            <v>0</v>
          </cell>
          <cell r="AC55">
            <v>12</v>
          </cell>
          <cell r="AD55">
            <v>368856</v>
          </cell>
          <cell r="AE55">
            <v>13</v>
          </cell>
          <cell r="AF55">
            <v>399594</v>
          </cell>
          <cell r="AG55">
            <v>12</v>
          </cell>
          <cell r="AH55">
            <v>368856</v>
          </cell>
          <cell r="AI55">
            <v>0</v>
          </cell>
        </row>
        <row r="56">
          <cell r="B56" t="str">
            <v>40412P</v>
          </cell>
          <cell r="C56" t="str">
            <v>MIZONE LYCHEE LEMON 500 M</v>
          </cell>
          <cell r="D56">
            <v>0</v>
          </cell>
          <cell r="E56">
            <v>0</v>
          </cell>
          <cell r="F56">
            <v>0.55833333333333335</v>
          </cell>
          <cell r="G56">
            <v>2561.5</v>
          </cell>
          <cell r="H56">
            <v>0</v>
          </cell>
          <cell r="I56">
            <v>2561.5</v>
          </cell>
          <cell r="J56">
            <v>2737.5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B57" t="str">
            <v>40412SP</v>
          </cell>
          <cell r="C57" t="str">
            <v>MIZONE LL SPIDERMAN 500ML 1X12</v>
          </cell>
          <cell r="D57">
            <v>0</v>
          </cell>
          <cell r="E57">
            <v>0</v>
          </cell>
          <cell r="F57">
            <v>6.7</v>
          </cell>
          <cell r="G57">
            <v>30738</v>
          </cell>
          <cell r="H57">
            <v>0</v>
          </cell>
          <cell r="I57">
            <v>30738</v>
          </cell>
          <cell r="J57">
            <v>32850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B58" t="str">
            <v>40412YL</v>
          </cell>
          <cell r="C58" t="str">
            <v>MIZONE YUZU LEMON 500ML 1X12</v>
          </cell>
          <cell r="D58">
            <v>3</v>
          </cell>
          <cell r="E58">
            <v>92214</v>
          </cell>
          <cell r="F58">
            <v>6.7</v>
          </cell>
          <cell r="G58">
            <v>30738</v>
          </cell>
          <cell r="H58">
            <v>0</v>
          </cell>
          <cell r="I58">
            <v>30738</v>
          </cell>
          <cell r="J58">
            <v>32850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2</v>
          </cell>
          <cell r="V58">
            <v>61476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B58">
            <v>0</v>
          </cell>
          <cell r="AC58">
            <v>1</v>
          </cell>
          <cell r="AD58">
            <v>30738</v>
          </cell>
          <cell r="AE58">
            <v>0</v>
          </cell>
          <cell r="AF58">
            <v>0</v>
          </cell>
          <cell r="AG58">
            <v>2</v>
          </cell>
          <cell r="AH58">
            <v>61476</v>
          </cell>
          <cell r="AI58">
            <v>0</v>
          </cell>
        </row>
        <row r="59">
          <cell r="B59">
            <v>40418</v>
          </cell>
          <cell r="C59" t="str">
            <v>MIZONE APPLE GUAVA 500 ML</v>
          </cell>
          <cell r="D59">
            <v>1</v>
          </cell>
          <cell r="E59">
            <v>30738</v>
          </cell>
          <cell r="F59">
            <v>6.7</v>
          </cell>
          <cell r="G59">
            <v>30738</v>
          </cell>
          <cell r="H59">
            <v>0</v>
          </cell>
          <cell r="I59">
            <v>30738</v>
          </cell>
          <cell r="J59">
            <v>32850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6</v>
          </cell>
          <cell r="R59">
            <v>184428</v>
          </cell>
          <cell r="S59">
            <v>0</v>
          </cell>
          <cell r="T59">
            <v>0</v>
          </cell>
          <cell r="U59">
            <v>3</v>
          </cell>
          <cell r="V59">
            <v>92214</v>
          </cell>
          <cell r="W59">
            <v>0</v>
          </cell>
          <cell r="X59">
            <v>0</v>
          </cell>
          <cell r="Y59">
            <v>1</v>
          </cell>
          <cell r="Z59">
            <v>30738</v>
          </cell>
          <cell r="AB59">
            <v>0</v>
          </cell>
          <cell r="AC59">
            <v>3</v>
          </cell>
          <cell r="AD59">
            <v>92214</v>
          </cell>
          <cell r="AE59">
            <v>5</v>
          </cell>
          <cell r="AF59">
            <v>153690</v>
          </cell>
          <cell r="AG59">
            <v>3</v>
          </cell>
          <cell r="AH59">
            <v>92214</v>
          </cell>
          <cell r="AI59">
            <v>0</v>
          </cell>
        </row>
        <row r="60">
          <cell r="B60" t="str">
            <v>40418P</v>
          </cell>
          <cell r="C60" t="str">
            <v>MIZONE APPLE GUAVA 500 ML</v>
          </cell>
          <cell r="D60">
            <v>6</v>
          </cell>
          <cell r="E60">
            <v>15369</v>
          </cell>
          <cell r="F60">
            <v>0.55833333333333335</v>
          </cell>
          <cell r="G60">
            <v>2561.5</v>
          </cell>
          <cell r="H60">
            <v>0</v>
          </cell>
          <cell r="I60">
            <v>2561.5</v>
          </cell>
          <cell r="J60">
            <v>2737.5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12</v>
          </cell>
          <cell r="R60">
            <v>30738</v>
          </cell>
          <cell r="S60">
            <v>0</v>
          </cell>
          <cell r="T60">
            <v>0</v>
          </cell>
          <cell r="U60">
            <v>12</v>
          </cell>
          <cell r="V60">
            <v>30738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B60">
            <v>0</v>
          </cell>
          <cell r="AC60">
            <v>6</v>
          </cell>
          <cell r="AD60">
            <v>15369</v>
          </cell>
          <cell r="AE60">
            <v>12</v>
          </cell>
          <cell r="AF60">
            <v>30738</v>
          </cell>
          <cell r="AG60">
            <v>12</v>
          </cell>
          <cell r="AH60">
            <v>30738</v>
          </cell>
          <cell r="AI60">
            <v>0</v>
          </cell>
        </row>
        <row r="61">
          <cell r="B61">
            <v>40419</v>
          </cell>
          <cell r="C61" t="str">
            <v>MIZONE MANGGA KWENI 1X 12</v>
          </cell>
          <cell r="D61">
            <v>0</v>
          </cell>
          <cell r="E61">
            <v>0</v>
          </cell>
          <cell r="F61">
            <v>6.7</v>
          </cell>
          <cell r="G61">
            <v>30738</v>
          </cell>
          <cell r="H61">
            <v>0</v>
          </cell>
          <cell r="I61">
            <v>30738</v>
          </cell>
          <cell r="J61">
            <v>32850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B62" t="str">
            <v>40419P</v>
          </cell>
          <cell r="C62" t="str">
            <v>MIZONE MANGGO KWENI 500ML</v>
          </cell>
          <cell r="D62">
            <v>0</v>
          </cell>
          <cell r="E62">
            <v>0</v>
          </cell>
          <cell r="F62">
            <v>0.55833333333333335</v>
          </cell>
          <cell r="G62">
            <v>2561.5</v>
          </cell>
          <cell r="H62">
            <v>0</v>
          </cell>
          <cell r="I62">
            <v>2561.5</v>
          </cell>
          <cell r="J62">
            <v>2737.5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B63">
            <v>40427</v>
          </cell>
          <cell r="C63" t="str">
            <v>MIZONE COOLIN BLEWAH 500M</v>
          </cell>
          <cell r="D63">
            <v>0</v>
          </cell>
          <cell r="E63">
            <v>0</v>
          </cell>
          <cell r="F63">
            <v>6.7</v>
          </cell>
          <cell r="G63">
            <v>30738</v>
          </cell>
          <cell r="H63">
            <v>0</v>
          </cell>
          <cell r="I63">
            <v>30738</v>
          </cell>
          <cell r="J63">
            <v>32850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B64">
            <v>40429</v>
          </cell>
          <cell r="C64" t="str">
            <v>MIZONE COCOPINA 500ML1X12</v>
          </cell>
          <cell r="D64">
            <v>0</v>
          </cell>
          <cell r="E64">
            <v>0</v>
          </cell>
          <cell r="F64">
            <v>6.7</v>
          </cell>
          <cell r="G64">
            <v>28500</v>
          </cell>
          <cell r="H64">
            <v>0</v>
          </cell>
          <cell r="I64">
            <v>28500</v>
          </cell>
          <cell r="J64">
            <v>30400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B65" t="str">
            <v>40429B</v>
          </cell>
          <cell r="C65" t="str">
            <v>MIZONE COCOPINA BRAZIL PI</v>
          </cell>
          <cell r="D65">
            <v>0</v>
          </cell>
          <cell r="E65">
            <v>0</v>
          </cell>
          <cell r="F65">
            <v>6.7</v>
          </cell>
          <cell r="G65">
            <v>28500</v>
          </cell>
          <cell r="H65">
            <v>0</v>
          </cell>
          <cell r="I65">
            <v>28500</v>
          </cell>
          <cell r="J65">
            <v>30400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B66" t="str">
            <v>40429BP</v>
          </cell>
          <cell r="C66" t="str">
            <v>MIZONE COCOPINA BRAZIL PI</v>
          </cell>
          <cell r="D66">
            <v>0</v>
          </cell>
          <cell r="E66">
            <v>0</v>
          </cell>
          <cell r="F66">
            <v>0.55833333333333335</v>
          </cell>
          <cell r="G66">
            <v>2375</v>
          </cell>
          <cell r="H66">
            <v>0</v>
          </cell>
          <cell r="I66">
            <v>2375</v>
          </cell>
          <cell r="J66">
            <v>2533.3333333333335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B67" t="str">
            <v>40429C</v>
          </cell>
          <cell r="C67" t="str">
            <v>MIZONE COCOPINA BRAZIL FU</v>
          </cell>
          <cell r="D67">
            <v>0</v>
          </cell>
          <cell r="E67">
            <v>0</v>
          </cell>
          <cell r="F67">
            <v>6.7</v>
          </cell>
          <cell r="G67">
            <v>28500</v>
          </cell>
          <cell r="H67">
            <v>0</v>
          </cell>
          <cell r="I67">
            <v>28500</v>
          </cell>
          <cell r="J67">
            <v>30400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</row>
        <row r="68">
          <cell r="B68">
            <v>40430</v>
          </cell>
          <cell r="C68" t="str">
            <v>MIZONE DRAGON FRSHIN CRIS</v>
          </cell>
          <cell r="D68">
            <v>0</v>
          </cell>
          <cell r="E68">
            <v>0</v>
          </cell>
          <cell r="F68">
            <v>6.7</v>
          </cell>
          <cell r="G68">
            <v>40600</v>
          </cell>
          <cell r="H68">
            <v>0</v>
          </cell>
          <cell r="I68">
            <v>40600</v>
          </cell>
          <cell r="J68">
            <v>43000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B69" t="str">
            <v>40430P</v>
          </cell>
          <cell r="C69" t="str">
            <v>FRESH'IN JUICY APPLE 500 ML 1X1</v>
          </cell>
          <cell r="D69">
            <v>0</v>
          </cell>
          <cell r="E69">
            <v>0</v>
          </cell>
          <cell r="F69">
            <v>0.55833333333333335</v>
          </cell>
          <cell r="G69">
            <v>3383.3333333333335</v>
          </cell>
          <cell r="H69">
            <v>0</v>
          </cell>
          <cell r="I69">
            <v>3383.3333333333335</v>
          </cell>
          <cell r="J69">
            <v>3583.3333333333335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B70">
            <v>40431</v>
          </cell>
          <cell r="C70" t="str">
            <v>MIZONE DRAGON FRSHIN JUIC</v>
          </cell>
          <cell r="D70">
            <v>0</v>
          </cell>
          <cell r="E70">
            <v>0</v>
          </cell>
          <cell r="F70">
            <v>6.7</v>
          </cell>
          <cell r="G70">
            <v>40600</v>
          </cell>
          <cell r="H70">
            <v>0</v>
          </cell>
          <cell r="I70">
            <v>40600</v>
          </cell>
          <cell r="J70">
            <v>43000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B71" t="str">
            <v>40431P</v>
          </cell>
          <cell r="C71" t="str">
            <v>FRESH'IN JUICY STRAWBERRY 500 ML 1X1</v>
          </cell>
          <cell r="D71">
            <v>0</v>
          </cell>
          <cell r="E71">
            <v>0</v>
          </cell>
          <cell r="F71">
            <v>0.55833333333333335</v>
          </cell>
          <cell r="G71">
            <v>3383.3333333333335</v>
          </cell>
          <cell r="H71">
            <v>0</v>
          </cell>
          <cell r="I71">
            <v>3383.3333333333335</v>
          </cell>
          <cell r="J71">
            <v>3583.3333333333335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B72">
            <v>40432</v>
          </cell>
          <cell r="C72" t="str">
            <v>FRES-IN COMBO STRAW-APPLE</v>
          </cell>
          <cell r="D72">
            <v>0</v>
          </cell>
          <cell r="E72">
            <v>0</v>
          </cell>
          <cell r="F72">
            <v>6.7</v>
          </cell>
          <cell r="G72">
            <v>40600</v>
          </cell>
          <cell r="H72">
            <v>0</v>
          </cell>
          <cell r="I72">
            <v>40600</v>
          </cell>
          <cell r="J72">
            <v>43000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</row>
        <row r="73">
          <cell r="B73">
            <v>40434</v>
          </cell>
          <cell r="C73" t="str">
            <v>MIZONE FRES-IN CRISPY APP 1X6</v>
          </cell>
          <cell r="D73">
            <v>0</v>
          </cell>
          <cell r="E73">
            <v>0</v>
          </cell>
          <cell r="F73">
            <v>3.35</v>
          </cell>
          <cell r="G73">
            <v>20300</v>
          </cell>
          <cell r="H73">
            <v>0</v>
          </cell>
          <cell r="I73">
            <v>20300</v>
          </cell>
          <cell r="J73">
            <v>21500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B74">
            <v>40435</v>
          </cell>
          <cell r="C74" t="str">
            <v>MIZONE FRES-IN JC STRAWBE 1X6</v>
          </cell>
          <cell r="D74">
            <v>0</v>
          </cell>
          <cell r="E74">
            <v>0</v>
          </cell>
          <cell r="F74">
            <v>3.35</v>
          </cell>
          <cell r="G74">
            <v>20300</v>
          </cell>
          <cell r="H74">
            <v>0</v>
          </cell>
          <cell r="I74">
            <v>20300</v>
          </cell>
          <cell r="J74">
            <v>21500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</row>
        <row r="75">
          <cell r="B75">
            <v>40436</v>
          </cell>
          <cell r="C75" t="str">
            <v>MIZONE ACTIVE 500ML 1X12</v>
          </cell>
          <cell r="D75">
            <v>5</v>
          </cell>
          <cell r="E75">
            <v>153690</v>
          </cell>
          <cell r="F75">
            <v>6.7</v>
          </cell>
          <cell r="G75">
            <v>30738</v>
          </cell>
          <cell r="H75">
            <v>0</v>
          </cell>
          <cell r="I75">
            <v>30738</v>
          </cell>
          <cell r="J75">
            <v>32850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5</v>
          </cell>
          <cell r="V75">
            <v>153690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5</v>
          </cell>
          <cell r="AH75">
            <v>153690</v>
          </cell>
          <cell r="AI75">
            <v>0</v>
          </cell>
        </row>
        <row r="76">
          <cell r="B76">
            <v>43835</v>
          </cell>
          <cell r="C76" t="str">
            <v>AQ.380ML REFLEXTION 1X12</v>
          </cell>
          <cell r="D76">
            <v>0</v>
          </cell>
          <cell r="E76">
            <v>0</v>
          </cell>
          <cell r="F76">
            <v>18.8</v>
          </cell>
          <cell r="G76">
            <v>58440</v>
          </cell>
          <cell r="H76">
            <v>1842.4</v>
          </cell>
          <cell r="I76">
            <v>60282.400000000001</v>
          </cell>
          <cell r="J76">
            <v>77500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B77">
            <v>95059</v>
          </cell>
          <cell r="C77" t="str">
            <v>POMPA DISPENSER</v>
          </cell>
          <cell r="D77">
            <v>17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B77">
            <v>0</v>
          </cell>
          <cell r="AC77">
            <v>17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B78">
            <v>90002</v>
          </cell>
          <cell r="C78" t="str">
            <v>TRIPLEK/TRAY</v>
          </cell>
          <cell r="D78">
            <v>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B78">
            <v>0</v>
          </cell>
          <cell r="AC78">
            <v>3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B79" t="str">
            <v>P9904</v>
          </cell>
          <cell r="C79" t="str">
            <v>CHILLER MIZONE FV100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B80">
            <v>127210</v>
          </cell>
          <cell r="C80" t="str">
            <v>CAAYA JASMINE 350 ML 1X12</v>
          </cell>
          <cell r="D80">
            <v>5</v>
          </cell>
          <cell r="E80">
            <v>203058</v>
          </cell>
          <cell r="F80">
            <v>4</v>
          </cell>
          <cell r="G80">
            <v>40200</v>
          </cell>
          <cell r="H80">
            <v>392</v>
          </cell>
          <cell r="I80">
            <v>40592</v>
          </cell>
          <cell r="J80">
            <v>46608.585223557813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1</v>
          </cell>
          <cell r="V80">
            <v>40592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C80">
            <v>4</v>
          </cell>
          <cell r="AD80">
            <v>162368</v>
          </cell>
          <cell r="AE80">
            <v>0</v>
          </cell>
          <cell r="AF80">
            <v>0</v>
          </cell>
          <cell r="AG80">
            <v>1</v>
          </cell>
          <cell r="AH80">
            <v>40690</v>
          </cell>
          <cell r="AI80">
            <v>0</v>
          </cell>
        </row>
        <row r="81">
          <cell r="B81">
            <v>130376</v>
          </cell>
          <cell r="C81" t="str">
            <v>CAAYA TOASTED RICE 350 ML 1X12</v>
          </cell>
          <cell r="D81">
            <v>5</v>
          </cell>
          <cell r="E81">
            <v>203058</v>
          </cell>
          <cell r="F81">
            <v>4</v>
          </cell>
          <cell r="G81">
            <v>40200</v>
          </cell>
          <cell r="H81">
            <v>392</v>
          </cell>
          <cell r="I81">
            <v>40592</v>
          </cell>
          <cell r="J81">
            <v>46608.585223557813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</v>
          </cell>
          <cell r="V81">
            <v>40592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B81">
            <v>0</v>
          </cell>
          <cell r="AC81">
            <v>4</v>
          </cell>
          <cell r="AD81">
            <v>162368</v>
          </cell>
          <cell r="AE81">
            <v>0</v>
          </cell>
          <cell r="AF81">
            <v>0</v>
          </cell>
          <cell r="AG81">
            <v>1</v>
          </cell>
          <cell r="AH81">
            <v>40690</v>
          </cell>
          <cell r="AI81">
            <v>0</v>
          </cell>
        </row>
        <row r="82">
          <cell r="B82">
            <v>130377</v>
          </cell>
          <cell r="C82" t="str">
            <v>CAAYA VANILLA PANDAN 350 ML 1X12</v>
          </cell>
          <cell r="D82">
            <v>5</v>
          </cell>
          <cell r="E82">
            <v>203058</v>
          </cell>
          <cell r="F82">
            <v>4</v>
          </cell>
          <cell r="G82">
            <v>40200</v>
          </cell>
          <cell r="H82">
            <v>392</v>
          </cell>
          <cell r="I82">
            <v>40592</v>
          </cell>
          <cell r="J82">
            <v>46608.585223557813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5</v>
          </cell>
          <cell r="R82">
            <v>202960</v>
          </cell>
          <cell r="S82">
            <v>0</v>
          </cell>
          <cell r="T82">
            <v>0</v>
          </cell>
          <cell r="U82">
            <v>6</v>
          </cell>
          <cell r="V82">
            <v>243552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C82">
            <v>4</v>
          </cell>
          <cell r="AD82">
            <v>162368</v>
          </cell>
          <cell r="AE82">
            <v>5</v>
          </cell>
          <cell r="AF82">
            <v>202960</v>
          </cell>
          <cell r="AG82">
            <v>6</v>
          </cell>
          <cell r="AH82">
            <v>243650</v>
          </cell>
          <cell r="AI82">
            <v>0</v>
          </cell>
        </row>
        <row r="85">
          <cell r="C85" t="str">
            <v>TOTAL</v>
          </cell>
          <cell r="D85">
            <v>1026</v>
          </cell>
          <cell r="E85">
            <v>19186354.555555552</v>
          </cell>
          <cell r="I85">
            <v>1674493.0694444445</v>
          </cell>
          <cell r="J85">
            <v>1826329.2278928959</v>
          </cell>
          <cell r="K85">
            <v>0</v>
          </cell>
          <cell r="L85">
            <v>0</v>
          </cell>
          <cell r="M85">
            <v>251</v>
          </cell>
          <cell r="N85">
            <v>4047870</v>
          </cell>
          <cell r="O85">
            <v>0</v>
          </cell>
          <cell r="P85">
            <v>0</v>
          </cell>
          <cell r="Q85">
            <v>6350</v>
          </cell>
          <cell r="R85">
            <v>109845912</v>
          </cell>
          <cell r="S85">
            <v>0</v>
          </cell>
          <cell r="T85">
            <v>0</v>
          </cell>
          <cell r="U85">
            <v>4744</v>
          </cell>
          <cell r="V85">
            <v>62173820.599999994</v>
          </cell>
          <cell r="W85">
            <v>0</v>
          </cell>
          <cell r="X85">
            <v>0</v>
          </cell>
          <cell r="Y85">
            <v>1949</v>
          </cell>
          <cell r="Z85">
            <v>50842034.799999997</v>
          </cell>
          <cell r="AA85">
            <v>0</v>
          </cell>
          <cell r="AB85">
            <v>0</v>
          </cell>
          <cell r="AC85">
            <v>934</v>
          </cell>
          <cell r="AD85">
            <v>20063987.155555554</v>
          </cell>
          <cell r="AE85">
            <v>4401</v>
          </cell>
          <cell r="AF85">
            <v>59003877.200000003</v>
          </cell>
          <cell r="AG85">
            <v>4493</v>
          </cell>
          <cell r="AH85">
            <v>58126244.599999994</v>
          </cell>
          <cell r="AI85">
            <v>0</v>
          </cell>
        </row>
        <row r="86">
          <cell r="K86">
            <v>4</v>
          </cell>
          <cell r="M86">
            <v>5</v>
          </cell>
          <cell r="O86">
            <v>6</v>
          </cell>
          <cell r="Q86">
            <v>7</v>
          </cell>
          <cell r="S86">
            <v>8</v>
          </cell>
          <cell r="U86">
            <v>9</v>
          </cell>
          <cell r="W86">
            <v>10</v>
          </cell>
          <cell r="Y86">
            <v>11</v>
          </cell>
          <cell r="AA86">
            <v>12</v>
          </cell>
        </row>
        <row r="87">
          <cell r="D87">
            <v>0</v>
          </cell>
          <cell r="E87">
            <v>0</v>
          </cell>
          <cell r="K87">
            <v>0</v>
          </cell>
          <cell r="M87">
            <v>0</v>
          </cell>
          <cell r="O87">
            <v>0</v>
          </cell>
          <cell r="Q87">
            <v>0</v>
          </cell>
          <cell r="S87">
            <v>0</v>
          </cell>
          <cell r="U87">
            <v>0</v>
          </cell>
          <cell r="W87">
            <v>0</v>
          </cell>
          <cell r="Y87">
            <v>0</v>
          </cell>
          <cell r="AA87">
            <v>0</v>
          </cell>
          <cell r="AC87">
            <v>0</v>
          </cell>
          <cell r="AG8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TBG"/>
      <sheetName val="SD "/>
      <sheetName val="PVT "/>
      <sheetName val="KB"/>
      <sheetName val="KO"/>
      <sheetName val="BD"/>
      <sheetName val="BP"/>
      <sheetName val="LKH"/>
      <sheetName val="CROSCEK"/>
      <sheetName val="BANK"/>
      <sheetName val="BANK MARGO (SETORAN VIT)"/>
      <sheetName val="TP"/>
      <sheetName val="PIUT PST"/>
      <sheetName val="PIUT TIV"/>
      <sheetName val="PIUT MS SUPPORT"/>
      <sheetName val="PIUT JMSTK"/>
      <sheetName val="PIUT MS SUPPORT DMS"/>
      <sheetName val="PIUT PST DMS"/>
      <sheetName val="PIUT TIV BIAYA"/>
      <sheetName val="PIUT TIV PROGRAM "/>
      <sheetName val="RINC TAG MS SUPPORT"/>
      <sheetName val="RKP TAG  MS 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711</v>
          </cell>
          <cell r="E7">
            <v>10665000</v>
          </cell>
          <cell r="F7">
            <v>0</v>
          </cell>
          <cell r="G7">
            <v>10665000</v>
          </cell>
        </row>
        <row r="8">
          <cell r="B8">
            <v>10111</v>
          </cell>
          <cell r="C8" t="str">
            <v>AQ.5GLN BTL</v>
          </cell>
          <cell r="D8">
            <v>-4</v>
          </cell>
          <cell r="E8">
            <v>-120000</v>
          </cell>
          <cell r="F8">
            <v>0</v>
          </cell>
          <cell r="G8">
            <v>-120000</v>
          </cell>
        </row>
        <row r="9">
          <cell r="B9">
            <v>12111</v>
          </cell>
          <cell r="C9" t="str">
            <v>AQ.1500ML 1X12</v>
          </cell>
          <cell r="D9">
            <v>25</v>
          </cell>
          <cell r="E9">
            <v>968750</v>
          </cell>
          <cell r="F9">
            <v>0</v>
          </cell>
          <cell r="G9">
            <v>968750</v>
          </cell>
        </row>
        <row r="10">
          <cell r="B10">
            <v>12312</v>
          </cell>
          <cell r="C10" t="str">
            <v>AQ.600ML 1X24</v>
          </cell>
          <cell r="D10">
            <v>353</v>
          </cell>
          <cell r="E10">
            <v>13484600</v>
          </cell>
          <cell r="F10">
            <v>0</v>
          </cell>
          <cell r="G10">
            <v>13484600</v>
          </cell>
        </row>
        <row r="11">
          <cell r="B11">
            <v>12512</v>
          </cell>
          <cell r="C11" t="str">
            <v>AQ.330ML 1X24</v>
          </cell>
          <cell r="D11">
            <v>221</v>
          </cell>
          <cell r="E11">
            <v>6254300</v>
          </cell>
          <cell r="F11">
            <v>0</v>
          </cell>
          <cell r="G11">
            <v>6254300</v>
          </cell>
        </row>
        <row r="12">
          <cell r="B12">
            <v>12613</v>
          </cell>
          <cell r="C12" t="str">
            <v>AQ.240ML 1X48</v>
          </cell>
          <cell r="D12">
            <v>140</v>
          </cell>
          <cell r="E12">
            <v>2968000</v>
          </cell>
          <cell r="F12">
            <v>0</v>
          </cell>
          <cell r="G12">
            <v>2968000</v>
          </cell>
        </row>
        <row r="13">
          <cell r="B13">
            <v>15511</v>
          </cell>
          <cell r="C13" t="str">
            <v>PORTABLE</v>
          </cell>
          <cell r="D13">
            <v>-5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19310</v>
          </cell>
          <cell r="C14" t="str">
            <v>AQ.TISSUE</v>
          </cell>
          <cell r="D14">
            <v>711</v>
          </cell>
          <cell r="E14">
            <v>0</v>
          </cell>
          <cell r="F14">
            <v>0</v>
          </cell>
          <cell r="G14">
            <v>0</v>
          </cell>
        </row>
        <row r="15">
          <cell r="B15">
            <v>40410</v>
          </cell>
          <cell r="C15" t="str">
            <v>Mizone Orange Lime  500ML 1x12</v>
          </cell>
          <cell r="D15">
            <v>4</v>
          </cell>
          <cell r="E15">
            <v>138000</v>
          </cell>
          <cell r="F15">
            <v>0</v>
          </cell>
          <cell r="G15">
            <v>138000</v>
          </cell>
        </row>
        <row r="16">
          <cell r="B16">
            <v>40412</v>
          </cell>
          <cell r="C16" t="str">
            <v>MIZONE LYCHEE LEMON 500 ML 1X12</v>
          </cell>
          <cell r="D16">
            <v>5</v>
          </cell>
          <cell r="E16">
            <v>172500</v>
          </cell>
          <cell r="F16">
            <v>0</v>
          </cell>
          <cell r="G16">
            <v>172500</v>
          </cell>
        </row>
        <row r="17">
          <cell r="B17">
            <v>40418</v>
          </cell>
          <cell r="C17" t="str">
            <v>MIZONE APPLE GUAVA 500 ML 1X12</v>
          </cell>
          <cell r="D17">
            <v>3</v>
          </cell>
          <cell r="E17">
            <v>103500</v>
          </cell>
          <cell r="F17">
            <v>0</v>
          </cell>
          <cell r="G17">
            <v>103500</v>
          </cell>
        </row>
        <row r="18">
          <cell r="B18">
            <v>95059</v>
          </cell>
          <cell r="C18" t="str">
            <v>POMPA DISPENSER</v>
          </cell>
          <cell r="D18">
            <v>-2</v>
          </cell>
          <cell r="E18">
            <v>0</v>
          </cell>
          <cell r="F18">
            <v>0</v>
          </cell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2162</v>
          </cell>
          <cell r="E33">
            <v>34634650</v>
          </cell>
          <cell r="F33">
            <v>0</v>
          </cell>
          <cell r="G33">
            <v>34634650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6">
          <cell r="D36">
            <v>2178</v>
          </cell>
          <cell r="E36" t="str">
            <v>TTL UNIT</v>
          </cell>
        </row>
        <row r="37">
          <cell r="D37">
            <v>2178</v>
          </cell>
          <cell r="E37" t="str">
            <v>TTL COGS</v>
          </cell>
        </row>
        <row r="38">
          <cell r="D38">
            <v>0</v>
          </cell>
          <cell r="E38" t="str">
            <v>SELISIH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IN GLN"/>
      <sheetName val="SUPIN SPS"/>
      <sheetName val="LKH"/>
      <sheetName val="money crosscek"/>
      <sheetName val="BANK STATEMENT"/>
      <sheetName val="BANK LIVIA"/>
      <sheetName val="BANK BTN"/>
      <sheetName val="TP 1-30"/>
      <sheetName val="KB"/>
      <sheetName val="KO"/>
      <sheetName val="BD"/>
      <sheetName val="BG"/>
      <sheetName val="REKAP BIAYA"/>
      <sheetName val="titipan pelanggan"/>
      <sheetName val="piutang ms support"/>
      <sheetName val="BBM NOVEMBER"/>
      <sheetName val="HUTANG MS.SUpport"/>
      <sheetName val="SP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30 NOVEMBER  2012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4077</v>
          </cell>
          <cell r="E8">
            <v>35877600</v>
          </cell>
          <cell r="F8">
            <v>8500</v>
          </cell>
          <cell r="G8">
            <v>8800</v>
          </cell>
          <cell r="H8">
            <v>80129</v>
          </cell>
          <cell r="I8">
            <v>705135200</v>
          </cell>
          <cell r="J8">
            <v>10852</v>
          </cell>
          <cell r="K8">
            <v>95497600</v>
          </cell>
          <cell r="L8">
            <v>99514</v>
          </cell>
          <cell r="M8">
            <v>875723200</v>
          </cell>
          <cell r="N8">
            <v>2130</v>
          </cell>
          <cell r="O8">
            <v>18744000</v>
          </cell>
          <cell r="P8">
            <v>651</v>
          </cell>
          <cell r="Q8">
            <v>5728800</v>
          </cell>
          <cell r="R8">
            <v>80959</v>
          </cell>
          <cell r="S8">
            <v>712439200</v>
          </cell>
          <cell r="T8">
            <v>99514</v>
          </cell>
          <cell r="U8">
            <v>875723200</v>
          </cell>
          <cell r="V8">
            <v>10000</v>
          </cell>
          <cell r="W8">
            <v>88000000</v>
          </cell>
          <cell r="X8">
            <v>1728</v>
          </cell>
          <cell r="Y8">
            <v>15206400</v>
          </cell>
          <cell r="Z8">
            <v>3850</v>
          </cell>
          <cell r="AA8">
            <v>33880000</v>
          </cell>
          <cell r="AB8">
            <v>69880</v>
          </cell>
          <cell r="AC8">
            <v>614944000</v>
          </cell>
          <cell r="AD8">
            <v>70107</v>
          </cell>
          <cell r="AE8">
            <v>616941600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10868</v>
          </cell>
          <cell r="E9">
            <v>326040000</v>
          </cell>
          <cell r="F9">
            <v>30000</v>
          </cell>
          <cell r="G9">
            <v>30000</v>
          </cell>
          <cell r="H9">
            <v>81289</v>
          </cell>
          <cell r="I9">
            <v>2438670000</v>
          </cell>
          <cell r="J9">
            <v>77259</v>
          </cell>
          <cell r="K9">
            <v>2317770000</v>
          </cell>
          <cell r="L9">
            <v>176007</v>
          </cell>
          <cell r="M9">
            <v>5280210000</v>
          </cell>
          <cell r="N9">
            <v>12245</v>
          </cell>
          <cell r="O9">
            <v>367350000</v>
          </cell>
          <cell r="P9">
            <v>74276</v>
          </cell>
          <cell r="Q9">
            <v>2228280000</v>
          </cell>
          <cell r="R9">
            <v>79537</v>
          </cell>
          <cell r="S9">
            <v>2386110000</v>
          </cell>
          <cell r="T9">
            <v>176007</v>
          </cell>
          <cell r="U9">
            <v>5280210000</v>
          </cell>
          <cell r="V9">
            <v>12986</v>
          </cell>
          <cell r="W9">
            <v>389580000</v>
          </cell>
          <cell r="X9">
            <v>1728</v>
          </cell>
          <cell r="Y9">
            <v>51840000</v>
          </cell>
          <cell r="Z9">
            <v>13134</v>
          </cell>
          <cell r="AA9">
            <v>394020000</v>
          </cell>
          <cell r="AB9">
            <v>4544</v>
          </cell>
          <cell r="AC9">
            <v>136320000</v>
          </cell>
          <cell r="AD9">
            <v>2278</v>
          </cell>
          <cell r="AE9">
            <v>68340000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1006</v>
          </cell>
          <cell r="E10">
            <v>21126000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6</v>
          </cell>
          <cell r="W10">
            <v>126000</v>
          </cell>
          <cell r="Y10">
            <v>0</v>
          </cell>
          <cell r="Z10">
            <v>1000</v>
          </cell>
          <cell r="AA10">
            <v>21000000</v>
          </cell>
          <cell r="AB10">
            <v>-6</v>
          </cell>
          <cell r="AC10">
            <v>-126000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43</v>
          </cell>
          <cell r="E14">
            <v>748200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12</v>
          </cell>
          <cell r="K14">
            <v>208800</v>
          </cell>
          <cell r="L14">
            <v>0</v>
          </cell>
          <cell r="M14">
            <v>0</v>
          </cell>
          <cell r="N14">
            <v>5</v>
          </cell>
          <cell r="O14">
            <v>87000</v>
          </cell>
          <cell r="P14">
            <v>0</v>
          </cell>
          <cell r="Q14">
            <v>0</v>
          </cell>
          <cell r="R14">
            <v>60</v>
          </cell>
          <cell r="S14">
            <v>1044000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5</v>
          </cell>
          <cell r="AC14">
            <v>87000</v>
          </cell>
          <cell r="AD14">
            <v>48</v>
          </cell>
          <cell r="AE14">
            <v>835200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3995</v>
          </cell>
          <cell r="E15">
            <v>1997500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1509</v>
          </cell>
          <cell r="K15">
            <v>754500</v>
          </cell>
          <cell r="L15">
            <v>0</v>
          </cell>
          <cell r="M15">
            <v>0</v>
          </cell>
          <cell r="N15">
            <v>72</v>
          </cell>
          <cell r="O15">
            <v>36000</v>
          </cell>
          <cell r="P15">
            <v>0</v>
          </cell>
          <cell r="Q15">
            <v>0</v>
          </cell>
          <cell r="R15">
            <v>1509</v>
          </cell>
          <cell r="S15">
            <v>754500</v>
          </cell>
          <cell r="T15">
            <v>0</v>
          </cell>
          <cell r="U15">
            <v>0</v>
          </cell>
          <cell r="V15">
            <v>72</v>
          </cell>
          <cell r="W15">
            <v>36000</v>
          </cell>
          <cell r="Y15">
            <v>0</v>
          </cell>
          <cell r="Z15">
            <v>3995</v>
          </cell>
          <cell r="AA15">
            <v>1997500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170</v>
          </cell>
          <cell r="E16">
            <v>2210000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63</v>
          </cell>
          <cell r="K16">
            <v>819000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63</v>
          </cell>
          <cell r="S16">
            <v>819000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170</v>
          </cell>
          <cell r="AA16">
            <v>2210000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1502</v>
          </cell>
          <cell r="E17">
            <v>45510600</v>
          </cell>
          <cell r="F17">
            <v>15900</v>
          </cell>
          <cell r="G17">
            <v>30300</v>
          </cell>
          <cell r="H17">
            <v>46605</v>
          </cell>
          <cell r="I17">
            <v>1412131500</v>
          </cell>
          <cell r="J17">
            <v>5440</v>
          </cell>
          <cell r="K17">
            <v>164832000</v>
          </cell>
          <cell r="L17">
            <v>0</v>
          </cell>
          <cell r="M17">
            <v>0</v>
          </cell>
          <cell r="N17">
            <v>646</v>
          </cell>
          <cell r="O17">
            <v>19573800</v>
          </cell>
          <cell r="P17">
            <v>0</v>
          </cell>
          <cell r="Q17">
            <v>0</v>
          </cell>
          <cell r="R17">
            <v>50741</v>
          </cell>
          <cell r="S17">
            <v>1537452300</v>
          </cell>
          <cell r="T17">
            <v>0</v>
          </cell>
          <cell r="U17">
            <v>0</v>
          </cell>
          <cell r="V17">
            <v>2531</v>
          </cell>
          <cell r="W17">
            <v>76689300</v>
          </cell>
          <cell r="X17">
            <v>0</v>
          </cell>
          <cell r="Y17">
            <v>0</v>
          </cell>
          <cell r="Z17">
            <v>921</v>
          </cell>
          <cell r="AA17">
            <v>27906300</v>
          </cell>
          <cell r="AB17">
            <v>44720</v>
          </cell>
          <cell r="AC17">
            <v>1355016000</v>
          </cell>
          <cell r="AD17">
            <v>45301</v>
          </cell>
          <cell r="AE17">
            <v>1372620300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1669</v>
          </cell>
          <cell r="E18">
            <v>53992150</v>
          </cell>
          <cell r="F18">
            <v>0</v>
          </cell>
          <cell r="G18">
            <v>32350</v>
          </cell>
          <cell r="H18">
            <v>88200</v>
          </cell>
          <cell r="I18">
            <v>2853270000</v>
          </cell>
          <cell r="J18">
            <v>8507</v>
          </cell>
          <cell r="K18">
            <v>275201450</v>
          </cell>
          <cell r="L18">
            <v>0</v>
          </cell>
          <cell r="M18">
            <v>0</v>
          </cell>
          <cell r="N18">
            <v>100</v>
          </cell>
          <cell r="O18">
            <v>3235000</v>
          </cell>
          <cell r="P18">
            <v>0</v>
          </cell>
          <cell r="Q18">
            <v>0</v>
          </cell>
          <cell r="R18">
            <v>87703</v>
          </cell>
          <cell r="S18">
            <v>2837192050</v>
          </cell>
          <cell r="T18">
            <v>0</v>
          </cell>
          <cell r="U18">
            <v>0</v>
          </cell>
          <cell r="V18">
            <v>4196</v>
          </cell>
          <cell r="W18">
            <v>135740600</v>
          </cell>
          <cell r="X18">
            <v>1512</v>
          </cell>
          <cell r="Y18">
            <v>48913200</v>
          </cell>
          <cell r="Z18">
            <v>5065</v>
          </cell>
          <cell r="AA18">
            <v>163852750</v>
          </cell>
          <cell r="AB18">
            <v>82592</v>
          </cell>
          <cell r="AC18">
            <v>2671851200</v>
          </cell>
          <cell r="AD18">
            <v>79196</v>
          </cell>
          <cell r="AE18">
            <v>2561990600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9086</v>
          </cell>
          <cell r="E19">
            <v>212158100</v>
          </cell>
          <cell r="F19">
            <v>6100</v>
          </cell>
          <cell r="G19">
            <v>23350</v>
          </cell>
          <cell r="H19">
            <v>20475</v>
          </cell>
          <cell r="I19">
            <v>478091250</v>
          </cell>
          <cell r="J19">
            <v>952</v>
          </cell>
          <cell r="K19">
            <v>22229200</v>
          </cell>
          <cell r="L19">
            <v>0</v>
          </cell>
          <cell r="M19">
            <v>0</v>
          </cell>
          <cell r="N19">
            <v>42</v>
          </cell>
          <cell r="O19">
            <v>980700</v>
          </cell>
          <cell r="P19">
            <v>0</v>
          </cell>
          <cell r="Q19">
            <v>0</v>
          </cell>
          <cell r="R19">
            <v>12663</v>
          </cell>
          <cell r="S19">
            <v>295681050</v>
          </cell>
          <cell r="T19">
            <v>0</v>
          </cell>
          <cell r="U19">
            <v>0</v>
          </cell>
          <cell r="V19">
            <v>3212</v>
          </cell>
          <cell r="W19">
            <v>75000200</v>
          </cell>
          <cell r="X19">
            <v>5850</v>
          </cell>
          <cell r="Y19">
            <v>136597500</v>
          </cell>
          <cell r="Z19">
            <v>8830</v>
          </cell>
          <cell r="AA19">
            <v>206180500</v>
          </cell>
          <cell r="AB19">
            <v>11455</v>
          </cell>
          <cell r="AC19">
            <v>267474250</v>
          </cell>
          <cell r="AD19">
            <v>11711</v>
          </cell>
          <cell r="AE19">
            <v>273451850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3366</v>
          </cell>
          <cell r="E20">
            <v>53519400</v>
          </cell>
          <cell r="F20">
            <v>30000</v>
          </cell>
          <cell r="G20">
            <v>15900</v>
          </cell>
          <cell r="H20">
            <v>74085</v>
          </cell>
          <cell r="I20">
            <v>1177951500</v>
          </cell>
          <cell r="J20">
            <v>5806</v>
          </cell>
          <cell r="K20">
            <v>92315400</v>
          </cell>
          <cell r="L20">
            <v>0</v>
          </cell>
          <cell r="M20">
            <v>0</v>
          </cell>
          <cell r="N20">
            <v>157</v>
          </cell>
          <cell r="O20">
            <v>2496300</v>
          </cell>
          <cell r="P20">
            <v>0</v>
          </cell>
          <cell r="Q20">
            <v>0</v>
          </cell>
          <cell r="R20">
            <v>62217</v>
          </cell>
          <cell r="S20">
            <v>989250300</v>
          </cell>
          <cell r="T20">
            <v>0</v>
          </cell>
          <cell r="U20">
            <v>0</v>
          </cell>
          <cell r="V20">
            <v>3832</v>
          </cell>
          <cell r="W20">
            <v>60928800</v>
          </cell>
          <cell r="X20">
            <v>11877</v>
          </cell>
          <cell r="Y20">
            <v>188844300</v>
          </cell>
          <cell r="Z20">
            <v>5488</v>
          </cell>
          <cell r="AA20">
            <v>87259200</v>
          </cell>
          <cell r="AB20">
            <v>58533</v>
          </cell>
          <cell r="AC20">
            <v>930674700</v>
          </cell>
          <cell r="AD20">
            <v>56411</v>
          </cell>
          <cell r="AE20">
            <v>896934900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124</v>
          </cell>
          <cell r="E22">
            <v>756400</v>
          </cell>
          <cell r="F22">
            <v>20550</v>
          </cell>
          <cell r="G22">
            <v>6100</v>
          </cell>
          <cell r="H22">
            <v>4032</v>
          </cell>
          <cell r="I22">
            <v>24595200</v>
          </cell>
          <cell r="J22">
            <v>898</v>
          </cell>
          <cell r="K22">
            <v>5477800</v>
          </cell>
          <cell r="L22">
            <v>7604</v>
          </cell>
          <cell r="M22">
            <v>46384400</v>
          </cell>
          <cell r="N22">
            <v>1163</v>
          </cell>
          <cell r="O22">
            <v>7094300</v>
          </cell>
          <cell r="P22">
            <v>10</v>
          </cell>
          <cell r="Q22">
            <v>61000</v>
          </cell>
          <cell r="R22">
            <v>2627</v>
          </cell>
          <cell r="S22">
            <v>16024700</v>
          </cell>
          <cell r="T22">
            <v>7604</v>
          </cell>
          <cell r="U22">
            <v>46384400</v>
          </cell>
          <cell r="V22">
            <v>2991</v>
          </cell>
          <cell r="W22">
            <v>18245100</v>
          </cell>
          <cell r="X22">
            <v>0</v>
          </cell>
          <cell r="Y22">
            <v>0</v>
          </cell>
          <cell r="Z22">
            <v>589</v>
          </cell>
          <cell r="AA22">
            <v>3592900</v>
          </cell>
          <cell r="AB22">
            <v>2194</v>
          </cell>
          <cell r="AC22">
            <v>13383400</v>
          </cell>
          <cell r="AD22">
            <v>1729</v>
          </cell>
          <cell r="AE22">
            <v>10546900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1849</v>
          </cell>
          <cell r="E23">
            <v>55470000</v>
          </cell>
          <cell r="F23">
            <v>12250</v>
          </cell>
          <cell r="G23">
            <v>30000</v>
          </cell>
          <cell r="H23">
            <v>4032</v>
          </cell>
          <cell r="I23">
            <v>120960000</v>
          </cell>
          <cell r="J23">
            <v>2433</v>
          </cell>
          <cell r="K23">
            <v>72990000</v>
          </cell>
          <cell r="L23">
            <v>10744</v>
          </cell>
          <cell r="M23">
            <v>322320000</v>
          </cell>
          <cell r="N23">
            <v>2964</v>
          </cell>
          <cell r="O23">
            <v>88920000</v>
          </cell>
          <cell r="P23">
            <v>5068</v>
          </cell>
          <cell r="Q23">
            <v>152040000</v>
          </cell>
          <cell r="R23">
            <v>2459</v>
          </cell>
          <cell r="S23">
            <v>73770000</v>
          </cell>
          <cell r="T23">
            <v>10744</v>
          </cell>
          <cell r="U23">
            <v>322320000</v>
          </cell>
          <cell r="V23">
            <v>2852</v>
          </cell>
          <cell r="W23">
            <v>85560000</v>
          </cell>
          <cell r="X23">
            <v>0</v>
          </cell>
          <cell r="Y23">
            <v>0</v>
          </cell>
          <cell r="Z23">
            <v>899</v>
          </cell>
          <cell r="AA23">
            <v>26970000</v>
          </cell>
          <cell r="AB23">
            <v>-924</v>
          </cell>
          <cell r="AC23">
            <v>-27720000</v>
          </cell>
          <cell r="AD23">
            <v>26</v>
          </cell>
          <cell r="AE23">
            <v>780000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1480</v>
          </cell>
          <cell r="E24">
            <v>29082000</v>
          </cell>
          <cell r="F24">
            <v>0</v>
          </cell>
          <cell r="G24">
            <v>19650</v>
          </cell>
          <cell r="H24">
            <v>1143</v>
          </cell>
          <cell r="I24">
            <v>22459950</v>
          </cell>
          <cell r="J24">
            <v>205</v>
          </cell>
          <cell r="K24">
            <v>4028250</v>
          </cell>
          <cell r="L24">
            <v>333</v>
          </cell>
          <cell r="M24">
            <v>6543450</v>
          </cell>
          <cell r="N24">
            <v>9</v>
          </cell>
          <cell r="O24">
            <v>176850</v>
          </cell>
          <cell r="P24">
            <v>0</v>
          </cell>
          <cell r="Q24">
            <v>0</v>
          </cell>
          <cell r="R24">
            <v>982</v>
          </cell>
          <cell r="S24">
            <v>19296300</v>
          </cell>
          <cell r="T24">
            <v>333</v>
          </cell>
          <cell r="U24">
            <v>6543450</v>
          </cell>
          <cell r="V24">
            <v>185</v>
          </cell>
          <cell r="W24">
            <v>3635250</v>
          </cell>
          <cell r="X24">
            <v>0</v>
          </cell>
          <cell r="Y24">
            <v>0</v>
          </cell>
          <cell r="Z24">
            <v>1670</v>
          </cell>
          <cell r="AA24">
            <v>32815500</v>
          </cell>
          <cell r="AB24">
            <v>967</v>
          </cell>
          <cell r="AC24">
            <v>19001550</v>
          </cell>
          <cell r="AD24">
            <v>777</v>
          </cell>
          <cell r="AE24">
            <v>15268050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4908</v>
          </cell>
          <cell r="E25">
            <v>100859400</v>
          </cell>
          <cell r="F25">
            <v>29200</v>
          </cell>
          <cell r="G25">
            <v>20550</v>
          </cell>
          <cell r="H25">
            <v>2604</v>
          </cell>
          <cell r="I25">
            <v>53512200</v>
          </cell>
          <cell r="J25">
            <v>386</v>
          </cell>
          <cell r="K25">
            <v>7932300</v>
          </cell>
          <cell r="L25">
            <v>100</v>
          </cell>
          <cell r="M25">
            <v>2055000</v>
          </cell>
          <cell r="N25">
            <v>22</v>
          </cell>
          <cell r="O25">
            <v>452100</v>
          </cell>
          <cell r="P25">
            <v>0</v>
          </cell>
          <cell r="Q25">
            <v>0</v>
          </cell>
          <cell r="R25">
            <v>1763</v>
          </cell>
          <cell r="S25">
            <v>36229650</v>
          </cell>
          <cell r="T25">
            <v>100</v>
          </cell>
          <cell r="U25">
            <v>2055000</v>
          </cell>
          <cell r="V25">
            <v>1139</v>
          </cell>
          <cell r="W25">
            <v>23406450</v>
          </cell>
          <cell r="X25">
            <v>768</v>
          </cell>
          <cell r="Y25">
            <v>15782400</v>
          </cell>
          <cell r="Z25">
            <v>4250</v>
          </cell>
          <cell r="AA25">
            <v>87337500</v>
          </cell>
          <cell r="AB25">
            <v>719</v>
          </cell>
          <cell r="AC25">
            <v>14775450</v>
          </cell>
          <cell r="AD25">
            <v>1377</v>
          </cell>
          <cell r="AE25">
            <v>28297350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59</v>
          </cell>
          <cell r="E26">
            <v>722750</v>
          </cell>
          <cell r="F26">
            <v>29200</v>
          </cell>
          <cell r="G26">
            <v>12250</v>
          </cell>
          <cell r="H26">
            <v>6048</v>
          </cell>
          <cell r="I26">
            <v>74088000</v>
          </cell>
          <cell r="J26">
            <v>548</v>
          </cell>
          <cell r="K26">
            <v>6713000</v>
          </cell>
          <cell r="L26">
            <v>2476</v>
          </cell>
          <cell r="M26">
            <v>30331000</v>
          </cell>
          <cell r="N26">
            <v>622</v>
          </cell>
          <cell r="O26">
            <v>7619500</v>
          </cell>
          <cell r="P26">
            <v>0</v>
          </cell>
          <cell r="Q26">
            <v>0</v>
          </cell>
          <cell r="R26">
            <v>2969</v>
          </cell>
          <cell r="S26">
            <v>36370250</v>
          </cell>
          <cell r="T26">
            <v>2476</v>
          </cell>
          <cell r="U26">
            <v>30331000</v>
          </cell>
          <cell r="V26">
            <v>514</v>
          </cell>
          <cell r="W26">
            <v>6296500</v>
          </cell>
          <cell r="X26">
            <v>864</v>
          </cell>
          <cell r="Y26">
            <v>10584000</v>
          </cell>
          <cell r="Z26">
            <v>2930</v>
          </cell>
          <cell r="AA26">
            <v>35892500</v>
          </cell>
          <cell r="AB26">
            <v>5292</v>
          </cell>
          <cell r="AC26">
            <v>64827000</v>
          </cell>
          <cell r="AD26">
            <v>2421</v>
          </cell>
          <cell r="AE26">
            <v>29657250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78</v>
          </cell>
          <cell r="E28">
            <v>2277600</v>
          </cell>
          <cell r="F28">
            <v>29200</v>
          </cell>
          <cell r="G28">
            <v>29200</v>
          </cell>
          <cell r="H28">
            <v>18130</v>
          </cell>
          <cell r="I28">
            <v>529396000</v>
          </cell>
          <cell r="J28">
            <v>1940</v>
          </cell>
          <cell r="K28">
            <v>56648000</v>
          </cell>
          <cell r="L28">
            <v>2972</v>
          </cell>
          <cell r="M28">
            <v>86782400</v>
          </cell>
          <cell r="N28">
            <v>2213</v>
          </cell>
          <cell r="O28">
            <v>64619600</v>
          </cell>
          <cell r="P28">
            <v>0</v>
          </cell>
          <cell r="Q28">
            <v>0</v>
          </cell>
          <cell r="R28">
            <v>17653</v>
          </cell>
          <cell r="S28">
            <v>515467600</v>
          </cell>
          <cell r="T28">
            <v>2972</v>
          </cell>
          <cell r="U28">
            <v>86782400</v>
          </cell>
          <cell r="V28">
            <v>4079</v>
          </cell>
          <cell r="W28">
            <v>119106800</v>
          </cell>
          <cell r="X28">
            <v>0</v>
          </cell>
          <cell r="Y28">
            <v>0</v>
          </cell>
          <cell r="Z28">
            <v>629</v>
          </cell>
          <cell r="AA28">
            <v>18366800</v>
          </cell>
          <cell r="AB28">
            <v>16264</v>
          </cell>
          <cell r="AC28">
            <v>474908800</v>
          </cell>
          <cell r="AD28">
            <v>15713</v>
          </cell>
          <cell r="AE28">
            <v>458819600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276</v>
          </cell>
          <cell r="E29">
            <v>8059200</v>
          </cell>
          <cell r="F29">
            <v>29200</v>
          </cell>
          <cell r="G29">
            <v>29200</v>
          </cell>
          <cell r="H29">
            <v>4620</v>
          </cell>
          <cell r="I29">
            <v>134904000</v>
          </cell>
          <cell r="J29">
            <v>1347</v>
          </cell>
          <cell r="K29">
            <v>39332400</v>
          </cell>
          <cell r="L29">
            <v>0</v>
          </cell>
          <cell r="M29">
            <v>0</v>
          </cell>
          <cell r="N29">
            <v>1005</v>
          </cell>
          <cell r="O29">
            <v>29346000</v>
          </cell>
          <cell r="P29">
            <v>0</v>
          </cell>
          <cell r="Q29">
            <v>0</v>
          </cell>
          <cell r="R29">
            <v>6553</v>
          </cell>
          <cell r="S29">
            <v>191347600</v>
          </cell>
          <cell r="T29">
            <v>0</v>
          </cell>
          <cell r="U29">
            <v>0</v>
          </cell>
          <cell r="V29">
            <v>441</v>
          </cell>
          <cell r="W29">
            <v>12877200</v>
          </cell>
          <cell r="X29">
            <v>0</v>
          </cell>
          <cell r="Y29">
            <v>0</v>
          </cell>
          <cell r="Z29">
            <v>254</v>
          </cell>
          <cell r="AA29">
            <v>7416800</v>
          </cell>
          <cell r="AB29">
            <v>5184</v>
          </cell>
          <cell r="AC29">
            <v>151372800</v>
          </cell>
          <cell r="AD29">
            <v>5206</v>
          </cell>
          <cell r="AE29">
            <v>152015200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220</v>
          </cell>
          <cell r="E30">
            <v>6424000</v>
          </cell>
          <cell r="F30">
            <v>29200</v>
          </cell>
          <cell r="G30">
            <v>29200</v>
          </cell>
          <cell r="H30">
            <v>23303</v>
          </cell>
          <cell r="I30">
            <v>680447600</v>
          </cell>
          <cell r="J30">
            <v>1139</v>
          </cell>
          <cell r="K30">
            <v>33258800</v>
          </cell>
          <cell r="L30">
            <v>100</v>
          </cell>
          <cell r="M30">
            <v>2920000</v>
          </cell>
          <cell r="N30">
            <v>4920</v>
          </cell>
          <cell r="O30">
            <v>143664000</v>
          </cell>
          <cell r="P30">
            <v>0</v>
          </cell>
          <cell r="Q30">
            <v>0</v>
          </cell>
          <cell r="R30">
            <v>18622</v>
          </cell>
          <cell r="S30">
            <v>543762400</v>
          </cell>
          <cell r="T30">
            <v>100</v>
          </cell>
          <cell r="U30">
            <v>2920000</v>
          </cell>
          <cell r="V30">
            <v>10793</v>
          </cell>
          <cell r="W30">
            <v>315155600</v>
          </cell>
          <cell r="X30">
            <v>0</v>
          </cell>
          <cell r="Y30">
            <v>0</v>
          </cell>
          <cell r="Z30">
            <v>167</v>
          </cell>
          <cell r="AA30">
            <v>4876400</v>
          </cell>
          <cell r="AB30">
            <v>17430</v>
          </cell>
          <cell r="AC30">
            <v>508956000</v>
          </cell>
          <cell r="AD30">
            <v>17483</v>
          </cell>
          <cell r="AE30">
            <v>510503600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259</v>
          </cell>
          <cell r="E32">
            <v>7562800</v>
          </cell>
          <cell r="G32">
            <v>29200</v>
          </cell>
          <cell r="H32">
            <v>8295</v>
          </cell>
          <cell r="I32">
            <v>242214000</v>
          </cell>
          <cell r="J32">
            <v>656</v>
          </cell>
          <cell r="K32">
            <v>19155200</v>
          </cell>
          <cell r="L32">
            <v>0</v>
          </cell>
          <cell r="M32">
            <v>0</v>
          </cell>
          <cell r="N32">
            <v>3514</v>
          </cell>
          <cell r="O32">
            <v>102608800</v>
          </cell>
          <cell r="P32">
            <v>0</v>
          </cell>
          <cell r="Q32">
            <v>0</v>
          </cell>
          <cell r="R32">
            <v>8335</v>
          </cell>
          <cell r="S32">
            <v>243382000</v>
          </cell>
          <cell r="T32">
            <v>0</v>
          </cell>
          <cell r="U32">
            <v>0</v>
          </cell>
          <cell r="V32">
            <v>583</v>
          </cell>
          <cell r="W32">
            <v>17023600</v>
          </cell>
          <cell r="X32">
            <v>3675</v>
          </cell>
          <cell r="Y32">
            <v>107310000</v>
          </cell>
          <cell r="Z32">
            <v>131</v>
          </cell>
          <cell r="AA32">
            <v>3825200</v>
          </cell>
          <cell r="AB32">
            <v>7551</v>
          </cell>
          <cell r="AC32">
            <v>220489200</v>
          </cell>
          <cell r="AD32">
            <v>7679</v>
          </cell>
          <cell r="AE32">
            <v>224226800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92</v>
          </cell>
          <cell r="E33">
            <v>2686400</v>
          </cell>
          <cell r="G33">
            <v>29200</v>
          </cell>
          <cell r="H33">
            <v>3675</v>
          </cell>
          <cell r="I33">
            <v>107310000</v>
          </cell>
          <cell r="J33">
            <v>836</v>
          </cell>
          <cell r="K33">
            <v>24411200</v>
          </cell>
          <cell r="L33">
            <v>0</v>
          </cell>
          <cell r="M33">
            <v>0</v>
          </cell>
          <cell r="N33">
            <v>4850</v>
          </cell>
          <cell r="O33">
            <v>141620000</v>
          </cell>
          <cell r="P33">
            <v>0</v>
          </cell>
          <cell r="Q33">
            <v>0</v>
          </cell>
          <cell r="R33">
            <v>8251</v>
          </cell>
          <cell r="S33">
            <v>240929200</v>
          </cell>
          <cell r="T33">
            <v>0</v>
          </cell>
          <cell r="U33">
            <v>0</v>
          </cell>
          <cell r="V33">
            <v>842</v>
          </cell>
          <cell r="W33">
            <v>24586400</v>
          </cell>
          <cell r="X33">
            <v>0</v>
          </cell>
          <cell r="Y33">
            <v>0</v>
          </cell>
          <cell r="Z33">
            <v>360</v>
          </cell>
          <cell r="AA33">
            <v>10512000</v>
          </cell>
          <cell r="AB33">
            <v>7683</v>
          </cell>
          <cell r="AC33">
            <v>224343600</v>
          </cell>
          <cell r="AD33">
            <v>7415</v>
          </cell>
          <cell r="AE33">
            <v>216518000</v>
          </cell>
          <cell r="AF33">
            <v>0</v>
          </cell>
        </row>
        <row r="34">
          <cell r="B34">
            <v>40420</v>
          </cell>
          <cell r="C34" t="str">
            <v>VITZON</v>
          </cell>
          <cell r="D34">
            <v>0</v>
          </cell>
          <cell r="E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B35">
            <v>15510</v>
          </cell>
          <cell r="C35" t="str">
            <v>AQ.HC STAN/SEWA</v>
          </cell>
          <cell r="D35">
            <v>16</v>
          </cell>
          <cell r="E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2</v>
          </cell>
          <cell r="W35">
            <v>0</v>
          </cell>
          <cell r="Y35">
            <v>0</v>
          </cell>
          <cell r="Z35">
            <v>14</v>
          </cell>
          <cell r="AA35">
            <v>0</v>
          </cell>
          <cell r="AB35">
            <v>-2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15511</v>
          </cell>
          <cell r="C36" t="str">
            <v>PORTABLE</v>
          </cell>
          <cell r="D36">
            <v>11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11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B37">
            <v>90002</v>
          </cell>
          <cell r="C37" t="str">
            <v>TRIPLEK/TRAY</v>
          </cell>
          <cell r="D37">
            <v>502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502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17110</v>
          </cell>
          <cell r="C38" t="str">
            <v>AQ.GUCI BIRU</v>
          </cell>
          <cell r="D38">
            <v>2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50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25</v>
          </cell>
          <cell r="W38">
            <v>0</v>
          </cell>
          <cell r="Y38">
            <v>0</v>
          </cell>
          <cell r="Z38">
            <v>27</v>
          </cell>
          <cell r="AA38">
            <v>0</v>
          </cell>
          <cell r="AB38">
            <v>25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33115</v>
          </cell>
          <cell r="C39" t="str">
            <v>Chiller FV Mizone ada roda</v>
          </cell>
          <cell r="D39">
            <v>11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11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1">
          <cell r="AB41">
            <v>0</v>
          </cell>
        </row>
        <row r="42">
          <cell r="C42" t="str">
            <v>TOTAL</v>
          </cell>
          <cell r="D42">
            <v>45669</v>
          </cell>
          <cell r="E42">
            <v>967080100</v>
          </cell>
          <cell r="F42">
            <v>452250</v>
          </cell>
          <cell r="G42">
            <v>456350</v>
          </cell>
          <cell r="H42">
            <v>466665</v>
          </cell>
          <cell r="I42">
            <v>11055136400</v>
          </cell>
          <cell r="J42">
            <v>120788</v>
          </cell>
          <cell r="K42">
            <v>3239574900</v>
          </cell>
          <cell r="L42">
            <v>299850</v>
          </cell>
          <cell r="M42">
            <v>6653269450</v>
          </cell>
          <cell r="N42">
            <v>36729</v>
          </cell>
          <cell r="O42">
            <v>998623950</v>
          </cell>
          <cell r="P42">
            <v>80005</v>
          </cell>
          <cell r="Q42">
            <v>2386109800</v>
          </cell>
          <cell r="R42">
            <v>445666</v>
          </cell>
          <cell r="S42">
            <v>10677322100</v>
          </cell>
          <cell r="T42">
            <v>299850</v>
          </cell>
          <cell r="U42">
            <v>6653269450</v>
          </cell>
          <cell r="V42">
            <v>61281</v>
          </cell>
          <cell r="W42">
            <v>1451993800</v>
          </cell>
          <cell r="X42">
            <v>28002</v>
          </cell>
          <cell r="Y42">
            <v>575077800</v>
          </cell>
          <cell r="Z42">
            <v>54897</v>
          </cell>
          <cell r="AA42">
            <v>1169911850</v>
          </cell>
          <cell r="AB42">
            <v>334106</v>
          </cell>
          <cell r="AC42">
            <v>7640578950</v>
          </cell>
          <cell r="AD42">
            <v>324878</v>
          </cell>
          <cell r="AE42">
            <v>7437747200</v>
          </cell>
          <cell r="AF42">
            <v>0</v>
          </cell>
        </row>
        <row r="43">
          <cell r="H43">
            <v>4</v>
          </cell>
          <cell r="J43">
            <v>5</v>
          </cell>
          <cell r="L43">
            <v>6</v>
          </cell>
          <cell r="N43">
            <v>7</v>
          </cell>
          <cell r="P43">
            <v>8</v>
          </cell>
          <cell r="R43">
            <v>9</v>
          </cell>
          <cell r="T43">
            <v>10</v>
          </cell>
          <cell r="V43">
            <v>11</v>
          </cell>
          <cell r="X43">
            <v>12</v>
          </cell>
        </row>
        <row r="44">
          <cell r="D44">
            <v>0</v>
          </cell>
          <cell r="E44">
            <v>0</v>
          </cell>
          <cell r="H44">
            <v>0</v>
          </cell>
          <cell r="J44">
            <v>0</v>
          </cell>
          <cell r="L44">
            <v>0</v>
          </cell>
          <cell r="N44">
            <v>0</v>
          </cell>
          <cell r="P44">
            <v>0</v>
          </cell>
          <cell r="R44">
            <v>0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  <cell r="AD44">
            <v>0</v>
          </cell>
        </row>
        <row r="46">
          <cell r="AA46">
            <v>0</v>
          </cell>
          <cell r="AC46">
            <v>7640578950</v>
          </cell>
        </row>
        <row r="47">
          <cell r="D47">
            <v>43235</v>
          </cell>
          <cell r="E47">
            <v>830547500</v>
          </cell>
          <cell r="F47">
            <v>452250</v>
          </cell>
          <cell r="G47">
            <v>456050</v>
          </cell>
          <cell r="H47">
            <v>470451</v>
          </cell>
          <cell r="I47">
            <v>11282033900</v>
          </cell>
          <cell r="J47">
            <v>157071</v>
          </cell>
          <cell r="K47">
            <v>3832365950</v>
          </cell>
          <cell r="L47">
            <v>0</v>
          </cell>
          <cell r="M47">
            <v>0</v>
          </cell>
          <cell r="N47">
            <v>76384</v>
          </cell>
          <cell r="O47">
            <v>1954768850</v>
          </cell>
          <cell r="P47">
            <v>73518</v>
          </cell>
          <cell r="Q47">
            <v>2185967800</v>
          </cell>
          <cell r="R47">
            <v>468827</v>
          </cell>
          <cell r="S47">
            <v>10960412250</v>
          </cell>
          <cell r="T47">
            <v>0</v>
          </cell>
          <cell r="U47">
            <v>0</v>
          </cell>
          <cell r="V47">
            <v>113519</v>
          </cell>
          <cell r="W47">
            <v>2855794100</v>
          </cell>
          <cell r="X47">
            <v>11325</v>
          </cell>
          <cell r="Y47">
            <v>236757300</v>
          </cell>
          <cell r="Z47">
            <v>79952</v>
          </cell>
          <cell r="AA47">
            <v>1660784750</v>
          </cell>
          <cell r="AB47">
            <v>348473</v>
          </cell>
          <cell r="AC47">
            <v>7958283550</v>
          </cell>
          <cell r="AD47">
            <v>311756</v>
          </cell>
          <cell r="AE47">
            <v>7128046300</v>
          </cell>
          <cell r="AF47">
            <v>0</v>
          </cell>
        </row>
        <row r="48">
          <cell r="D48">
            <v>2434</v>
          </cell>
          <cell r="AC48">
            <v>520536350</v>
          </cell>
        </row>
        <row r="49">
          <cell r="C49" t="str">
            <v>HPP</v>
          </cell>
          <cell r="E49" t="str">
            <v>HPP NEW APRIL</v>
          </cell>
          <cell r="O49">
            <v>-172122</v>
          </cell>
        </row>
        <row r="50">
          <cell r="C50" t="str">
            <v>Aqua 240 ml</v>
          </cell>
          <cell r="D50">
            <v>15300</v>
          </cell>
          <cell r="E50" t="str">
            <v>Aqua 240 ml</v>
          </cell>
          <cell r="G50">
            <v>15900</v>
          </cell>
          <cell r="I50">
            <v>33227550</v>
          </cell>
        </row>
        <row r="51">
          <cell r="C51" t="str">
            <v>Aqua 330 ml</v>
          </cell>
          <cell r="D51">
            <v>22450</v>
          </cell>
          <cell r="E51" t="str">
            <v>Aqua 330 ml</v>
          </cell>
          <cell r="G51">
            <v>23350</v>
          </cell>
          <cell r="I51">
            <v>326040000</v>
          </cell>
        </row>
        <row r="52">
          <cell r="C52" t="str">
            <v>Aqua 380 ml</v>
          </cell>
          <cell r="D52">
            <v>15000</v>
          </cell>
          <cell r="E52" t="str">
            <v>Aqua 380 ml</v>
          </cell>
          <cell r="G52">
            <v>17400</v>
          </cell>
          <cell r="I52">
            <v>21126000</v>
          </cell>
        </row>
        <row r="53">
          <cell r="C53" t="str">
            <v>Aqua 600 ml</v>
          </cell>
          <cell r="D53">
            <v>28700</v>
          </cell>
          <cell r="E53" t="str">
            <v>Aqua 600 ml</v>
          </cell>
          <cell r="G53">
            <v>29700</v>
          </cell>
          <cell r="I53">
            <v>0</v>
          </cell>
        </row>
        <row r="54">
          <cell r="C54" t="str">
            <v>Aqua 1500 ml</v>
          </cell>
          <cell r="D54">
            <v>28200</v>
          </cell>
          <cell r="E54" t="str">
            <v>Aqua 1500 ml</v>
          </cell>
          <cell r="G54">
            <v>29150</v>
          </cell>
          <cell r="I54">
            <v>0</v>
          </cell>
        </row>
        <row r="55">
          <cell r="C55" t="str">
            <v>MIZONE</v>
          </cell>
          <cell r="D55">
            <v>27450</v>
          </cell>
          <cell r="E55" t="str">
            <v>MIZONE</v>
          </cell>
          <cell r="G55">
            <v>29200</v>
          </cell>
          <cell r="I55">
            <v>0</v>
          </cell>
        </row>
        <row r="56">
          <cell r="C56" t="str">
            <v>MILKUAT</v>
          </cell>
          <cell r="E56" t="str">
            <v>MILKUAT</v>
          </cell>
          <cell r="I56">
            <v>1212600</v>
          </cell>
        </row>
        <row r="57">
          <cell r="C57" t="str">
            <v>MILKUAT CHC-135</v>
          </cell>
          <cell r="E57" t="str">
            <v>MILKUAT CHC-135</v>
          </cell>
          <cell r="I57">
            <v>114656500</v>
          </cell>
        </row>
        <row r="58">
          <cell r="C58" t="str">
            <v>MILKUAT CHC-70</v>
          </cell>
          <cell r="E58" t="str">
            <v>MILKUAT CHC-70</v>
          </cell>
          <cell r="I58">
            <v>3816500</v>
          </cell>
        </row>
        <row r="59">
          <cell r="C59" t="str">
            <v>MILKUAT PREB./40</v>
          </cell>
          <cell r="E59" t="str">
            <v>MILKUAT PREB./40</v>
          </cell>
          <cell r="I59">
            <v>22980600</v>
          </cell>
        </row>
        <row r="60">
          <cell r="C60" t="str">
            <v>Vit 240 ml</v>
          </cell>
          <cell r="D60">
            <v>11800</v>
          </cell>
          <cell r="E60" t="str">
            <v>Vit 240 ml</v>
          </cell>
          <cell r="G60">
            <v>12250</v>
          </cell>
          <cell r="I60">
            <v>53607400</v>
          </cell>
        </row>
        <row r="61">
          <cell r="C61" t="str">
            <v>Vit 600 ml</v>
          </cell>
          <cell r="D61">
            <v>19900</v>
          </cell>
          <cell r="E61" t="str">
            <v>Vit 600 ml</v>
          </cell>
          <cell r="G61">
            <v>20550</v>
          </cell>
          <cell r="I61">
            <v>53519400</v>
          </cell>
        </row>
        <row r="62">
          <cell r="C62" t="str">
            <v>Vit 1500 ml</v>
          </cell>
          <cell r="D62">
            <v>19000</v>
          </cell>
          <cell r="E62" t="str">
            <v>Vit 1500 ml</v>
          </cell>
          <cell r="G62">
            <v>19650</v>
          </cell>
          <cell r="I62">
            <v>0</v>
          </cell>
        </row>
        <row r="63">
          <cell r="I63">
            <v>2467600</v>
          </cell>
        </row>
        <row r="64">
          <cell r="C64" t="str">
            <v>Aqua 5 Gallon</v>
          </cell>
          <cell r="D64">
            <v>8150</v>
          </cell>
          <cell r="E64" t="str">
            <v>Aqua 5 Gallon</v>
          </cell>
          <cell r="G64">
            <v>8500</v>
          </cell>
          <cell r="I64">
            <v>21818200</v>
          </cell>
        </row>
        <row r="65">
          <cell r="C65" t="str">
            <v>Vit 5 Gallon</v>
          </cell>
          <cell r="D65">
            <v>5900</v>
          </cell>
          <cell r="E65" t="str">
            <v>Vit 5 Gallon</v>
          </cell>
          <cell r="G65">
            <v>6100</v>
          </cell>
          <cell r="I65">
            <v>149959350</v>
          </cell>
        </row>
        <row r="66">
          <cell r="I66">
            <v>804431700</v>
          </cell>
        </row>
        <row r="67">
          <cell r="I67">
            <v>967080100</v>
          </cell>
        </row>
        <row r="68">
          <cell r="I68">
            <v>-162648400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VT"/>
      <sheetName val="SD"/>
      <sheetName val="TBG"/>
      <sheetName val="MUT IN"/>
      <sheetName val="MUT OUT"/>
      <sheetName val="KB"/>
      <sheetName val="KO"/>
      <sheetName val="BD"/>
      <sheetName val="BP"/>
      <sheetName val="LKH"/>
      <sheetName val="CROSCEK"/>
      <sheetName val="RKP BIAYA"/>
      <sheetName val="BANK"/>
      <sheetName val="TP"/>
      <sheetName val="PIUTANG TIV"/>
      <sheetName val="PIUTANG PUSAT"/>
      <sheetName val="PIUTANG JAMSOSTEK"/>
      <sheetName val="PIUT MS SUPPORT"/>
      <sheetName val="PIUT MS SUPPORT DMS"/>
      <sheetName val="PIUT PUSAT DMS"/>
      <sheetName val="PIUT TIV DMS"/>
      <sheetName val="RINC TAG MS SUPPORT"/>
      <sheetName val="RKP TAG MS SUPPORT"/>
      <sheetName val="PIUT TIV PROGRAM"/>
      <sheetName val="GL PERHARI"/>
      <sheetName val="RKP GAJI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DEPO PASAR MODERN</v>
          </cell>
        </row>
        <row r="2">
          <cell r="A2" t="str">
            <v>NERACA LAJUR</v>
          </cell>
        </row>
        <row r="3">
          <cell r="A3" t="str">
            <v>PER 31 JULI 2015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2606249</v>
          </cell>
          <cell r="F6">
            <v>0</v>
          </cell>
          <cell r="G6">
            <v>35473200</v>
          </cell>
          <cell r="H6">
            <v>36759150</v>
          </cell>
          <cell r="I6">
            <v>0</v>
          </cell>
          <cell r="J6">
            <v>0</v>
          </cell>
          <cell r="K6">
            <v>1320299</v>
          </cell>
          <cell r="L6">
            <v>0</v>
          </cell>
          <cell r="M6">
            <v>0</v>
          </cell>
          <cell r="N6">
            <v>0</v>
          </cell>
          <cell r="O6">
            <v>1320299</v>
          </cell>
          <cell r="P6">
            <v>0</v>
          </cell>
          <cell r="R6">
            <v>1320299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0</v>
          </cell>
          <cell r="F7">
            <v>0</v>
          </cell>
          <cell r="G7">
            <v>1261197</v>
          </cell>
          <cell r="H7">
            <v>1261197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2075231</v>
          </cell>
          <cell r="F8">
            <v>0</v>
          </cell>
          <cell r="G8">
            <v>48031953</v>
          </cell>
          <cell r="H8">
            <v>44813000</v>
          </cell>
          <cell r="I8">
            <v>0</v>
          </cell>
          <cell r="J8">
            <v>0</v>
          </cell>
          <cell r="K8">
            <v>5294184</v>
          </cell>
          <cell r="L8">
            <v>0</v>
          </cell>
          <cell r="M8">
            <v>0</v>
          </cell>
          <cell r="N8">
            <v>0</v>
          </cell>
          <cell r="O8">
            <v>5294184</v>
          </cell>
          <cell r="P8">
            <v>0</v>
          </cell>
          <cell r="R8">
            <v>5294184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45897589</v>
          </cell>
          <cell r="F9">
            <v>0</v>
          </cell>
          <cell r="G9">
            <v>44800000</v>
          </cell>
          <cell r="H9">
            <v>12534000</v>
          </cell>
          <cell r="I9">
            <v>0</v>
          </cell>
          <cell r="J9">
            <v>6644876</v>
          </cell>
          <cell r="K9">
            <v>71518713</v>
          </cell>
          <cell r="L9">
            <v>0</v>
          </cell>
          <cell r="M9">
            <v>0</v>
          </cell>
          <cell r="N9">
            <v>0</v>
          </cell>
          <cell r="O9">
            <v>71518713</v>
          </cell>
          <cell r="P9">
            <v>0</v>
          </cell>
          <cell r="R9">
            <v>71518713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35396900</v>
          </cell>
          <cell r="I10">
            <v>35396900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3450000</v>
          </cell>
          <cell r="F11">
            <v>0</v>
          </cell>
          <cell r="G11">
            <v>0</v>
          </cell>
          <cell r="H11">
            <v>60000</v>
          </cell>
          <cell r="I11">
            <v>420000</v>
          </cell>
          <cell r="J11">
            <v>0</v>
          </cell>
          <cell r="K11">
            <v>3810000</v>
          </cell>
          <cell r="L11">
            <v>0</v>
          </cell>
          <cell r="M11">
            <v>0</v>
          </cell>
          <cell r="N11">
            <v>0</v>
          </cell>
          <cell r="O11">
            <v>3810000</v>
          </cell>
          <cell r="P11">
            <v>0</v>
          </cell>
          <cell r="R11">
            <v>3810000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311100</v>
          </cell>
          <cell r="B13" t="str">
            <v>JAMINAN PELANGGAN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60000</v>
          </cell>
          <cell r="H13">
            <v>0</v>
          </cell>
          <cell r="I13">
            <v>0</v>
          </cell>
          <cell r="J13">
            <v>60000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A14">
            <v>311110</v>
          </cell>
          <cell r="B14" t="str">
            <v>TITIPAN PELANGGAN</v>
          </cell>
          <cell r="C14" t="str">
            <v>N</v>
          </cell>
          <cell r="D14" t="str">
            <v>K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311111</v>
          </cell>
          <cell r="B15" t="str">
            <v>TITIPAN DENDA</v>
          </cell>
          <cell r="C15" t="str">
            <v>N</v>
          </cell>
          <cell r="D15" t="str">
            <v>K</v>
          </cell>
          <cell r="E15">
            <v>0</v>
          </cell>
          <cell r="F15">
            <v>244068</v>
          </cell>
          <cell r="G15">
            <v>0</v>
          </cell>
          <cell r="H15">
            <v>0</v>
          </cell>
          <cell r="I15">
            <v>244068</v>
          </cell>
          <cell r="J15">
            <v>267389</v>
          </cell>
          <cell r="K15">
            <v>0</v>
          </cell>
          <cell r="L15">
            <v>267389</v>
          </cell>
          <cell r="M15">
            <v>0</v>
          </cell>
          <cell r="N15">
            <v>0</v>
          </cell>
          <cell r="O15">
            <v>0</v>
          </cell>
          <cell r="P15">
            <v>267389</v>
          </cell>
          <cell r="R15">
            <v>0</v>
          </cell>
          <cell r="S15">
            <v>267389</v>
          </cell>
        </row>
        <row r="16">
          <cell r="A16">
            <v>311112</v>
          </cell>
          <cell r="B16" t="str">
            <v>TITIPAN KLAIM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311113</v>
          </cell>
          <cell r="B17" t="str">
            <v>TITIPAN KOPERASI</v>
          </cell>
          <cell r="C17" t="str">
            <v>N</v>
          </cell>
          <cell r="D17" t="str">
            <v>K</v>
          </cell>
          <cell r="E17">
            <v>0</v>
          </cell>
          <cell r="F17">
            <v>20000</v>
          </cell>
          <cell r="G17">
            <v>0</v>
          </cell>
          <cell r="H17">
            <v>0</v>
          </cell>
          <cell r="I17">
            <v>20000</v>
          </cell>
          <cell r="J17">
            <v>20000</v>
          </cell>
          <cell r="K17">
            <v>0</v>
          </cell>
          <cell r="L17">
            <v>20000</v>
          </cell>
          <cell r="M17">
            <v>0</v>
          </cell>
          <cell r="N17">
            <v>0</v>
          </cell>
          <cell r="O17">
            <v>0</v>
          </cell>
          <cell r="P17">
            <v>20000</v>
          </cell>
          <cell r="R17">
            <v>0</v>
          </cell>
          <cell r="S17">
            <v>20000</v>
          </cell>
        </row>
        <row r="18">
          <cell r="A18">
            <v>311114</v>
          </cell>
          <cell r="B18" t="str">
            <v>TITIPAN JAMSOSTEK</v>
          </cell>
          <cell r="C18" t="str">
            <v>N</v>
          </cell>
          <cell r="D18" t="str">
            <v>K</v>
          </cell>
          <cell r="E18">
            <v>0</v>
          </cell>
          <cell r="F18">
            <v>162600</v>
          </cell>
          <cell r="G18">
            <v>0</v>
          </cell>
          <cell r="H18">
            <v>0</v>
          </cell>
          <cell r="I18">
            <v>162600</v>
          </cell>
          <cell r="J18">
            <v>162600</v>
          </cell>
          <cell r="K18">
            <v>0</v>
          </cell>
          <cell r="L18">
            <v>162600</v>
          </cell>
          <cell r="M18">
            <v>0</v>
          </cell>
          <cell r="N18">
            <v>0</v>
          </cell>
          <cell r="O18">
            <v>0</v>
          </cell>
          <cell r="P18">
            <v>162600</v>
          </cell>
          <cell r="R18">
            <v>0</v>
          </cell>
          <cell r="S18">
            <v>162600</v>
          </cell>
        </row>
        <row r="19">
          <cell r="A19">
            <v>130131</v>
          </cell>
          <cell r="B19" t="str">
            <v>PIUTANG PUSAT</v>
          </cell>
          <cell r="C19" t="str">
            <v>N</v>
          </cell>
          <cell r="D19" t="str">
            <v>D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471750</v>
          </cell>
          <cell r="F20">
            <v>0</v>
          </cell>
          <cell r="G20">
            <v>0</v>
          </cell>
          <cell r="H20">
            <v>0</v>
          </cell>
          <cell r="I20">
            <v>55000</v>
          </cell>
          <cell r="J20">
            <v>0</v>
          </cell>
          <cell r="K20">
            <v>526750</v>
          </cell>
          <cell r="L20">
            <v>0</v>
          </cell>
          <cell r="M20">
            <v>0</v>
          </cell>
          <cell r="N20">
            <v>0</v>
          </cell>
          <cell r="O20">
            <v>526750</v>
          </cell>
          <cell r="P20">
            <v>0</v>
          </cell>
          <cell r="R20">
            <v>526750</v>
          </cell>
          <cell r="S20">
            <v>0</v>
          </cell>
        </row>
        <row r="21">
          <cell r="A21">
            <v>114001</v>
          </cell>
          <cell r="B21" t="str">
            <v>PERSEDIAAN</v>
          </cell>
          <cell r="C21" t="str">
            <v>N</v>
          </cell>
          <cell r="D21" t="str">
            <v>D</v>
          </cell>
          <cell r="E21">
            <v>16018120</v>
          </cell>
          <cell r="F21">
            <v>0</v>
          </cell>
          <cell r="G21">
            <v>0</v>
          </cell>
          <cell r="H21">
            <v>0</v>
          </cell>
          <cell r="I21">
            <v>16661590</v>
          </cell>
          <cell r="J21">
            <v>16018120</v>
          </cell>
          <cell r="K21">
            <v>16661590</v>
          </cell>
          <cell r="L21">
            <v>0</v>
          </cell>
          <cell r="M21">
            <v>0</v>
          </cell>
          <cell r="N21">
            <v>0</v>
          </cell>
          <cell r="O21">
            <v>16661590</v>
          </cell>
          <cell r="P21">
            <v>0</v>
          </cell>
          <cell r="R21">
            <v>16661590</v>
          </cell>
          <cell r="S21">
            <v>0</v>
          </cell>
        </row>
        <row r="22">
          <cell r="A22">
            <v>211001</v>
          </cell>
          <cell r="B22" t="str">
            <v>HUTANG DAGANG</v>
          </cell>
          <cell r="C22" t="str">
            <v>N</v>
          </cell>
          <cell r="D22" t="str">
            <v>K</v>
          </cell>
          <cell r="E22">
            <v>0</v>
          </cell>
          <cell r="F22">
            <v>163533220</v>
          </cell>
          <cell r="G22">
            <v>0</v>
          </cell>
          <cell r="H22">
            <v>0</v>
          </cell>
          <cell r="I22">
            <v>0</v>
          </cell>
          <cell r="J22">
            <v>32716810</v>
          </cell>
          <cell r="K22">
            <v>0</v>
          </cell>
          <cell r="L22">
            <v>196250030</v>
          </cell>
          <cell r="M22">
            <v>0</v>
          </cell>
          <cell r="N22">
            <v>0</v>
          </cell>
          <cell r="O22">
            <v>0</v>
          </cell>
          <cell r="P22">
            <v>196250030</v>
          </cell>
          <cell r="R22">
            <v>0</v>
          </cell>
          <cell r="S22">
            <v>196250030</v>
          </cell>
        </row>
        <row r="23">
          <cell r="A23">
            <v>211101</v>
          </cell>
          <cell r="B23" t="str">
            <v>HUTANG GAJI</v>
          </cell>
          <cell r="C23" t="str">
            <v>N</v>
          </cell>
          <cell r="D23" t="str">
            <v>K</v>
          </cell>
          <cell r="E23">
            <v>0</v>
          </cell>
          <cell r="F23">
            <v>4972900</v>
          </cell>
          <cell r="G23">
            <v>0</v>
          </cell>
          <cell r="H23">
            <v>0</v>
          </cell>
          <cell r="I23">
            <v>4972900</v>
          </cell>
          <cell r="J23">
            <v>5392000</v>
          </cell>
          <cell r="K23">
            <v>0</v>
          </cell>
          <cell r="L23">
            <v>5392000</v>
          </cell>
          <cell r="M23">
            <v>0</v>
          </cell>
          <cell r="N23">
            <v>0</v>
          </cell>
          <cell r="O23">
            <v>0</v>
          </cell>
          <cell r="P23">
            <v>5392000</v>
          </cell>
          <cell r="R23">
            <v>0</v>
          </cell>
          <cell r="S23">
            <v>5392000</v>
          </cell>
        </row>
        <row r="24">
          <cell r="A24">
            <v>211201</v>
          </cell>
          <cell r="B24" t="str">
            <v>HUTANG MS SUPPORT</v>
          </cell>
          <cell r="C24" t="str">
            <v>N</v>
          </cell>
          <cell r="D24" t="str">
            <v>K</v>
          </cell>
          <cell r="E24">
            <v>0</v>
          </cell>
          <cell r="F24">
            <v>760400</v>
          </cell>
          <cell r="G24">
            <v>0</v>
          </cell>
          <cell r="H24">
            <v>0</v>
          </cell>
          <cell r="I24">
            <v>760400</v>
          </cell>
          <cell r="J24">
            <v>600901</v>
          </cell>
          <cell r="K24">
            <v>0</v>
          </cell>
          <cell r="L24">
            <v>600901</v>
          </cell>
          <cell r="M24">
            <v>0</v>
          </cell>
          <cell r="N24">
            <v>0</v>
          </cell>
          <cell r="O24">
            <v>0</v>
          </cell>
          <cell r="P24">
            <v>600901</v>
          </cell>
          <cell r="R24">
            <v>0</v>
          </cell>
          <cell r="S24">
            <v>600901</v>
          </cell>
        </row>
        <row r="25">
          <cell r="A25">
            <v>211103</v>
          </cell>
          <cell r="B25" t="str">
            <v>HUTANG INSENTIVE</v>
          </cell>
          <cell r="C25" t="str">
            <v>N</v>
          </cell>
          <cell r="D25" t="str">
            <v>K</v>
          </cell>
          <cell r="E25">
            <v>0</v>
          </cell>
          <cell r="F25">
            <v>65400</v>
          </cell>
          <cell r="G25">
            <v>0</v>
          </cell>
          <cell r="H25">
            <v>0</v>
          </cell>
          <cell r="I25">
            <v>65400</v>
          </cell>
          <cell r="J25">
            <v>91400</v>
          </cell>
          <cell r="K25">
            <v>0</v>
          </cell>
          <cell r="L25">
            <v>91400</v>
          </cell>
          <cell r="M25">
            <v>0</v>
          </cell>
          <cell r="N25">
            <v>0</v>
          </cell>
          <cell r="O25">
            <v>0</v>
          </cell>
          <cell r="P25">
            <v>91400</v>
          </cell>
          <cell r="R25">
            <v>0</v>
          </cell>
          <cell r="S25">
            <v>91400</v>
          </cell>
        </row>
        <row r="26">
          <cell r="A26">
            <v>211202</v>
          </cell>
          <cell r="B26" t="str">
            <v>HUTANG JAMSOSTEK</v>
          </cell>
          <cell r="C26" t="str">
            <v>N</v>
          </cell>
          <cell r="D26" t="str">
            <v>K</v>
          </cell>
          <cell r="E26">
            <v>0</v>
          </cell>
          <cell r="F26">
            <v>419508</v>
          </cell>
          <cell r="G26">
            <v>0</v>
          </cell>
          <cell r="H26">
            <v>0</v>
          </cell>
          <cell r="I26">
            <v>419508</v>
          </cell>
          <cell r="J26">
            <v>419508</v>
          </cell>
          <cell r="K26">
            <v>0</v>
          </cell>
          <cell r="L26">
            <v>419508</v>
          </cell>
          <cell r="M26">
            <v>0</v>
          </cell>
          <cell r="N26">
            <v>0</v>
          </cell>
          <cell r="O26">
            <v>0</v>
          </cell>
          <cell r="P26">
            <v>419508</v>
          </cell>
          <cell r="R26">
            <v>0</v>
          </cell>
          <cell r="S26">
            <v>419508</v>
          </cell>
        </row>
        <row r="27">
          <cell r="A27">
            <v>311001</v>
          </cell>
          <cell r="B27" t="str">
            <v>MODAL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311101</v>
          </cell>
          <cell r="B28" t="str">
            <v>LABA DITAHAN</v>
          </cell>
          <cell r="C28" t="str">
            <v>N</v>
          </cell>
          <cell r="D28" t="str">
            <v>K</v>
          </cell>
          <cell r="E28">
            <v>0</v>
          </cell>
          <cell r="F28">
            <v>-8111796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-8111796</v>
          </cell>
          <cell r="M28">
            <v>0</v>
          </cell>
          <cell r="N28">
            <v>0</v>
          </cell>
          <cell r="O28">
            <v>0</v>
          </cell>
          <cell r="P28">
            <v>-8111796</v>
          </cell>
          <cell r="R28">
            <v>0</v>
          </cell>
          <cell r="S28">
            <v>-8111796</v>
          </cell>
        </row>
        <row r="29">
          <cell r="A29">
            <v>311201</v>
          </cell>
          <cell r="B29" t="str">
            <v>LABA TAHUN TAHUN LALU</v>
          </cell>
          <cell r="C29" t="str">
            <v>N</v>
          </cell>
          <cell r="D29" t="str">
            <v>K</v>
          </cell>
          <cell r="E29">
            <v>0</v>
          </cell>
          <cell r="F29">
            <v>-49974278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-49974278</v>
          </cell>
          <cell r="M29">
            <v>0</v>
          </cell>
          <cell r="N29">
            <v>0</v>
          </cell>
          <cell r="O29">
            <v>0</v>
          </cell>
          <cell r="P29">
            <v>-49974278</v>
          </cell>
          <cell r="R29">
            <v>0</v>
          </cell>
          <cell r="S29">
            <v>-49974278</v>
          </cell>
        </row>
        <row r="30">
          <cell r="A30">
            <v>312002</v>
          </cell>
          <cell r="B30" t="str">
            <v>LABA  TAHUN BERJALAN</v>
          </cell>
          <cell r="C30" t="str">
            <v>N</v>
          </cell>
          <cell r="D30" t="str">
            <v>K</v>
          </cell>
          <cell r="E30">
            <v>0</v>
          </cell>
          <cell r="F30">
            <v>-41573083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-41573083</v>
          </cell>
          <cell r="M30">
            <v>0</v>
          </cell>
          <cell r="N30">
            <v>0</v>
          </cell>
          <cell r="O30">
            <v>0</v>
          </cell>
          <cell r="P30">
            <v>-41573083</v>
          </cell>
          <cell r="R30">
            <v>0</v>
          </cell>
          <cell r="S30">
            <v>-45986218</v>
          </cell>
        </row>
        <row r="31">
          <cell r="A31">
            <v>312003</v>
          </cell>
          <cell r="B31" t="str">
            <v>LABA BULAN BERJALAN</v>
          </cell>
          <cell r="C31" t="str">
            <v>N</v>
          </cell>
          <cell r="D31" t="str">
            <v>K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-4413135</v>
          </cell>
          <cell r="R31">
            <v>0</v>
          </cell>
          <cell r="S31">
            <v>0</v>
          </cell>
        </row>
        <row r="32">
          <cell r="A32">
            <v>411001</v>
          </cell>
          <cell r="B32" t="str">
            <v>PENJUALAN TUNAI</v>
          </cell>
          <cell r="C32" t="str">
            <v>L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35336900</v>
          </cell>
          <cell r="K32">
            <v>0</v>
          </cell>
          <cell r="L32">
            <v>35336900</v>
          </cell>
          <cell r="M32">
            <v>0</v>
          </cell>
          <cell r="N32">
            <v>35336900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411101</v>
          </cell>
          <cell r="B33" t="str">
            <v>PENJUALAN KREDIT</v>
          </cell>
          <cell r="C33" t="str">
            <v>L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475000</v>
          </cell>
          <cell r="K33">
            <v>0</v>
          </cell>
          <cell r="L33">
            <v>475000</v>
          </cell>
          <cell r="M33">
            <v>0</v>
          </cell>
          <cell r="N33">
            <v>475000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510001</v>
          </cell>
          <cell r="B34" t="str">
            <v>HPP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48734930</v>
          </cell>
          <cell r="J34">
            <v>16661590</v>
          </cell>
          <cell r="K34">
            <v>32073340</v>
          </cell>
          <cell r="L34">
            <v>0</v>
          </cell>
          <cell r="M34">
            <v>32073340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511001</v>
          </cell>
          <cell r="B35" t="str">
            <v>PEMBELIAN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32716810</v>
          </cell>
          <cell r="J35">
            <v>32716810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811001</v>
          </cell>
          <cell r="B36" t="str">
            <v>LEMBUR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811002</v>
          </cell>
          <cell r="B37" t="str">
            <v>INCENTIVE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91400</v>
          </cell>
          <cell r="J37">
            <v>0</v>
          </cell>
          <cell r="K37">
            <v>91400</v>
          </cell>
          <cell r="L37">
            <v>0</v>
          </cell>
          <cell r="M37">
            <v>91400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811003</v>
          </cell>
          <cell r="B38" t="str">
            <v>BBM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198200</v>
          </cell>
          <cell r="H38">
            <v>0</v>
          </cell>
          <cell r="I38">
            <v>0</v>
          </cell>
          <cell r="J38">
            <v>0</v>
          </cell>
          <cell r="K38">
            <v>198200</v>
          </cell>
          <cell r="L38">
            <v>0</v>
          </cell>
          <cell r="M38">
            <v>198200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811004</v>
          </cell>
          <cell r="B39" t="str">
            <v>PEMELIHARAAN KENDARAAN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811005</v>
          </cell>
          <cell r="B40" t="str">
            <v>PARKIR &amp; TOL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54500</v>
          </cell>
          <cell r="H40">
            <v>0</v>
          </cell>
          <cell r="I40">
            <v>0</v>
          </cell>
          <cell r="J40">
            <v>0</v>
          </cell>
          <cell r="K40">
            <v>54500</v>
          </cell>
          <cell r="L40">
            <v>0</v>
          </cell>
          <cell r="M40">
            <v>54500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811006</v>
          </cell>
          <cell r="B41" t="str">
            <v>PAKET/PENGIRIMAN DOKUMEN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821000</v>
          </cell>
          <cell r="B42" t="str">
            <v>PERLENGKAPAN KANTOR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821001</v>
          </cell>
          <cell r="B43" t="str">
            <v>GAJI DAN TUNJANGAN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5841989</v>
          </cell>
          <cell r="J43">
            <v>0</v>
          </cell>
          <cell r="K43">
            <v>5841989</v>
          </cell>
          <cell r="L43">
            <v>0</v>
          </cell>
          <cell r="M43">
            <v>5841989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821002</v>
          </cell>
          <cell r="B44" t="str">
            <v>JAMSOSTEK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419508</v>
          </cell>
          <cell r="J44">
            <v>0</v>
          </cell>
          <cell r="K44">
            <v>419508</v>
          </cell>
          <cell r="L44">
            <v>0</v>
          </cell>
          <cell r="M44">
            <v>419508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821004</v>
          </cell>
          <cell r="B45" t="str">
            <v>KONSUMSI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821005</v>
          </cell>
          <cell r="B46" t="str">
            <v>PENGOBATAN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821006</v>
          </cell>
          <cell r="B47" t="str">
            <v>THR/BONUS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822005</v>
          </cell>
          <cell r="B48" t="str">
            <v>PEMELIHARAAN KANTOR/BANGUNAN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822015</v>
          </cell>
          <cell r="B49" t="str">
            <v>PEMELIHARAAN INVENTARIS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200000</v>
          </cell>
          <cell r="J49">
            <v>0</v>
          </cell>
          <cell r="K49">
            <v>200000</v>
          </cell>
          <cell r="L49">
            <v>0</v>
          </cell>
          <cell r="M49">
            <v>200000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824001</v>
          </cell>
          <cell r="B50" t="str">
            <v>LISTRIK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118697</v>
          </cell>
          <cell r="H50">
            <v>0</v>
          </cell>
          <cell r="I50">
            <v>0</v>
          </cell>
          <cell r="J50">
            <v>0</v>
          </cell>
          <cell r="K50">
            <v>118697</v>
          </cell>
          <cell r="L50">
            <v>0</v>
          </cell>
          <cell r="M50">
            <v>118697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824002</v>
          </cell>
          <cell r="B51" t="str">
            <v>ALAT TULIS &amp; CETAKAN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22500</v>
          </cell>
          <cell r="H51">
            <v>0</v>
          </cell>
          <cell r="I51">
            <v>0</v>
          </cell>
          <cell r="J51">
            <v>0</v>
          </cell>
          <cell r="K51">
            <v>22500</v>
          </cell>
          <cell r="L51">
            <v>0</v>
          </cell>
          <cell r="M51">
            <v>22500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824003</v>
          </cell>
          <cell r="B52" t="str">
            <v>TELEPHONE/FAX/SPEEDY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81501</v>
          </cell>
          <cell r="J52">
            <v>0</v>
          </cell>
          <cell r="K52">
            <v>81501</v>
          </cell>
          <cell r="L52">
            <v>0</v>
          </cell>
          <cell r="M52">
            <v>81501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824004</v>
          </cell>
          <cell r="B53" t="str">
            <v>SUMBANGAN/IURAN &amp; MAJALAH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824005</v>
          </cell>
          <cell r="B54" t="str">
            <v>PERJALANAN DINAS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824006</v>
          </cell>
          <cell r="B55" t="str">
            <v>TRAINNING/SEMINAR/RAPAT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824007</v>
          </cell>
          <cell r="B56" t="str">
            <v>BIAYA RUMAH TANGGA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21000</v>
          </cell>
          <cell r="H56">
            <v>0</v>
          </cell>
          <cell r="I56">
            <v>0</v>
          </cell>
          <cell r="J56">
            <v>0</v>
          </cell>
          <cell r="K56">
            <v>21000</v>
          </cell>
          <cell r="L56">
            <v>0</v>
          </cell>
          <cell r="M56">
            <v>21000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824008</v>
          </cell>
          <cell r="B57" t="str">
            <v>SEWA KENDARAAN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824009</v>
          </cell>
          <cell r="B58" t="str">
            <v>SEWA KANTOR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824010</v>
          </cell>
          <cell r="B59" t="str">
            <v>SEWA INVENTARIS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319400</v>
          </cell>
          <cell r="J59">
            <v>0</v>
          </cell>
          <cell r="K59">
            <v>319400</v>
          </cell>
          <cell r="L59">
            <v>0</v>
          </cell>
          <cell r="M59">
            <v>319400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824011</v>
          </cell>
          <cell r="B60" t="str">
            <v>PEMBELIAN TRIPLEK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824013</v>
          </cell>
          <cell r="B61" t="str">
            <v>PENGHAPUSAN PIUTANG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824019</v>
          </cell>
          <cell r="B62" t="str">
            <v>PERIJINAN DAN PBB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824021</v>
          </cell>
          <cell r="B63" t="str">
            <v>BIAYA STNK/KEUR/DISPENSASI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824033</v>
          </cell>
          <cell r="B64" t="str">
            <v>BIAYA KEAMANAN DAN KEBERSIHAN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770000</v>
          </cell>
          <cell r="H64">
            <v>0</v>
          </cell>
          <cell r="I64">
            <v>0</v>
          </cell>
          <cell r="J64">
            <v>0</v>
          </cell>
          <cell r="K64">
            <v>770000</v>
          </cell>
          <cell r="L64">
            <v>0</v>
          </cell>
          <cell r="M64">
            <v>770000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824037</v>
          </cell>
          <cell r="B65" t="str">
            <v>BENDA POS/MATERAI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824041</v>
          </cell>
          <cell r="B66" t="str">
            <v>AIR ( PAM )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824042</v>
          </cell>
          <cell r="B67" t="str">
            <v>REPACKING , BONGKAR MUAT,dll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825011</v>
          </cell>
          <cell r="B68" t="str">
            <v>BIAYA  PAJAK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825012</v>
          </cell>
          <cell r="B69" t="str">
            <v>ADMINISTRASI BANK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13000</v>
          </cell>
          <cell r="H69">
            <v>0</v>
          </cell>
          <cell r="I69">
            <v>0</v>
          </cell>
          <cell r="J69">
            <v>0</v>
          </cell>
          <cell r="K69">
            <v>13000</v>
          </cell>
          <cell r="L69">
            <v>0</v>
          </cell>
          <cell r="M69">
            <v>13000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825013</v>
          </cell>
          <cell r="B70" t="str">
            <v>BIAYA JASA MANAGEMENT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825015</v>
          </cell>
          <cell r="B71" t="str">
            <v>REKRUITMEN KARYAWAN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825099</v>
          </cell>
          <cell r="B72" t="str">
            <v>LAIN-LAIN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829207</v>
          </cell>
          <cell r="B73" t="str">
            <v>BIAYA PROMOSI DAGANG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910200</v>
          </cell>
          <cell r="B74" t="str">
            <v>PENDAPATAN BUNGA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910800</v>
          </cell>
          <cell r="B75" t="str">
            <v>PENJUALAN BARANG BEKAS/SISA BA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910900</v>
          </cell>
          <cell r="B76" t="str">
            <v>LABA PENJUALAN AKTIVA TETAP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919900</v>
          </cell>
          <cell r="B77" t="str">
            <v>PENDAPATAN LAIN-LAIN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920100</v>
          </cell>
          <cell r="B78" t="str">
            <v>BEBAN BUNGA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920500</v>
          </cell>
          <cell r="B79" t="str">
            <v>KERUGIAN PENJUALAN AKTIVA TETA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929900</v>
          </cell>
          <cell r="B80" t="str">
            <v>BEBAN LAIN-LAIN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 t="str">
            <v>Rugi Bulan Berjalan</v>
          </cell>
          <cell r="E81">
            <v>70518939</v>
          </cell>
          <cell r="F81">
            <v>70518939</v>
          </cell>
          <cell r="G81">
            <v>130824247</v>
          </cell>
          <cell r="H81">
            <v>130824247</v>
          </cell>
          <cell r="I81">
            <v>147583904</v>
          </cell>
          <cell r="J81">
            <v>147583904</v>
          </cell>
          <cell r="K81">
            <v>139356571</v>
          </cell>
          <cell r="L81">
            <v>139356571</v>
          </cell>
          <cell r="M81">
            <v>40225035</v>
          </cell>
          <cell r="N81">
            <v>35811900</v>
          </cell>
          <cell r="O81">
            <v>99131536</v>
          </cell>
          <cell r="P81">
            <v>99131536</v>
          </cell>
          <cell r="R81">
            <v>99131536</v>
          </cell>
          <cell r="S81">
            <v>99131536</v>
          </cell>
        </row>
        <row r="82">
          <cell r="F82">
            <v>0</v>
          </cell>
          <cell r="G82">
            <v>0</v>
          </cell>
          <cell r="I82">
            <v>0</v>
          </cell>
          <cell r="M82">
            <v>-4413135</v>
          </cell>
          <cell r="P82">
            <v>0</v>
          </cell>
          <cell r="S82">
            <v>0</v>
          </cell>
        </row>
        <row r="83">
          <cell r="E83">
            <v>70518939</v>
          </cell>
          <cell r="F83">
            <v>70518939</v>
          </cell>
          <cell r="G83">
            <v>130824247</v>
          </cell>
          <cell r="H83">
            <v>130824247</v>
          </cell>
          <cell r="I83">
            <v>147583904</v>
          </cell>
          <cell r="J83">
            <v>147583904</v>
          </cell>
          <cell r="K83">
            <v>139356571</v>
          </cell>
          <cell r="L83">
            <v>139356571</v>
          </cell>
          <cell r="M83">
            <v>35811900</v>
          </cell>
          <cell r="N83">
            <v>35811900</v>
          </cell>
          <cell r="O83">
            <v>99131536</v>
          </cell>
          <cell r="P83">
            <v>99131536</v>
          </cell>
          <cell r="R83">
            <v>99131536</v>
          </cell>
          <cell r="S83">
            <v>99131536</v>
          </cell>
        </row>
        <row r="85">
          <cell r="B85" t="str">
            <v>Ctrl Jumlah</v>
          </cell>
          <cell r="F85">
            <v>0</v>
          </cell>
          <cell r="H85">
            <v>0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</row>
        <row r="86">
          <cell r="B86" t="str">
            <v>Ctrl vs Rekap GL</v>
          </cell>
          <cell r="G86">
            <v>0</v>
          </cell>
          <cell r="H86">
            <v>0</v>
          </cell>
        </row>
        <row r="87">
          <cell r="B87" t="str">
            <v>Ctrl vs Memo Jurnal</v>
          </cell>
          <cell r="I87">
            <v>0</v>
          </cell>
          <cell r="J87">
            <v>0</v>
          </cell>
        </row>
        <row r="88">
          <cell r="B88" t="str">
            <v>Ctrl vs Rugi Laba</v>
          </cell>
          <cell r="M88">
            <v>0</v>
          </cell>
        </row>
        <row r="89">
          <cell r="B89" t="str">
            <v>Ctrl vs Neraca</v>
          </cell>
          <cell r="O89">
            <v>0</v>
          </cell>
          <cell r="P89">
            <v>0</v>
          </cell>
        </row>
        <row r="90">
          <cell r="B90" t="str">
            <v>Ctrl vs COGS</v>
          </cell>
          <cell r="K90">
            <v>0</v>
          </cell>
        </row>
        <row r="91">
          <cell r="B91" t="str">
            <v>Ctrl vs Analisa Piutang</v>
          </cell>
          <cell r="O91">
            <v>0</v>
          </cell>
        </row>
        <row r="92">
          <cell r="B92" t="str">
            <v>Ctrl vs So Persed Akir</v>
          </cell>
          <cell r="O92">
            <v>0</v>
          </cell>
        </row>
        <row r="97">
          <cell r="M9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-500 NEW APRIL"/>
      <sheetName val="SO-300"/>
      <sheetName val="SO-500"/>
      <sheetName val="SO-500 per Okt 2018"/>
      <sheetName val="HPP Depo"/>
      <sheetName val="HPP DEPO UPDATE"/>
      <sheetName val="FEB'19"/>
      <sheetName val="MRT'19"/>
      <sheetName val="SO PERDEP"/>
      <sheetName val="SO PERBLN"/>
      <sheetName val="PERW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Kode Produk</v>
          </cell>
        </row>
      </sheetData>
      <sheetData sheetId="6" refreshError="1"/>
      <sheetData sheetId="7" refreshError="1"/>
      <sheetData sheetId="8" refreshError="1"/>
      <sheetData sheetId="9">
        <row r="2">
          <cell r="C2" t="str">
            <v>Kode Produk</v>
          </cell>
          <cell r="D2" t="str">
            <v>Produk</v>
          </cell>
          <cell r="E2" t="str">
            <v>PER OKTOBER 2018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 t="str">
            <v>PER FEBRUARI 2019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>PER MARET 2019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J2" t="str">
            <v>Kode Produk</v>
          </cell>
          <cell r="AK2" t="str">
            <v>Produk</v>
          </cell>
          <cell r="AL2">
            <v>0</v>
          </cell>
          <cell r="AM2">
            <v>0</v>
          </cell>
          <cell r="AN2" t="str">
            <v>SO -1000 PER MARET 2019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</row>
        <row r="3">
          <cell r="C3">
            <v>0</v>
          </cell>
          <cell r="D3">
            <v>0</v>
          </cell>
          <cell r="E3" t="str">
            <v>Pas</v>
          </cell>
          <cell r="F3" t="str">
            <v>Sukorejo</v>
          </cell>
          <cell r="G3" t="str">
            <v>Prob</v>
          </cell>
          <cell r="H3" t="str">
            <v>Paiton</v>
          </cell>
          <cell r="I3" t="str">
            <v>Stb</v>
          </cell>
          <cell r="J3" t="str">
            <v>Bws</v>
          </cell>
          <cell r="K3" t="str">
            <v>Jember</v>
          </cell>
          <cell r="L3" t="str">
            <v>Lmj</v>
          </cell>
          <cell r="M3" t="str">
            <v>Bwi</v>
          </cell>
          <cell r="N3" t="str">
            <v>Genteng</v>
          </cell>
          <cell r="O3" t="str">
            <v>Pas</v>
          </cell>
          <cell r="P3" t="str">
            <v>Sukorejo</v>
          </cell>
          <cell r="Q3" t="str">
            <v>Prob</v>
          </cell>
          <cell r="R3" t="str">
            <v>Paiton</v>
          </cell>
          <cell r="S3" t="str">
            <v>Stb</v>
          </cell>
          <cell r="T3" t="str">
            <v>Bws</v>
          </cell>
          <cell r="U3" t="str">
            <v>Jember</v>
          </cell>
          <cell r="V3" t="str">
            <v>Lmj</v>
          </cell>
          <cell r="W3" t="str">
            <v>Bwi</v>
          </cell>
          <cell r="X3" t="str">
            <v>Genteng</v>
          </cell>
          <cell r="Y3" t="str">
            <v>Pas</v>
          </cell>
          <cell r="Z3" t="str">
            <v>Sukorejo</v>
          </cell>
          <cell r="AA3" t="str">
            <v>Prob</v>
          </cell>
          <cell r="AB3" t="str">
            <v>Paiton</v>
          </cell>
          <cell r="AC3" t="str">
            <v>Stb</v>
          </cell>
          <cell r="AD3" t="str">
            <v>Bws</v>
          </cell>
          <cell r="AE3" t="str">
            <v>Jember</v>
          </cell>
          <cell r="AF3" t="str">
            <v>Lmj</v>
          </cell>
          <cell r="AG3" t="str">
            <v>Bwi</v>
          </cell>
          <cell r="AH3" t="str">
            <v>Genteng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 t="str">
            <v>Pas</v>
          </cell>
          <cell r="AO3" t="str">
            <v>Sukorejo</v>
          </cell>
          <cell r="AP3" t="str">
            <v>Prob</v>
          </cell>
          <cell r="AQ3" t="str">
            <v>Paiton</v>
          </cell>
          <cell r="AR3" t="str">
            <v>Stb</v>
          </cell>
          <cell r="AS3" t="str">
            <v>Bws</v>
          </cell>
          <cell r="AT3" t="str">
            <v>Jember</v>
          </cell>
          <cell r="AU3" t="str">
            <v>Lmj</v>
          </cell>
          <cell r="AV3" t="str">
            <v>Bwi</v>
          </cell>
          <cell r="AW3" t="str">
            <v>Genteng</v>
          </cell>
        </row>
        <row r="4">
          <cell r="C4">
            <v>74559</v>
          </cell>
          <cell r="D4" t="str">
            <v>AQ.5GALLON ISI</v>
          </cell>
          <cell r="E4">
            <v>12900</v>
          </cell>
          <cell r="F4">
            <v>12900</v>
          </cell>
          <cell r="G4">
            <v>12400</v>
          </cell>
          <cell r="H4">
            <v>12900</v>
          </cell>
          <cell r="I4">
            <v>13250</v>
          </cell>
          <cell r="J4">
            <v>13250</v>
          </cell>
          <cell r="K4">
            <v>13250</v>
          </cell>
          <cell r="L4">
            <v>12400</v>
          </cell>
          <cell r="M4">
            <v>11000</v>
          </cell>
          <cell r="N4">
            <v>11000</v>
          </cell>
          <cell r="O4">
            <v>12900</v>
          </cell>
          <cell r="P4">
            <v>12900</v>
          </cell>
          <cell r="Q4">
            <v>12400</v>
          </cell>
          <cell r="R4">
            <v>12900</v>
          </cell>
          <cell r="S4">
            <v>13250</v>
          </cell>
          <cell r="T4">
            <v>13250</v>
          </cell>
          <cell r="U4">
            <v>13250</v>
          </cell>
          <cell r="V4">
            <v>12400</v>
          </cell>
          <cell r="W4">
            <v>11000</v>
          </cell>
          <cell r="X4">
            <v>11000</v>
          </cell>
          <cell r="Y4">
            <v>13700</v>
          </cell>
          <cell r="Z4">
            <v>13700</v>
          </cell>
          <cell r="AA4">
            <v>13700</v>
          </cell>
          <cell r="AB4">
            <v>13700</v>
          </cell>
          <cell r="AC4">
            <v>13700</v>
          </cell>
          <cell r="AD4">
            <v>13700</v>
          </cell>
          <cell r="AE4">
            <v>13700</v>
          </cell>
          <cell r="AF4">
            <v>13700</v>
          </cell>
          <cell r="AG4">
            <v>12400</v>
          </cell>
          <cell r="AH4">
            <v>12400</v>
          </cell>
          <cell r="AJ4">
            <v>74559</v>
          </cell>
          <cell r="AK4" t="str">
            <v>AQ.5GALLON ISI</v>
          </cell>
          <cell r="AN4">
            <v>12700</v>
          </cell>
          <cell r="AO4">
            <v>12700</v>
          </cell>
          <cell r="AP4">
            <v>12700</v>
          </cell>
          <cell r="AQ4">
            <v>12700</v>
          </cell>
          <cell r="AR4">
            <v>12700</v>
          </cell>
          <cell r="AS4">
            <v>12700</v>
          </cell>
          <cell r="AT4">
            <v>12700</v>
          </cell>
          <cell r="AU4">
            <v>12700</v>
          </cell>
          <cell r="AV4">
            <v>11400</v>
          </cell>
          <cell r="AW4">
            <v>11400</v>
          </cell>
        </row>
        <row r="5">
          <cell r="C5" t="str">
            <v>74559G</v>
          </cell>
          <cell r="D5" t="str">
            <v>AQ.5GALLON BTL</v>
          </cell>
          <cell r="E5">
            <v>30000</v>
          </cell>
          <cell r="F5">
            <v>30000</v>
          </cell>
          <cell r="G5">
            <v>30000</v>
          </cell>
          <cell r="H5">
            <v>30000</v>
          </cell>
          <cell r="I5">
            <v>30000</v>
          </cell>
          <cell r="J5">
            <v>30000</v>
          </cell>
          <cell r="K5">
            <v>30000</v>
          </cell>
          <cell r="L5">
            <v>30000</v>
          </cell>
          <cell r="M5">
            <v>30000</v>
          </cell>
          <cell r="N5">
            <v>30000</v>
          </cell>
          <cell r="O5">
            <v>30000</v>
          </cell>
          <cell r="P5">
            <v>30000</v>
          </cell>
          <cell r="Q5">
            <v>30000</v>
          </cell>
          <cell r="R5">
            <v>30000</v>
          </cell>
          <cell r="S5">
            <v>30000</v>
          </cell>
          <cell r="T5">
            <v>30000</v>
          </cell>
          <cell r="U5">
            <v>30000</v>
          </cell>
          <cell r="V5">
            <v>30000</v>
          </cell>
          <cell r="W5">
            <v>30000</v>
          </cell>
          <cell r="X5">
            <v>30000</v>
          </cell>
          <cell r="Y5">
            <v>30000</v>
          </cell>
          <cell r="Z5">
            <v>30000</v>
          </cell>
          <cell r="AA5">
            <v>30000</v>
          </cell>
          <cell r="AB5">
            <v>30000</v>
          </cell>
          <cell r="AC5">
            <v>30000</v>
          </cell>
          <cell r="AD5">
            <v>30000</v>
          </cell>
          <cell r="AE5">
            <v>30000</v>
          </cell>
          <cell r="AF5">
            <v>30000</v>
          </cell>
          <cell r="AG5">
            <v>30000</v>
          </cell>
          <cell r="AH5">
            <v>30000</v>
          </cell>
          <cell r="AJ5" t="str">
            <v>74559G</v>
          </cell>
          <cell r="AK5" t="str">
            <v>AQ.5GALLON BTL</v>
          </cell>
          <cell r="AN5">
            <v>30000</v>
          </cell>
          <cell r="AO5">
            <v>30000</v>
          </cell>
          <cell r="AP5">
            <v>30000</v>
          </cell>
          <cell r="AQ5">
            <v>30000</v>
          </cell>
          <cell r="AR5">
            <v>30000</v>
          </cell>
          <cell r="AS5">
            <v>30000</v>
          </cell>
          <cell r="AT5">
            <v>30000</v>
          </cell>
          <cell r="AU5">
            <v>30000</v>
          </cell>
          <cell r="AV5">
            <v>30000</v>
          </cell>
          <cell r="AW5">
            <v>30000</v>
          </cell>
        </row>
        <row r="6">
          <cell r="C6">
            <v>74560</v>
          </cell>
          <cell r="D6" t="str">
            <v>VT.5GLN ISI</v>
          </cell>
          <cell r="E6">
            <v>9000</v>
          </cell>
          <cell r="F6">
            <v>9000</v>
          </cell>
          <cell r="G6">
            <v>10000</v>
          </cell>
          <cell r="H6">
            <v>11300</v>
          </cell>
          <cell r="I6">
            <v>10000</v>
          </cell>
          <cell r="J6">
            <v>10000</v>
          </cell>
          <cell r="K6">
            <v>10000</v>
          </cell>
          <cell r="L6">
            <v>10000</v>
          </cell>
          <cell r="M6">
            <v>9000</v>
          </cell>
          <cell r="N6">
            <v>9000</v>
          </cell>
          <cell r="O6">
            <v>11300</v>
          </cell>
          <cell r="P6">
            <v>11300</v>
          </cell>
          <cell r="Q6">
            <v>11300</v>
          </cell>
          <cell r="R6">
            <v>11300</v>
          </cell>
          <cell r="S6">
            <v>11300</v>
          </cell>
          <cell r="T6">
            <v>11300</v>
          </cell>
          <cell r="U6">
            <v>11300</v>
          </cell>
          <cell r="V6">
            <v>11300</v>
          </cell>
          <cell r="W6">
            <v>11300</v>
          </cell>
          <cell r="X6">
            <v>11300</v>
          </cell>
          <cell r="Y6">
            <v>11300</v>
          </cell>
          <cell r="Z6">
            <v>11300</v>
          </cell>
          <cell r="AA6">
            <v>11300</v>
          </cell>
          <cell r="AB6">
            <v>11300</v>
          </cell>
          <cell r="AC6">
            <v>11300</v>
          </cell>
          <cell r="AD6">
            <v>11300</v>
          </cell>
          <cell r="AE6">
            <v>11300</v>
          </cell>
          <cell r="AF6">
            <v>11300</v>
          </cell>
          <cell r="AG6">
            <v>11300</v>
          </cell>
          <cell r="AH6">
            <v>11300</v>
          </cell>
          <cell r="AJ6">
            <v>74560</v>
          </cell>
          <cell r="AK6" t="str">
            <v>VT.5GLN ISI</v>
          </cell>
          <cell r="AN6">
            <v>10300</v>
          </cell>
          <cell r="AO6">
            <v>10300</v>
          </cell>
          <cell r="AP6">
            <v>10300</v>
          </cell>
          <cell r="AQ6">
            <v>10300</v>
          </cell>
          <cell r="AR6">
            <v>10300</v>
          </cell>
          <cell r="AS6">
            <v>10300</v>
          </cell>
          <cell r="AT6">
            <v>10300</v>
          </cell>
          <cell r="AU6">
            <v>10300</v>
          </cell>
          <cell r="AV6">
            <v>10300</v>
          </cell>
          <cell r="AW6">
            <v>10300</v>
          </cell>
        </row>
        <row r="7">
          <cell r="C7" t="str">
            <v>74560G</v>
          </cell>
          <cell r="D7" t="str">
            <v>VT.5GALON BTL</v>
          </cell>
          <cell r="E7">
            <v>30000</v>
          </cell>
          <cell r="F7">
            <v>30000</v>
          </cell>
          <cell r="G7">
            <v>30000</v>
          </cell>
          <cell r="H7">
            <v>30000</v>
          </cell>
          <cell r="I7">
            <v>30000</v>
          </cell>
          <cell r="J7">
            <v>30000</v>
          </cell>
          <cell r="K7">
            <v>30000</v>
          </cell>
          <cell r="L7">
            <v>30000</v>
          </cell>
          <cell r="M7">
            <v>30000</v>
          </cell>
          <cell r="N7">
            <v>30000</v>
          </cell>
          <cell r="O7">
            <v>30000</v>
          </cell>
          <cell r="P7">
            <v>30000</v>
          </cell>
          <cell r="Q7">
            <v>30000</v>
          </cell>
          <cell r="R7">
            <v>30000</v>
          </cell>
          <cell r="S7">
            <v>30000</v>
          </cell>
          <cell r="T7">
            <v>30000</v>
          </cell>
          <cell r="U7">
            <v>30000</v>
          </cell>
          <cell r="V7">
            <v>30000</v>
          </cell>
          <cell r="W7">
            <v>30000</v>
          </cell>
          <cell r="X7">
            <v>30000</v>
          </cell>
          <cell r="Y7">
            <v>30000</v>
          </cell>
          <cell r="Z7">
            <v>30000</v>
          </cell>
          <cell r="AA7">
            <v>30000</v>
          </cell>
          <cell r="AB7">
            <v>30000</v>
          </cell>
          <cell r="AC7">
            <v>30000</v>
          </cell>
          <cell r="AD7">
            <v>30000</v>
          </cell>
          <cell r="AE7">
            <v>30000</v>
          </cell>
          <cell r="AF7">
            <v>30000</v>
          </cell>
          <cell r="AG7">
            <v>30000</v>
          </cell>
          <cell r="AH7">
            <v>30000</v>
          </cell>
          <cell r="AJ7" t="str">
            <v>74560G</v>
          </cell>
          <cell r="AK7" t="str">
            <v>VT.5GALON BTL</v>
          </cell>
          <cell r="AN7">
            <v>30000</v>
          </cell>
          <cell r="AO7">
            <v>30000</v>
          </cell>
          <cell r="AP7">
            <v>30000</v>
          </cell>
          <cell r="AQ7">
            <v>30000</v>
          </cell>
          <cell r="AR7">
            <v>30000</v>
          </cell>
          <cell r="AS7">
            <v>30000</v>
          </cell>
          <cell r="AT7">
            <v>30000</v>
          </cell>
          <cell r="AU7">
            <v>30000</v>
          </cell>
          <cell r="AV7">
            <v>30000</v>
          </cell>
          <cell r="AW7">
            <v>30000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C9">
            <v>12713</v>
          </cell>
          <cell r="D9" t="str">
            <v>AQ.220ML 1X48</v>
          </cell>
          <cell r="E9">
            <v>24300</v>
          </cell>
          <cell r="F9">
            <v>24300</v>
          </cell>
          <cell r="G9">
            <v>23300</v>
          </cell>
          <cell r="H9">
            <v>24300</v>
          </cell>
          <cell r="I9">
            <v>23500</v>
          </cell>
          <cell r="J9">
            <v>23500</v>
          </cell>
          <cell r="K9">
            <v>23500</v>
          </cell>
          <cell r="L9">
            <v>23300</v>
          </cell>
          <cell r="M9">
            <v>23300</v>
          </cell>
          <cell r="N9">
            <v>23300</v>
          </cell>
          <cell r="O9">
            <v>24300</v>
          </cell>
          <cell r="P9">
            <v>24300</v>
          </cell>
          <cell r="Q9">
            <v>23300</v>
          </cell>
          <cell r="R9">
            <v>24300</v>
          </cell>
          <cell r="S9">
            <v>23500</v>
          </cell>
          <cell r="T9">
            <v>23500</v>
          </cell>
          <cell r="U9">
            <v>23500</v>
          </cell>
          <cell r="V9">
            <v>23300</v>
          </cell>
          <cell r="W9">
            <v>23300</v>
          </cell>
          <cell r="X9">
            <v>23300</v>
          </cell>
          <cell r="Y9">
            <v>26700</v>
          </cell>
          <cell r="Z9">
            <v>26700</v>
          </cell>
          <cell r="AA9">
            <v>26700</v>
          </cell>
          <cell r="AB9">
            <v>26700</v>
          </cell>
          <cell r="AC9">
            <v>26700</v>
          </cell>
          <cell r="AD9">
            <v>26700</v>
          </cell>
          <cell r="AE9">
            <v>26700</v>
          </cell>
          <cell r="AF9">
            <v>26700</v>
          </cell>
          <cell r="AG9">
            <v>26700</v>
          </cell>
          <cell r="AH9">
            <v>26700</v>
          </cell>
          <cell r="AJ9">
            <v>12713</v>
          </cell>
          <cell r="AK9" t="str">
            <v>AQ.220ML 1X48</v>
          </cell>
          <cell r="AM9" t="str">
            <v>AQ220X48</v>
          </cell>
          <cell r="AN9">
            <v>25700</v>
          </cell>
          <cell r="AO9">
            <v>25700</v>
          </cell>
          <cell r="AP9">
            <v>25700</v>
          </cell>
          <cell r="AQ9">
            <v>25700</v>
          </cell>
          <cell r="AR9">
            <v>25700</v>
          </cell>
          <cell r="AS9">
            <v>25700</v>
          </cell>
          <cell r="AT9">
            <v>25700</v>
          </cell>
          <cell r="AU9">
            <v>25700</v>
          </cell>
          <cell r="AV9">
            <v>25700</v>
          </cell>
          <cell r="AW9">
            <v>25700</v>
          </cell>
        </row>
        <row r="10">
          <cell r="C10">
            <v>134578</v>
          </cell>
          <cell r="D10" t="str">
            <v>AQ.220ML LOCAL 1X48</v>
          </cell>
          <cell r="E10">
            <v>24300</v>
          </cell>
          <cell r="F10">
            <v>24300</v>
          </cell>
          <cell r="G10">
            <v>23300</v>
          </cell>
          <cell r="H10">
            <v>24300</v>
          </cell>
          <cell r="I10">
            <v>23500</v>
          </cell>
          <cell r="J10">
            <v>23500</v>
          </cell>
          <cell r="K10">
            <v>23500</v>
          </cell>
          <cell r="L10">
            <v>23300</v>
          </cell>
          <cell r="M10">
            <v>23300</v>
          </cell>
          <cell r="N10">
            <v>23300</v>
          </cell>
          <cell r="O10">
            <v>24300</v>
          </cell>
          <cell r="P10">
            <v>24300</v>
          </cell>
          <cell r="Q10">
            <v>23300</v>
          </cell>
          <cell r="R10">
            <v>24300</v>
          </cell>
          <cell r="S10">
            <v>23500</v>
          </cell>
          <cell r="T10">
            <v>23500</v>
          </cell>
          <cell r="U10">
            <v>23500</v>
          </cell>
          <cell r="V10">
            <v>23300</v>
          </cell>
          <cell r="W10">
            <v>23300</v>
          </cell>
          <cell r="X10">
            <v>23300</v>
          </cell>
          <cell r="Y10">
            <v>26700</v>
          </cell>
          <cell r="Z10">
            <v>26700</v>
          </cell>
          <cell r="AA10">
            <v>26700</v>
          </cell>
          <cell r="AB10">
            <v>26700</v>
          </cell>
          <cell r="AC10">
            <v>26700</v>
          </cell>
          <cell r="AD10">
            <v>26700</v>
          </cell>
          <cell r="AE10">
            <v>26700</v>
          </cell>
          <cell r="AF10">
            <v>26700</v>
          </cell>
          <cell r="AG10">
            <v>26700</v>
          </cell>
          <cell r="AH10">
            <v>26700</v>
          </cell>
          <cell r="AJ10">
            <v>134578</v>
          </cell>
          <cell r="AK10" t="str">
            <v>AQ.220ML LOCAL 1X48</v>
          </cell>
          <cell r="AM10" t="str">
            <v>AQ220X48</v>
          </cell>
          <cell r="AN10">
            <v>25700</v>
          </cell>
          <cell r="AO10">
            <v>25700</v>
          </cell>
          <cell r="AP10">
            <v>25700</v>
          </cell>
          <cell r="AQ10">
            <v>25700</v>
          </cell>
          <cell r="AR10">
            <v>25700</v>
          </cell>
          <cell r="AS10">
            <v>25700</v>
          </cell>
          <cell r="AT10">
            <v>25700</v>
          </cell>
          <cell r="AU10">
            <v>25700</v>
          </cell>
          <cell r="AV10">
            <v>25700</v>
          </cell>
          <cell r="AW10">
            <v>25700</v>
          </cell>
        </row>
        <row r="11">
          <cell r="C11" t="str">
            <v>134578R</v>
          </cell>
          <cell r="D11" t="str">
            <v>AQ.220ML LOCAL 1X48 REJECT</v>
          </cell>
          <cell r="E11">
            <v>24300</v>
          </cell>
          <cell r="F11">
            <v>24300</v>
          </cell>
          <cell r="G11">
            <v>23300</v>
          </cell>
          <cell r="H11">
            <v>24300</v>
          </cell>
          <cell r="I11">
            <v>23500</v>
          </cell>
          <cell r="J11">
            <v>23500</v>
          </cell>
          <cell r="K11">
            <v>23500</v>
          </cell>
          <cell r="L11">
            <v>23300</v>
          </cell>
          <cell r="M11">
            <v>23300</v>
          </cell>
          <cell r="N11">
            <v>23300</v>
          </cell>
          <cell r="O11">
            <v>24300</v>
          </cell>
          <cell r="P11">
            <v>24300</v>
          </cell>
          <cell r="Q11">
            <v>23300</v>
          </cell>
          <cell r="R11">
            <v>24300</v>
          </cell>
          <cell r="S11">
            <v>23500</v>
          </cell>
          <cell r="T11">
            <v>23500</v>
          </cell>
          <cell r="U11">
            <v>23500</v>
          </cell>
          <cell r="V11">
            <v>23300</v>
          </cell>
          <cell r="W11">
            <v>23300</v>
          </cell>
          <cell r="X11">
            <v>23300</v>
          </cell>
          <cell r="Y11">
            <v>26700</v>
          </cell>
          <cell r="Z11">
            <v>26700</v>
          </cell>
          <cell r="AA11">
            <v>26700</v>
          </cell>
          <cell r="AB11">
            <v>26700</v>
          </cell>
          <cell r="AC11">
            <v>26700</v>
          </cell>
          <cell r="AD11">
            <v>26700</v>
          </cell>
          <cell r="AE11">
            <v>26700</v>
          </cell>
          <cell r="AF11">
            <v>26700</v>
          </cell>
          <cell r="AG11">
            <v>26700</v>
          </cell>
          <cell r="AH11">
            <v>26700</v>
          </cell>
          <cell r="AJ11" t="str">
            <v>134578R</v>
          </cell>
          <cell r="AK11" t="str">
            <v>AQ.220ML LOCAL 1X48 REJECT</v>
          </cell>
          <cell r="AN11">
            <v>25700</v>
          </cell>
          <cell r="AO11">
            <v>25700</v>
          </cell>
          <cell r="AP11">
            <v>25700</v>
          </cell>
          <cell r="AQ11">
            <v>25700</v>
          </cell>
          <cell r="AR11">
            <v>25700</v>
          </cell>
          <cell r="AS11">
            <v>25700</v>
          </cell>
          <cell r="AT11">
            <v>25700</v>
          </cell>
          <cell r="AU11">
            <v>25700</v>
          </cell>
          <cell r="AV11">
            <v>25700</v>
          </cell>
          <cell r="AW11">
            <v>25700</v>
          </cell>
        </row>
        <row r="12">
          <cell r="C12">
            <v>74548</v>
          </cell>
          <cell r="D12" t="str">
            <v>AQ.240ML 1X48</v>
          </cell>
          <cell r="E12">
            <v>24300</v>
          </cell>
          <cell r="F12">
            <v>24300</v>
          </cell>
          <cell r="G12">
            <v>23300</v>
          </cell>
          <cell r="H12">
            <v>24300</v>
          </cell>
          <cell r="I12">
            <v>23500</v>
          </cell>
          <cell r="J12">
            <v>23500</v>
          </cell>
          <cell r="K12">
            <v>23500</v>
          </cell>
          <cell r="L12">
            <v>23300</v>
          </cell>
          <cell r="M12">
            <v>23300</v>
          </cell>
          <cell r="N12">
            <v>23300</v>
          </cell>
          <cell r="O12">
            <v>24300</v>
          </cell>
          <cell r="P12">
            <v>24300</v>
          </cell>
          <cell r="Q12">
            <v>23300</v>
          </cell>
          <cell r="R12">
            <v>24300</v>
          </cell>
          <cell r="S12">
            <v>23500</v>
          </cell>
          <cell r="T12">
            <v>23500</v>
          </cell>
          <cell r="U12">
            <v>23500</v>
          </cell>
          <cell r="V12">
            <v>23300</v>
          </cell>
          <cell r="W12">
            <v>23300</v>
          </cell>
          <cell r="X12">
            <v>23300</v>
          </cell>
          <cell r="Y12">
            <v>26700</v>
          </cell>
          <cell r="Z12">
            <v>26700</v>
          </cell>
          <cell r="AA12">
            <v>26700</v>
          </cell>
          <cell r="AB12">
            <v>26700</v>
          </cell>
          <cell r="AC12">
            <v>26700</v>
          </cell>
          <cell r="AD12">
            <v>26700</v>
          </cell>
          <cell r="AE12">
            <v>26700</v>
          </cell>
          <cell r="AF12">
            <v>26700</v>
          </cell>
          <cell r="AG12">
            <v>26700</v>
          </cell>
          <cell r="AH12">
            <v>26700</v>
          </cell>
          <cell r="AJ12">
            <v>74548</v>
          </cell>
          <cell r="AK12" t="str">
            <v>AQ.240ML 1X48</v>
          </cell>
          <cell r="AM12" t="str">
            <v>AQ240X48</v>
          </cell>
          <cell r="AN12">
            <v>25700</v>
          </cell>
          <cell r="AO12">
            <v>25700</v>
          </cell>
          <cell r="AP12">
            <v>25700</v>
          </cell>
          <cell r="AQ12">
            <v>25700</v>
          </cell>
          <cell r="AR12">
            <v>25700</v>
          </cell>
          <cell r="AS12">
            <v>25700</v>
          </cell>
          <cell r="AT12">
            <v>25700</v>
          </cell>
          <cell r="AU12">
            <v>25700</v>
          </cell>
          <cell r="AV12">
            <v>25700</v>
          </cell>
          <cell r="AW12">
            <v>25700</v>
          </cell>
        </row>
        <row r="13">
          <cell r="C13" t="str">
            <v>74548R</v>
          </cell>
          <cell r="D13" t="str">
            <v>AQ.240ML 1X48 REJECT</v>
          </cell>
          <cell r="E13">
            <v>24300</v>
          </cell>
          <cell r="F13">
            <v>24300</v>
          </cell>
          <cell r="G13">
            <v>23300</v>
          </cell>
          <cell r="H13">
            <v>24300</v>
          </cell>
          <cell r="I13">
            <v>23500</v>
          </cell>
          <cell r="J13">
            <v>23500</v>
          </cell>
          <cell r="K13">
            <v>23500</v>
          </cell>
          <cell r="L13">
            <v>23300</v>
          </cell>
          <cell r="M13">
            <v>23300</v>
          </cell>
          <cell r="N13">
            <v>23300</v>
          </cell>
          <cell r="O13">
            <v>24300</v>
          </cell>
          <cell r="P13">
            <v>24300</v>
          </cell>
          <cell r="Q13">
            <v>23300</v>
          </cell>
          <cell r="R13">
            <v>24300</v>
          </cell>
          <cell r="S13">
            <v>23500</v>
          </cell>
          <cell r="T13">
            <v>23500</v>
          </cell>
          <cell r="U13">
            <v>23500</v>
          </cell>
          <cell r="V13">
            <v>23300</v>
          </cell>
          <cell r="W13">
            <v>23300</v>
          </cell>
          <cell r="X13">
            <v>23300</v>
          </cell>
          <cell r="Y13">
            <v>26700</v>
          </cell>
          <cell r="Z13">
            <v>26700</v>
          </cell>
          <cell r="AA13">
            <v>26700</v>
          </cell>
          <cell r="AB13">
            <v>26700</v>
          </cell>
          <cell r="AC13">
            <v>26700</v>
          </cell>
          <cell r="AD13">
            <v>26700</v>
          </cell>
          <cell r="AE13">
            <v>26700</v>
          </cell>
          <cell r="AF13">
            <v>26700</v>
          </cell>
          <cell r="AG13">
            <v>26700</v>
          </cell>
          <cell r="AH13">
            <v>26700</v>
          </cell>
          <cell r="AJ13" t="str">
            <v>74548R</v>
          </cell>
          <cell r="AK13" t="str">
            <v>AQ.240ML 1X48 REJECT</v>
          </cell>
          <cell r="AM13" t="str">
            <v>AQ240X48</v>
          </cell>
          <cell r="AN13">
            <v>25700</v>
          </cell>
          <cell r="AO13">
            <v>25700</v>
          </cell>
          <cell r="AP13">
            <v>25700</v>
          </cell>
          <cell r="AQ13">
            <v>25700</v>
          </cell>
          <cell r="AR13">
            <v>25700</v>
          </cell>
          <cell r="AS13">
            <v>25700</v>
          </cell>
          <cell r="AT13">
            <v>25700</v>
          </cell>
          <cell r="AU13">
            <v>25700</v>
          </cell>
          <cell r="AV13">
            <v>25700</v>
          </cell>
          <cell r="AW13">
            <v>25700</v>
          </cell>
        </row>
        <row r="14">
          <cell r="C14">
            <v>74556</v>
          </cell>
          <cell r="D14" t="str">
            <v>AQ.330ML 1X24</v>
          </cell>
          <cell r="E14">
            <v>30700</v>
          </cell>
          <cell r="F14">
            <v>30700</v>
          </cell>
          <cell r="G14">
            <v>29450</v>
          </cell>
          <cell r="H14">
            <v>30700</v>
          </cell>
          <cell r="I14">
            <v>30150</v>
          </cell>
          <cell r="J14">
            <v>30150</v>
          </cell>
          <cell r="K14">
            <v>30150</v>
          </cell>
          <cell r="L14">
            <v>29450</v>
          </cell>
          <cell r="M14">
            <v>29450</v>
          </cell>
          <cell r="N14">
            <v>29450</v>
          </cell>
          <cell r="O14">
            <v>30700</v>
          </cell>
          <cell r="P14">
            <v>30700</v>
          </cell>
          <cell r="Q14">
            <v>29450</v>
          </cell>
          <cell r="R14">
            <v>30700</v>
          </cell>
          <cell r="S14">
            <v>30150</v>
          </cell>
          <cell r="T14">
            <v>30150</v>
          </cell>
          <cell r="U14">
            <v>30150</v>
          </cell>
          <cell r="V14">
            <v>29450</v>
          </cell>
          <cell r="W14">
            <v>29450</v>
          </cell>
          <cell r="X14">
            <v>29450</v>
          </cell>
          <cell r="Y14">
            <v>32500</v>
          </cell>
          <cell r="Z14">
            <v>32500</v>
          </cell>
          <cell r="AA14">
            <v>32500</v>
          </cell>
          <cell r="AB14">
            <v>32500</v>
          </cell>
          <cell r="AC14">
            <v>32500</v>
          </cell>
          <cell r="AD14">
            <v>32500</v>
          </cell>
          <cell r="AE14">
            <v>32500</v>
          </cell>
          <cell r="AF14">
            <v>32500</v>
          </cell>
          <cell r="AG14">
            <v>32500</v>
          </cell>
          <cell r="AH14">
            <v>32500</v>
          </cell>
          <cell r="AJ14">
            <v>74556</v>
          </cell>
          <cell r="AK14" t="str">
            <v>AQ.330ML 1X24</v>
          </cell>
          <cell r="AM14" t="str">
            <v>AQ330X24</v>
          </cell>
          <cell r="AN14">
            <v>31500</v>
          </cell>
          <cell r="AO14">
            <v>31500</v>
          </cell>
          <cell r="AP14">
            <v>31500</v>
          </cell>
          <cell r="AQ14">
            <v>31500</v>
          </cell>
          <cell r="AR14">
            <v>31500</v>
          </cell>
          <cell r="AS14">
            <v>31500</v>
          </cell>
          <cell r="AT14">
            <v>31500</v>
          </cell>
          <cell r="AU14">
            <v>31500</v>
          </cell>
          <cell r="AV14">
            <v>31500</v>
          </cell>
          <cell r="AW14">
            <v>31500</v>
          </cell>
        </row>
        <row r="15">
          <cell r="C15">
            <v>74557</v>
          </cell>
          <cell r="D15" t="str">
            <v>AQ.HOKBEN 330 ML 1X24</v>
          </cell>
          <cell r="E15">
            <v>30700</v>
          </cell>
          <cell r="F15">
            <v>30700</v>
          </cell>
          <cell r="G15">
            <v>29450</v>
          </cell>
          <cell r="H15">
            <v>30700</v>
          </cell>
          <cell r="I15">
            <v>30150</v>
          </cell>
          <cell r="J15">
            <v>30150</v>
          </cell>
          <cell r="K15">
            <v>30150</v>
          </cell>
          <cell r="L15">
            <v>29450</v>
          </cell>
          <cell r="M15">
            <v>29450</v>
          </cell>
          <cell r="N15">
            <v>29450</v>
          </cell>
          <cell r="O15">
            <v>30700</v>
          </cell>
          <cell r="P15">
            <v>30700</v>
          </cell>
          <cell r="Q15">
            <v>29450</v>
          </cell>
          <cell r="R15">
            <v>30700</v>
          </cell>
          <cell r="S15">
            <v>30150</v>
          </cell>
          <cell r="T15">
            <v>30150</v>
          </cell>
          <cell r="U15">
            <v>30150</v>
          </cell>
          <cell r="V15">
            <v>29450</v>
          </cell>
          <cell r="W15">
            <v>29450</v>
          </cell>
          <cell r="X15">
            <v>29450</v>
          </cell>
          <cell r="Y15">
            <v>32500</v>
          </cell>
          <cell r="Z15">
            <v>32500</v>
          </cell>
          <cell r="AA15">
            <v>32500</v>
          </cell>
          <cell r="AB15">
            <v>32500</v>
          </cell>
          <cell r="AC15">
            <v>32500</v>
          </cell>
          <cell r="AD15">
            <v>32500</v>
          </cell>
          <cell r="AE15">
            <v>32500</v>
          </cell>
          <cell r="AF15">
            <v>32500</v>
          </cell>
          <cell r="AG15">
            <v>32500</v>
          </cell>
          <cell r="AH15">
            <v>32500</v>
          </cell>
          <cell r="AJ15">
            <v>74557</v>
          </cell>
          <cell r="AK15" t="str">
            <v>AQ.HOKBEN 330 ML 1X24</v>
          </cell>
          <cell r="AM15" t="str">
            <v>AQ330X24</v>
          </cell>
          <cell r="AN15">
            <v>31500</v>
          </cell>
          <cell r="AO15">
            <v>31500</v>
          </cell>
          <cell r="AP15">
            <v>31500</v>
          </cell>
          <cell r="AQ15">
            <v>31500</v>
          </cell>
          <cell r="AR15">
            <v>31500</v>
          </cell>
          <cell r="AS15">
            <v>31500</v>
          </cell>
          <cell r="AT15">
            <v>31500</v>
          </cell>
          <cell r="AU15">
            <v>31500</v>
          </cell>
          <cell r="AV15">
            <v>31500</v>
          </cell>
          <cell r="AW15">
            <v>31500</v>
          </cell>
        </row>
        <row r="16">
          <cell r="C16" t="str">
            <v>1251A</v>
          </cell>
          <cell r="D16" t="str">
            <v>AQ.330ML 1X24 R</v>
          </cell>
          <cell r="E16">
            <v>30700</v>
          </cell>
          <cell r="F16">
            <v>30700</v>
          </cell>
          <cell r="G16">
            <v>29450</v>
          </cell>
          <cell r="H16">
            <v>30700</v>
          </cell>
          <cell r="I16">
            <v>30150</v>
          </cell>
          <cell r="J16">
            <v>30150</v>
          </cell>
          <cell r="K16">
            <v>30150</v>
          </cell>
          <cell r="L16">
            <v>29450</v>
          </cell>
          <cell r="M16">
            <v>29450</v>
          </cell>
          <cell r="N16">
            <v>29450</v>
          </cell>
          <cell r="O16">
            <v>30700</v>
          </cell>
          <cell r="P16">
            <v>30700</v>
          </cell>
          <cell r="Q16">
            <v>29450</v>
          </cell>
          <cell r="R16">
            <v>30700</v>
          </cell>
          <cell r="S16">
            <v>30150</v>
          </cell>
          <cell r="T16">
            <v>30150</v>
          </cell>
          <cell r="U16">
            <v>30150</v>
          </cell>
          <cell r="V16">
            <v>29450</v>
          </cell>
          <cell r="W16">
            <v>29450</v>
          </cell>
          <cell r="X16">
            <v>29450</v>
          </cell>
          <cell r="Y16">
            <v>32500</v>
          </cell>
          <cell r="Z16">
            <v>32500</v>
          </cell>
          <cell r="AA16">
            <v>32500</v>
          </cell>
          <cell r="AB16">
            <v>32500</v>
          </cell>
          <cell r="AC16">
            <v>32500</v>
          </cell>
          <cell r="AD16">
            <v>32500</v>
          </cell>
          <cell r="AE16">
            <v>32500</v>
          </cell>
          <cell r="AF16">
            <v>32500</v>
          </cell>
          <cell r="AG16">
            <v>32500</v>
          </cell>
          <cell r="AH16">
            <v>32500</v>
          </cell>
          <cell r="AJ16" t="str">
            <v>1251A</v>
          </cell>
          <cell r="AK16" t="str">
            <v>AQ.330ML 1X24 R</v>
          </cell>
          <cell r="AN16">
            <v>31500</v>
          </cell>
          <cell r="AO16">
            <v>31500</v>
          </cell>
          <cell r="AP16">
            <v>31500</v>
          </cell>
          <cell r="AQ16">
            <v>31500</v>
          </cell>
          <cell r="AR16">
            <v>31500</v>
          </cell>
          <cell r="AS16">
            <v>31500</v>
          </cell>
          <cell r="AT16">
            <v>31500</v>
          </cell>
          <cell r="AU16">
            <v>31500</v>
          </cell>
          <cell r="AV16">
            <v>31500</v>
          </cell>
          <cell r="AW16">
            <v>31500</v>
          </cell>
        </row>
        <row r="17">
          <cell r="C17">
            <v>12513</v>
          </cell>
          <cell r="D17" t="str">
            <v>AQ.330 ML 1 X 24 PCS</v>
          </cell>
          <cell r="E17">
            <v>30700</v>
          </cell>
          <cell r="F17">
            <v>30700</v>
          </cell>
          <cell r="G17">
            <v>29450</v>
          </cell>
          <cell r="H17">
            <v>30700</v>
          </cell>
          <cell r="I17">
            <v>30150</v>
          </cell>
          <cell r="J17">
            <v>30150</v>
          </cell>
          <cell r="K17">
            <v>30150</v>
          </cell>
          <cell r="L17">
            <v>29450</v>
          </cell>
          <cell r="M17">
            <v>29450</v>
          </cell>
          <cell r="N17">
            <v>29450</v>
          </cell>
          <cell r="O17">
            <v>30700</v>
          </cell>
          <cell r="P17">
            <v>30700</v>
          </cell>
          <cell r="Q17">
            <v>29450</v>
          </cell>
          <cell r="R17">
            <v>30700</v>
          </cell>
          <cell r="S17">
            <v>30150</v>
          </cell>
          <cell r="T17">
            <v>30150</v>
          </cell>
          <cell r="U17">
            <v>30150</v>
          </cell>
          <cell r="V17">
            <v>29450</v>
          </cell>
          <cell r="W17">
            <v>29450</v>
          </cell>
          <cell r="X17">
            <v>29450</v>
          </cell>
          <cell r="Y17">
            <v>32500</v>
          </cell>
          <cell r="Z17">
            <v>32500</v>
          </cell>
          <cell r="AA17">
            <v>32500</v>
          </cell>
          <cell r="AB17">
            <v>32500</v>
          </cell>
          <cell r="AC17">
            <v>32500</v>
          </cell>
          <cell r="AD17">
            <v>32500</v>
          </cell>
          <cell r="AE17">
            <v>32500</v>
          </cell>
          <cell r="AF17">
            <v>32500</v>
          </cell>
          <cell r="AG17">
            <v>32500</v>
          </cell>
          <cell r="AH17">
            <v>32500</v>
          </cell>
          <cell r="AJ17">
            <v>12513</v>
          </cell>
          <cell r="AK17" t="str">
            <v>AQ.330 ML 1 X 24 PCS</v>
          </cell>
          <cell r="AN17">
            <v>31500</v>
          </cell>
          <cell r="AO17">
            <v>31500</v>
          </cell>
          <cell r="AP17">
            <v>31500</v>
          </cell>
          <cell r="AQ17">
            <v>31500</v>
          </cell>
          <cell r="AR17">
            <v>31500</v>
          </cell>
          <cell r="AS17">
            <v>31500</v>
          </cell>
          <cell r="AT17">
            <v>31500</v>
          </cell>
          <cell r="AU17">
            <v>31500</v>
          </cell>
          <cell r="AV17">
            <v>31500</v>
          </cell>
          <cell r="AW17">
            <v>31500</v>
          </cell>
        </row>
        <row r="18">
          <cell r="C18">
            <v>113017</v>
          </cell>
          <cell r="D18" t="str">
            <v>AQ.330ML BOY 1X24</v>
          </cell>
          <cell r="E18">
            <v>77500</v>
          </cell>
          <cell r="F18">
            <v>77500</v>
          </cell>
          <cell r="G18">
            <v>77500</v>
          </cell>
          <cell r="H18">
            <v>77500</v>
          </cell>
          <cell r="I18">
            <v>79100</v>
          </cell>
          <cell r="J18">
            <v>79100</v>
          </cell>
          <cell r="K18">
            <v>79100</v>
          </cell>
          <cell r="L18">
            <v>79100</v>
          </cell>
          <cell r="M18">
            <v>79100</v>
          </cell>
          <cell r="N18">
            <v>79100</v>
          </cell>
          <cell r="O18">
            <v>77500</v>
          </cell>
          <cell r="P18">
            <v>77500</v>
          </cell>
          <cell r="Q18">
            <v>77500</v>
          </cell>
          <cell r="R18">
            <v>77500</v>
          </cell>
          <cell r="S18">
            <v>79100</v>
          </cell>
          <cell r="T18">
            <v>79100</v>
          </cell>
          <cell r="U18">
            <v>79100</v>
          </cell>
          <cell r="V18">
            <v>79100</v>
          </cell>
          <cell r="W18">
            <v>79100</v>
          </cell>
          <cell r="X18">
            <v>79100</v>
          </cell>
          <cell r="Y18">
            <v>82150</v>
          </cell>
          <cell r="Z18">
            <v>82150</v>
          </cell>
          <cell r="AA18">
            <v>82150</v>
          </cell>
          <cell r="AB18">
            <v>82150</v>
          </cell>
          <cell r="AC18">
            <v>82150</v>
          </cell>
          <cell r="AD18">
            <v>82150</v>
          </cell>
          <cell r="AE18">
            <v>82150</v>
          </cell>
          <cell r="AF18">
            <v>82150</v>
          </cell>
          <cell r="AG18">
            <v>83900</v>
          </cell>
          <cell r="AH18">
            <v>83900</v>
          </cell>
          <cell r="AJ18">
            <v>113017</v>
          </cell>
          <cell r="AK18" t="str">
            <v>AQ.330ML BOY 1X24</v>
          </cell>
          <cell r="AM18" t="str">
            <v>AQ330BX24</v>
          </cell>
          <cell r="AN18">
            <v>81150</v>
          </cell>
          <cell r="AO18">
            <v>81150</v>
          </cell>
          <cell r="AP18">
            <v>81150</v>
          </cell>
          <cell r="AQ18">
            <v>81150</v>
          </cell>
          <cell r="AR18">
            <v>81150</v>
          </cell>
          <cell r="AS18">
            <v>81150</v>
          </cell>
          <cell r="AT18">
            <v>81150</v>
          </cell>
          <cell r="AU18">
            <v>81150</v>
          </cell>
          <cell r="AV18">
            <v>82900</v>
          </cell>
          <cell r="AW18">
            <v>82900</v>
          </cell>
        </row>
        <row r="19">
          <cell r="C19" t="str">
            <v>113017R</v>
          </cell>
          <cell r="D19" t="str">
            <v>AQ.330ML BOY 1X24 REJECT</v>
          </cell>
          <cell r="E19">
            <v>77500</v>
          </cell>
          <cell r="F19">
            <v>77500</v>
          </cell>
          <cell r="G19">
            <v>77500</v>
          </cell>
          <cell r="H19">
            <v>77500</v>
          </cell>
          <cell r="I19">
            <v>79100</v>
          </cell>
          <cell r="J19">
            <v>79100</v>
          </cell>
          <cell r="K19">
            <v>79100</v>
          </cell>
          <cell r="L19">
            <v>79100</v>
          </cell>
          <cell r="M19">
            <v>79100</v>
          </cell>
          <cell r="N19">
            <v>79100</v>
          </cell>
          <cell r="O19">
            <v>77500</v>
          </cell>
          <cell r="P19">
            <v>77500</v>
          </cell>
          <cell r="Q19">
            <v>77500</v>
          </cell>
          <cell r="R19">
            <v>77500</v>
          </cell>
          <cell r="S19">
            <v>79100</v>
          </cell>
          <cell r="T19">
            <v>79100</v>
          </cell>
          <cell r="U19">
            <v>79100</v>
          </cell>
          <cell r="V19">
            <v>79100</v>
          </cell>
          <cell r="W19">
            <v>79100</v>
          </cell>
          <cell r="X19">
            <v>79100</v>
          </cell>
          <cell r="Y19">
            <v>82150</v>
          </cell>
          <cell r="Z19">
            <v>82150</v>
          </cell>
          <cell r="AA19">
            <v>82150</v>
          </cell>
          <cell r="AB19">
            <v>82150</v>
          </cell>
          <cell r="AC19">
            <v>82150</v>
          </cell>
          <cell r="AD19">
            <v>82150</v>
          </cell>
          <cell r="AE19">
            <v>82150</v>
          </cell>
          <cell r="AF19">
            <v>82150</v>
          </cell>
          <cell r="AG19">
            <v>83900</v>
          </cell>
          <cell r="AH19">
            <v>83900</v>
          </cell>
          <cell r="AJ19" t="str">
            <v>113017R</v>
          </cell>
          <cell r="AK19" t="str">
            <v>AQ.330ML BOY 1X24 REJECT</v>
          </cell>
          <cell r="AM19" t="str">
            <v>AQ330BX24</v>
          </cell>
          <cell r="AN19">
            <v>81150</v>
          </cell>
          <cell r="AO19">
            <v>81150</v>
          </cell>
          <cell r="AP19">
            <v>81150</v>
          </cell>
          <cell r="AQ19">
            <v>81150</v>
          </cell>
          <cell r="AR19">
            <v>81150</v>
          </cell>
          <cell r="AS19">
            <v>81150</v>
          </cell>
          <cell r="AT19">
            <v>81150</v>
          </cell>
          <cell r="AU19">
            <v>81150</v>
          </cell>
          <cell r="AV19">
            <v>82900</v>
          </cell>
          <cell r="AW19">
            <v>82900</v>
          </cell>
        </row>
        <row r="20">
          <cell r="C20">
            <v>113018</v>
          </cell>
          <cell r="D20" t="str">
            <v>AQ.330ML GIRL 1X24</v>
          </cell>
          <cell r="E20">
            <v>77500</v>
          </cell>
          <cell r="F20">
            <v>77500</v>
          </cell>
          <cell r="G20">
            <v>77500</v>
          </cell>
          <cell r="H20">
            <v>77500</v>
          </cell>
          <cell r="I20">
            <v>79100</v>
          </cell>
          <cell r="J20">
            <v>79100</v>
          </cell>
          <cell r="K20">
            <v>79100</v>
          </cell>
          <cell r="L20">
            <v>79100</v>
          </cell>
          <cell r="M20">
            <v>79100</v>
          </cell>
          <cell r="N20">
            <v>79100</v>
          </cell>
          <cell r="O20">
            <v>77500</v>
          </cell>
          <cell r="P20">
            <v>77500</v>
          </cell>
          <cell r="Q20">
            <v>77500</v>
          </cell>
          <cell r="R20">
            <v>77500</v>
          </cell>
          <cell r="S20">
            <v>79100</v>
          </cell>
          <cell r="T20">
            <v>79100</v>
          </cell>
          <cell r="U20">
            <v>79100</v>
          </cell>
          <cell r="V20">
            <v>79100</v>
          </cell>
          <cell r="W20">
            <v>79100</v>
          </cell>
          <cell r="X20">
            <v>79100</v>
          </cell>
          <cell r="Y20">
            <v>82150</v>
          </cell>
          <cell r="Z20">
            <v>82150</v>
          </cell>
          <cell r="AA20">
            <v>82150</v>
          </cell>
          <cell r="AB20">
            <v>82150</v>
          </cell>
          <cell r="AC20">
            <v>82150</v>
          </cell>
          <cell r="AD20">
            <v>82150</v>
          </cell>
          <cell r="AE20">
            <v>82150</v>
          </cell>
          <cell r="AF20">
            <v>82150</v>
          </cell>
          <cell r="AG20">
            <v>83900</v>
          </cell>
          <cell r="AH20">
            <v>83900</v>
          </cell>
          <cell r="AJ20">
            <v>113018</v>
          </cell>
          <cell r="AK20" t="str">
            <v>AQ.330ML GIRL 1X24</v>
          </cell>
          <cell r="AM20" t="str">
            <v>AQ330GX24</v>
          </cell>
          <cell r="AN20">
            <v>81150</v>
          </cell>
          <cell r="AO20">
            <v>81150</v>
          </cell>
          <cell r="AP20">
            <v>81150</v>
          </cell>
          <cell r="AQ20">
            <v>81150</v>
          </cell>
          <cell r="AR20">
            <v>81150</v>
          </cell>
          <cell r="AS20">
            <v>81150</v>
          </cell>
          <cell r="AT20">
            <v>81150</v>
          </cell>
          <cell r="AU20">
            <v>81150</v>
          </cell>
          <cell r="AV20">
            <v>82900</v>
          </cell>
          <cell r="AW20">
            <v>82900</v>
          </cell>
        </row>
        <row r="21">
          <cell r="C21" t="str">
            <v>113018R</v>
          </cell>
          <cell r="D21" t="str">
            <v>AQ.330ML GIRL 1X24 REJECT</v>
          </cell>
          <cell r="E21">
            <v>77500</v>
          </cell>
          <cell r="F21">
            <v>77500</v>
          </cell>
          <cell r="G21">
            <v>77500</v>
          </cell>
          <cell r="H21">
            <v>77500</v>
          </cell>
          <cell r="I21">
            <v>79100</v>
          </cell>
          <cell r="J21">
            <v>79100</v>
          </cell>
          <cell r="K21">
            <v>79100</v>
          </cell>
          <cell r="L21">
            <v>79100</v>
          </cell>
          <cell r="M21">
            <v>79100</v>
          </cell>
          <cell r="N21">
            <v>79100</v>
          </cell>
          <cell r="O21">
            <v>77500</v>
          </cell>
          <cell r="P21">
            <v>77500</v>
          </cell>
          <cell r="Q21">
            <v>77500</v>
          </cell>
          <cell r="R21">
            <v>77500</v>
          </cell>
          <cell r="S21">
            <v>79100</v>
          </cell>
          <cell r="T21">
            <v>79100</v>
          </cell>
          <cell r="U21">
            <v>79100</v>
          </cell>
          <cell r="V21">
            <v>79100</v>
          </cell>
          <cell r="W21">
            <v>79100</v>
          </cell>
          <cell r="X21">
            <v>79100</v>
          </cell>
          <cell r="Y21">
            <v>82150</v>
          </cell>
          <cell r="Z21">
            <v>82150</v>
          </cell>
          <cell r="AA21">
            <v>82150</v>
          </cell>
          <cell r="AB21">
            <v>82150</v>
          </cell>
          <cell r="AC21">
            <v>82150</v>
          </cell>
          <cell r="AD21">
            <v>82150</v>
          </cell>
          <cell r="AE21">
            <v>82150</v>
          </cell>
          <cell r="AF21">
            <v>82150</v>
          </cell>
          <cell r="AG21">
            <v>83900</v>
          </cell>
          <cell r="AH21">
            <v>83900</v>
          </cell>
          <cell r="AJ21" t="str">
            <v>113018R</v>
          </cell>
          <cell r="AK21" t="str">
            <v>AQ.330ML GIRL 1X24 REJECT</v>
          </cell>
          <cell r="AM21" t="str">
            <v>AQ330GX24</v>
          </cell>
          <cell r="AN21">
            <v>81150</v>
          </cell>
          <cell r="AO21">
            <v>81150</v>
          </cell>
          <cell r="AP21">
            <v>81150</v>
          </cell>
          <cell r="AQ21">
            <v>81150</v>
          </cell>
          <cell r="AR21">
            <v>81150</v>
          </cell>
          <cell r="AS21">
            <v>81150</v>
          </cell>
          <cell r="AT21">
            <v>81150</v>
          </cell>
          <cell r="AU21">
            <v>81150</v>
          </cell>
          <cell r="AV21">
            <v>82900</v>
          </cell>
          <cell r="AW21">
            <v>82900</v>
          </cell>
        </row>
        <row r="22">
          <cell r="C22">
            <v>74598</v>
          </cell>
          <cell r="D22" t="str">
            <v>AQ.380ML REFLECTIONS 1X12</v>
          </cell>
          <cell r="E22">
            <v>84500</v>
          </cell>
          <cell r="F22">
            <v>84500</v>
          </cell>
          <cell r="G22">
            <v>84500</v>
          </cell>
          <cell r="H22">
            <v>84500</v>
          </cell>
          <cell r="I22">
            <v>84500</v>
          </cell>
          <cell r="J22">
            <v>84500</v>
          </cell>
          <cell r="K22">
            <v>84500</v>
          </cell>
          <cell r="L22">
            <v>84500</v>
          </cell>
          <cell r="M22">
            <v>84500</v>
          </cell>
          <cell r="N22">
            <v>84500</v>
          </cell>
          <cell r="O22">
            <v>84500</v>
          </cell>
          <cell r="P22">
            <v>84500</v>
          </cell>
          <cell r="Q22">
            <v>84500</v>
          </cell>
          <cell r="R22">
            <v>84500</v>
          </cell>
          <cell r="S22">
            <v>84500</v>
          </cell>
          <cell r="T22">
            <v>84500</v>
          </cell>
          <cell r="U22">
            <v>84500</v>
          </cell>
          <cell r="V22">
            <v>84500</v>
          </cell>
          <cell r="W22">
            <v>84500</v>
          </cell>
          <cell r="X22">
            <v>84500</v>
          </cell>
          <cell r="Y22">
            <v>84500</v>
          </cell>
          <cell r="Z22">
            <v>84500</v>
          </cell>
          <cell r="AA22">
            <v>84500</v>
          </cell>
          <cell r="AB22">
            <v>84500</v>
          </cell>
          <cell r="AC22">
            <v>84500</v>
          </cell>
          <cell r="AD22">
            <v>84500</v>
          </cell>
          <cell r="AE22">
            <v>84500</v>
          </cell>
          <cell r="AF22">
            <v>84500</v>
          </cell>
          <cell r="AG22">
            <v>84500</v>
          </cell>
          <cell r="AH22">
            <v>84500</v>
          </cell>
          <cell r="AJ22">
            <v>74598</v>
          </cell>
          <cell r="AK22" t="str">
            <v>AQ.380ML REFLECTIONS 1X12</v>
          </cell>
          <cell r="AM22" t="str">
            <v>380REFX12</v>
          </cell>
          <cell r="AN22">
            <v>83500</v>
          </cell>
          <cell r="AO22">
            <v>83500</v>
          </cell>
          <cell r="AP22">
            <v>83500</v>
          </cell>
          <cell r="AQ22">
            <v>83500</v>
          </cell>
          <cell r="AR22">
            <v>83500</v>
          </cell>
          <cell r="AS22">
            <v>83500</v>
          </cell>
          <cell r="AT22">
            <v>83500</v>
          </cell>
          <cell r="AU22">
            <v>83500</v>
          </cell>
          <cell r="AV22">
            <v>83500</v>
          </cell>
          <cell r="AW22">
            <v>83500</v>
          </cell>
        </row>
        <row r="23">
          <cell r="C23">
            <v>132527</v>
          </cell>
          <cell r="D23" t="str">
            <v>AQ. 380ML REFLECTION SG 1X12</v>
          </cell>
          <cell r="E23">
            <v>84500</v>
          </cell>
          <cell r="F23">
            <v>84500</v>
          </cell>
          <cell r="G23">
            <v>84500</v>
          </cell>
          <cell r="H23">
            <v>84500</v>
          </cell>
          <cell r="I23">
            <v>84500</v>
          </cell>
          <cell r="J23">
            <v>84500</v>
          </cell>
          <cell r="K23">
            <v>84500</v>
          </cell>
          <cell r="L23">
            <v>84500</v>
          </cell>
          <cell r="M23">
            <v>84500</v>
          </cell>
          <cell r="N23">
            <v>84500</v>
          </cell>
          <cell r="O23">
            <v>84500</v>
          </cell>
          <cell r="P23">
            <v>84500</v>
          </cell>
          <cell r="Q23">
            <v>84500</v>
          </cell>
          <cell r="R23">
            <v>84500</v>
          </cell>
          <cell r="S23">
            <v>84500</v>
          </cell>
          <cell r="T23">
            <v>84500</v>
          </cell>
          <cell r="U23">
            <v>84500</v>
          </cell>
          <cell r="V23">
            <v>84500</v>
          </cell>
          <cell r="W23">
            <v>84500</v>
          </cell>
          <cell r="X23">
            <v>84500</v>
          </cell>
          <cell r="Y23">
            <v>84500</v>
          </cell>
          <cell r="Z23">
            <v>84500</v>
          </cell>
          <cell r="AA23">
            <v>84500</v>
          </cell>
          <cell r="AB23">
            <v>84500</v>
          </cell>
          <cell r="AC23">
            <v>84500</v>
          </cell>
          <cell r="AD23">
            <v>84500</v>
          </cell>
          <cell r="AE23">
            <v>84500</v>
          </cell>
          <cell r="AF23">
            <v>84500</v>
          </cell>
          <cell r="AG23">
            <v>84500</v>
          </cell>
          <cell r="AH23">
            <v>84500</v>
          </cell>
          <cell r="AJ23">
            <v>132527</v>
          </cell>
          <cell r="AK23" t="str">
            <v>AQ. 380ML REFLECTION SG 1X12</v>
          </cell>
          <cell r="AM23" t="str">
            <v>380REFX12</v>
          </cell>
          <cell r="AN23">
            <v>83500</v>
          </cell>
          <cell r="AO23">
            <v>83500</v>
          </cell>
          <cell r="AP23">
            <v>83500</v>
          </cell>
          <cell r="AQ23">
            <v>83500</v>
          </cell>
          <cell r="AR23">
            <v>83500</v>
          </cell>
          <cell r="AS23">
            <v>83500</v>
          </cell>
          <cell r="AT23">
            <v>83500</v>
          </cell>
          <cell r="AU23">
            <v>83500</v>
          </cell>
          <cell r="AV23">
            <v>83500</v>
          </cell>
          <cell r="AW23">
            <v>83500</v>
          </cell>
        </row>
        <row r="24">
          <cell r="C24">
            <v>80333</v>
          </cell>
          <cell r="D24" t="str">
            <v>AQ 380ML SPARKLING 1X12</v>
          </cell>
          <cell r="E24">
            <v>84500</v>
          </cell>
          <cell r="F24">
            <v>84500</v>
          </cell>
          <cell r="G24">
            <v>84500</v>
          </cell>
          <cell r="H24">
            <v>84500</v>
          </cell>
          <cell r="I24">
            <v>84500</v>
          </cell>
          <cell r="J24">
            <v>84500</v>
          </cell>
          <cell r="K24">
            <v>84500</v>
          </cell>
          <cell r="L24">
            <v>84500</v>
          </cell>
          <cell r="M24">
            <v>84500</v>
          </cell>
          <cell r="N24">
            <v>84500</v>
          </cell>
          <cell r="O24">
            <v>84500</v>
          </cell>
          <cell r="P24">
            <v>84500</v>
          </cell>
          <cell r="Q24">
            <v>84500</v>
          </cell>
          <cell r="R24">
            <v>84500</v>
          </cell>
          <cell r="S24">
            <v>84500</v>
          </cell>
          <cell r="T24">
            <v>84500</v>
          </cell>
          <cell r="U24">
            <v>84500</v>
          </cell>
          <cell r="V24">
            <v>84500</v>
          </cell>
          <cell r="W24">
            <v>84500</v>
          </cell>
          <cell r="X24">
            <v>84500</v>
          </cell>
          <cell r="Y24">
            <v>84500</v>
          </cell>
          <cell r="Z24">
            <v>84500</v>
          </cell>
          <cell r="AA24">
            <v>84500</v>
          </cell>
          <cell r="AB24">
            <v>84500</v>
          </cell>
          <cell r="AC24">
            <v>84500</v>
          </cell>
          <cell r="AD24">
            <v>84500</v>
          </cell>
          <cell r="AE24">
            <v>84500</v>
          </cell>
          <cell r="AF24">
            <v>84500</v>
          </cell>
          <cell r="AG24">
            <v>84500</v>
          </cell>
          <cell r="AH24">
            <v>84500</v>
          </cell>
          <cell r="AJ24">
            <v>80333</v>
          </cell>
          <cell r="AK24" t="str">
            <v>AQ 380ML SPARKLING 1X12</v>
          </cell>
          <cell r="AM24" t="str">
            <v>380SPARKX12</v>
          </cell>
          <cell r="AN24">
            <v>83500</v>
          </cell>
          <cell r="AO24">
            <v>83500</v>
          </cell>
          <cell r="AP24">
            <v>83500</v>
          </cell>
          <cell r="AQ24">
            <v>83500</v>
          </cell>
          <cell r="AR24">
            <v>83500</v>
          </cell>
          <cell r="AS24">
            <v>83500</v>
          </cell>
          <cell r="AT24">
            <v>83500</v>
          </cell>
          <cell r="AU24">
            <v>83500</v>
          </cell>
          <cell r="AV24">
            <v>83500</v>
          </cell>
          <cell r="AW24">
            <v>83500</v>
          </cell>
        </row>
        <row r="25">
          <cell r="C25">
            <v>133875</v>
          </cell>
          <cell r="D25" t="str">
            <v>AQ. 380ML SPARKLING SG 1X12</v>
          </cell>
          <cell r="E25">
            <v>84500</v>
          </cell>
          <cell r="F25">
            <v>84500</v>
          </cell>
          <cell r="G25">
            <v>84500</v>
          </cell>
          <cell r="H25">
            <v>84500</v>
          </cell>
          <cell r="I25">
            <v>84500</v>
          </cell>
          <cell r="J25">
            <v>84500</v>
          </cell>
          <cell r="K25">
            <v>84500</v>
          </cell>
          <cell r="L25">
            <v>84500</v>
          </cell>
          <cell r="M25">
            <v>84500</v>
          </cell>
          <cell r="N25">
            <v>84500</v>
          </cell>
          <cell r="O25">
            <v>84500</v>
          </cell>
          <cell r="P25">
            <v>84500</v>
          </cell>
          <cell r="Q25">
            <v>84500</v>
          </cell>
          <cell r="R25">
            <v>84500</v>
          </cell>
          <cell r="S25">
            <v>84500</v>
          </cell>
          <cell r="T25">
            <v>84500</v>
          </cell>
          <cell r="U25">
            <v>84500</v>
          </cell>
          <cell r="V25">
            <v>84500</v>
          </cell>
          <cell r="W25">
            <v>84500</v>
          </cell>
          <cell r="X25">
            <v>84500</v>
          </cell>
          <cell r="Y25">
            <v>84500</v>
          </cell>
          <cell r="Z25">
            <v>84500</v>
          </cell>
          <cell r="AA25">
            <v>84500</v>
          </cell>
          <cell r="AB25">
            <v>84500</v>
          </cell>
          <cell r="AC25">
            <v>84500</v>
          </cell>
          <cell r="AD25">
            <v>84500</v>
          </cell>
          <cell r="AE25">
            <v>84500</v>
          </cell>
          <cell r="AF25">
            <v>84500</v>
          </cell>
          <cell r="AG25">
            <v>84500</v>
          </cell>
          <cell r="AH25">
            <v>84500</v>
          </cell>
          <cell r="AJ25">
            <v>133875</v>
          </cell>
          <cell r="AK25" t="str">
            <v>AQ. 380ML SPARKLING SG 1X12</v>
          </cell>
          <cell r="AM25" t="str">
            <v>380SPARKX12</v>
          </cell>
          <cell r="AN25">
            <v>83500</v>
          </cell>
          <cell r="AO25">
            <v>83500</v>
          </cell>
          <cell r="AP25">
            <v>83500</v>
          </cell>
          <cell r="AQ25">
            <v>83500</v>
          </cell>
          <cell r="AR25">
            <v>83500</v>
          </cell>
          <cell r="AS25">
            <v>83500</v>
          </cell>
          <cell r="AT25">
            <v>83500</v>
          </cell>
          <cell r="AU25">
            <v>83500</v>
          </cell>
          <cell r="AV25">
            <v>83500</v>
          </cell>
          <cell r="AW25">
            <v>83500</v>
          </cell>
        </row>
        <row r="26">
          <cell r="C26">
            <v>122408</v>
          </cell>
          <cell r="D26" t="str">
            <v>AQ.450ML 1X24</v>
          </cell>
          <cell r="E26">
            <v>73500</v>
          </cell>
          <cell r="F26">
            <v>73500</v>
          </cell>
          <cell r="G26">
            <v>70600</v>
          </cell>
          <cell r="H26">
            <v>73500</v>
          </cell>
          <cell r="I26">
            <v>70850</v>
          </cell>
          <cell r="J26">
            <v>70850</v>
          </cell>
          <cell r="K26">
            <v>70850</v>
          </cell>
          <cell r="L26">
            <v>70650</v>
          </cell>
          <cell r="M26">
            <v>70650</v>
          </cell>
          <cell r="N26">
            <v>70650</v>
          </cell>
          <cell r="O26">
            <v>73500</v>
          </cell>
          <cell r="P26">
            <v>73500</v>
          </cell>
          <cell r="Q26">
            <v>70600</v>
          </cell>
          <cell r="R26">
            <v>73500</v>
          </cell>
          <cell r="S26">
            <v>70850</v>
          </cell>
          <cell r="T26">
            <v>70850</v>
          </cell>
          <cell r="U26">
            <v>70850</v>
          </cell>
          <cell r="V26">
            <v>70650</v>
          </cell>
          <cell r="W26">
            <v>70650</v>
          </cell>
          <cell r="X26">
            <v>70650</v>
          </cell>
          <cell r="Y26">
            <v>77900</v>
          </cell>
          <cell r="Z26">
            <v>77900</v>
          </cell>
          <cell r="AA26">
            <v>77900</v>
          </cell>
          <cell r="AB26">
            <v>77900</v>
          </cell>
          <cell r="AC26">
            <v>77900</v>
          </cell>
          <cell r="AD26">
            <v>77900</v>
          </cell>
          <cell r="AE26">
            <v>77900</v>
          </cell>
          <cell r="AF26">
            <v>77953</v>
          </cell>
          <cell r="AG26">
            <v>78000</v>
          </cell>
          <cell r="AH26">
            <v>78000</v>
          </cell>
          <cell r="AJ26">
            <v>122408</v>
          </cell>
          <cell r="AK26" t="str">
            <v>AQ.450ML 1X24</v>
          </cell>
          <cell r="AM26" t="str">
            <v>AQ450X24</v>
          </cell>
          <cell r="AN26">
            <v>76900</v>
          </cell>
          <cell r="AO26">
            <v>76900</v>
          </cell>
          <cell r="AP26">
            <v>76900</v>
          </cell>
          <cell r="AQ26">
            <v>76900</v>
          </cell>
          <cell r="AR26">
            <v>76900</v>
          </cell>
          <cell r="AS26">
            <v>76900</v>
          </cell>
          <cell r="AT26">
            <v>76900</v>
          </cell>
          <cell r="AU26">
            <v>76953</v>
          </cell>
          <cell r="AV26">
            <v>77000</v>
          </cell>
          <cell r="AW26">
            <v>77000</v>
          </cell>
        </row>
        <row r="27">
          <cell r="C27">
            <v>74561</v>
          </cell>
          <cell r="D27" t="str">
            <v>AQ.600ML 1X24</v>
          </cell>
          <cell r="E27">
            <v>39500</v>
          </cell>
          <cell r="F27">
            <v>39500</v>
          </cell>
          <cell r="G27">
            <v>39500</v>
          </cell>
          <cell r="H27">
            <v>39500</v>
          </cell>
          <cell r="I27">
            <v>40050</v>
          </cell>
          <cell r="J27">
            <v>40050</v>
          </cell>
          <cell r="K27">
            <v>40050</v>
          </cell>
          <cell r="L27">
            <v>39550</v>
          </cell>
          <cell r="M27">
            <v>39550</v>
          </cell>
          <cell r="N27">
            <v>39550</v>
          </cell>
          <cell r="O27">
            <v>39500</v>
          </cell>
          <cell r="P27">
            <v>39500</v>
          </cell>
          <cell r="Q27">
            <v>39500</v>
          </cell>
          <cell r="R27">
            <v>39500</v>
          </cell>
          <cell r="S27">
            <v>40050</v>
          </cell>
          <cell r="T27">
            <v>40050</v>
          </cell>
          <cell r="U27">
            <v>40050</v>
          </cell>
          <cell r="V27">
            <v>39550</v>
          </cell>
          <cell r="W27">
            <v>39550</v>
          </cell>
          <cell r="X27">
            <v>39550</v>
          </cell>
          <cell r="Y27">
            <v>41900</v>
          </cell>
          <cell r="Z27">
            <v>41900</v>
          </cell>
          <cell r="AA27">
            <v>41900</v>
          </cell>
          <cell r="AB27">
            <v>41900</v>
          </cell>
          <cell r="AC27">
            <v>41900</v>
          </cell>
          <cell r="AD27">
            <v>41900</v>
          </cell>
          <cell r="AE27">
            <v>41900</v>
          </cell>
          <cell r="AF27">
            <v>41953</v>
          </cell>
          <cell r="AG27">
            <v>41741</v>
          </cell>
          <cell r="AH27">
            <v>41741</v>
          </cell>
          <cell r="AJ27">
            <v>74561</v>
          </cell>
          <cell r="AK27" t="str">
            <v>AQ.600ML 1X24</v>
          </cell>
          <cell r="AM27" t="str">
            <v>AQ600X24</v>
          </cell>
          <cell r="AN27">
            <v>40900</v>
          </cell>
          <cell r="AO27">
            <v>40900</v>
          </cell>
          <cell r="AP27">
            <v>40900</v>
          </cell>
          <cell r="AQ27">
            <v>40900</v>
          </cell>
          <cell r="AR27">
            <v>40900</v>
          </cell>
          <cell r="AS27">
            <v>40900</v>
          </cell>
          <cell r="AT27">
            <v>40900</v>
          </cell>
          <cell r="AU27">
            <v>40953</v>
          </cell>
          <cell r="AV27">
            <v>40741</v>
          </cell>
          <cell r="AW27">
            <v>40741</v>
          </cell>
        </row>
        <row r="28">
          <cell r="C28">
            <v>12313</v>
          </cell>
          <cell r="D28" t="str">
            <v>AQ.600 ML  1 X 24 PCS</v>
          </cell>
          <cell r="E28">
            <v>39500</v>
          </cell>
          <cell r="F28">
            <v>39500</v>
          </cell>
          <cell r="G28">
            <v>39500</v>
          </cell>
          <cell r="H28">
            <v>39500</v>
          </cell>
          <cell r="I28">
            <v>40050</v>
          </cell>
          <cell r="J28">
            <v>40050</v>
          </cell>
          <cell r="K28">
            <v>40050</v>
          </cell>
          <cell r="L28">
            <v>39550</v>
          </cell>
          <cell r="M28">
            <v>39550</v>
          </cell>
          <cell r="N28">
            <v>39550</v>
          </cell>
          <cell r="O28">
            <v>39500</v>
          </cell>
          <cell r="P28">
            <v>39500</v>
          </cell>
          <cell r="Q28">
            <v>39500</v>
          </cell>
          <cell r="R28">
            <v>39500</v>
          </cell>
          <cell r="S28">
            <v>40050</v>
          </cell>
          <cell r="T28">
            <v>40050</v>
          </cell>
          <cell r="U28">
            <v>40050</v>
          </cell>
          <cell r="V28">
            <v>39550</v>
          </cell>
          <cell r="W28">
            <v>39550</v>
          </cell>
          <cell r="X28">
            <v>39550</v>
          </cell>
          <cell r="Y28">
            <v>41900</v>
          </cell>
          <cell r="Z28">
            <v>41900</v>
          </cell>
          <cell r="AA28">
            <v>41900</v>
          </cell>
          <cell r="AB28">
            <v>41900</v>
          </cell>
          <cell r="AC28">
            <v>41900</v>
          </cell>
          <cell r="AD28">
            <v>41900</v>
          </cell>
          <cell r="AE28">
            <v>41900</v>
          </cell>
          <cell r="AF28">
            <v>41953</v>
          </cell>
          <cell r="AG28">
            <v>41741</v>
          </cell>
          <cell r="AH28">
            <v>41741</v>
          </cell>
          <cell r="AJ28">
            <v>12313</v>
          </cell>
          <cell r="AK28" t="str">
            <v>AQ.600 ML  1 X 24 PCS</v>
          </cell>
          <cell r="AM28" t="str">
            <v>AQ600X24</v>
          </cell>
          <cell r="AN28">
            <v>40900</v>
          </cell>
          <cell r="AO28">
            <v>40900</v>
          </cell>
          <cell r="AP28">
            <v>40900</v>
          </cell>
          <cell r="AQ28">
            <v>40900</v>
          </cell>
          <cell r="AR28">
            <v>40900</v>
          </cell>
          <cell r="AS28">
            <v>40900</v>
          </cell>
          <cell r="AT28">
            <v>40900</v>
          </cell>
          <cell r="AU28">
            <v>40953</v>
          </cell>
          <cell r="AV28">
            <v>40741</v>
          </cell>
          <cell r="AW28">
            <v>40741</v>
          </cell>
        </row>
        <row r="29">
          <cell r="C29">
            <v>139188</v>
          </cell>
          <cell r="D29" t="str">
            <v>AQ.600 ML RESKA</v>
          </cell>
          <cell r="E29">
            <v>39500</v>
          </cell>
          <cell r="F29">
            <v>39500</v>
          </cell>
          <cell r="G29">
            <v>39500</v>
          </cell>
          <cell r="H29">
            <v>39500</v>
          </cell>
          <cell r="I29">
            <v>40050</v>
          </cell>
          <cell r="J29">
            <v>40050</v>
          </cell>
          <cell r="K29">
            <v>40050</v>
          </cell>
          <cell r="L29">
            <v>39550</v>
          </cell>
          <cell r="M29">
            <v>39550</v>
          </cell>
          <cell r="N29">
            <v>39550</v>
          </cell>
          <cell r="O29">
            <v>39500</v>
          </cell>
          <cell r="P29">
            <v>39500</v>
          </cell>
          <cell r="Q29">
            <v>39500</v>
          </cell>
          <cell r="R29">
            <v>39500</v>
          </cell>
          <cell r="S29">
            <v>40050</v>
          </cell>
          <cell r="T29">
            <v>40050</v>
          </cell>
          <cell r="U29">
            <v>40050</v>
          </cell>
          <cell r="V29">
            <v>39550</v>
          </cell>
          <cell r="W29">
            <v>39550</v>
          </cell>
          <cell r="X29">
            <v>39550</v>
          </cell>
          <cell r="Y29">
            <v>41900</v>
          </cell>
          <cell r="Z29">
            <v>41900</v>
          </cell>
          <cell r="AA29">
            <v>41900</v>
          </cell>
          <cell r="AB29">
            <v>41900</v>
          </cell>
          <cell r="AC29">
            <v>41900</v>
          </cell>
          <cell r="AD29">
            <v>41900</v>
          </cell>
          <cell r="AE29">
            <v>41900</v>
          </cell>
          <cell r="AF29">
            <v>41953</v>
          </cell>
          <cell r="AG29">
            <v>41741</v>
          </cell>
          <cell r="AH29">
            <v>41741</v>
          </cell>
          <cell r="AJ29">
            <v>139188</v>
          </cell>
          <cell r="AK29" t="str">
            <v>AQ.600 ML RESKA</v>
          </cell>
          <cell r="AN29">
            <v>40900</v>
          </cell>
          <cell r="AO29">
            <v>40900</v>
          </cell>
          <cell r="AP29">
            <v>40900</v>
          </cell>
          <cell r="AQ29">
            <v>40900</v>
          </cell>
          <cell r="AR29">
            <v>40900</v>
          </cell>
          <cell r="AS29">
            <v>40900</v>
          </cell>
          <cell r="AT29">
            <v>40900</v>
          </cell>
          <cell r="AU29">
            <v>40953</v>
          </cell>
          <cell r="AV29">
            <v>40741</v>
          </cell>
          <cell r="AW29">
            <v>40741</v>
          </cell>
        </row>
        <row r="30">
          <cell r="C30">
            <v>81681</v>
          </cell>
          <cell r="D30" t="str">
            <v>AQ.750ML 1X18</v>
          </cell>
          <cell r="E30">
            <v>68100</v>
          </cell>
          <cell r="F30">
            <v>68100</v>
          </cell>
          <cell r="G30">
            <v>65400</v>
          </cell>
          <cell r="H30">
            <v>68100</v>
          </cell>
          <cell r="I30">
            <v>65650</v>
          </cell>
          <cell r="J30">
            <v>65650</v>
          </cell>
          <cell r="K30">
            <v>65650</v>
          </cell>
          <cell r="L30">
            <v>65450</v>
          </cell>
          <cell r="M30">
            <v>65450</v>
          </cell>
          <cell r="N30">
            <v>65450</v>
          </cell>
          <cell r="O30">
            <v>68100</v>
          </cell>
          <cell r="P30">
            <v>68100</v>
          </cell>
          <cell r="Q30">
            <v>65400</v>
          </cell>
          <cell r="R30">
            <v>68100</v>
          </cell>
          <cell r="S30">
            <v>65650</v>
          </cell>
          <cell r="T30">
            <v>65650</v>
          </cell>
          <cell r="U30">
            <v>65650</v>
          </cell>
          <cell r="V30">
            <v>65450</v>
          </cell>
          <cell r="W30">
            <v>65450</v>
          </cell>
          <cell r="X30">
            <v>65450</v>
          </cell>
          <cell r="Y30">
            <v>72200</v>
          </cell>
          <cell r="Z30">
            <v>72200</v>
          </cell>
          <cell r="AA30">
            <v>72200</v>
          </cell>
          <cell r="AB30">
            <v>72200</v>
          </cell>
          <cell r="AC30">
            <v>72200</v>
          </cell>
          <cell r="AD30">
            <v>72200</v>
          </cell>
          <cell r="AE30">
            <v>72200</v>
          </cell>
          <cell r="AF30">
            <v>72253.100000000006</v>
          </cell>
          <cell r="AG30">
            <v>72300</v>
          </cell>
          <cell r="AH30">
            <v>72300</v>
          </cell>
          <cell r="AJ30">
            <v>81681</v>
          </cell>
          <cell r="AK30" t="str">
            <v>AQ.750ML 1X18</v>
          </cell>
          <cell r="AM30" t="str">
            <v>AQ750X18</v>
          </cell>
          <cell r="AN30">
            <v>71200</v>
          </cell>
          <cell r="AO30">
            <v>71200</v>
          </cell>
          <cell r="AP30">
            <v>71200</v>
          </cell>
          <cell r="AQ30">
            <v>71200</v>
          </cell>
          <cell r="AR30">
            <v>71200</v>
          </cell>
          <cell r="AS30">
            <v>71200</v>
          </cell>
          <cell r="AT30">
            <v>71200</v>
          </cell>
          <cell r="AU30">
            <v>71253.100000000006</v>
          </cell>
          <cell r="AV30">
            <v>71300</v>
          </cell>
          <cell r="AW30">
            <v>71300</v>
          </cell>
        </row>
        <row r="31">
          <cell r="C31" t="str">
            <v>81681R</v>
          </cell>
          <cell r="D31" t="str">
            <v>AQ.750ML 1X18 REJECT</v>
          </cell>
          <cell r="E31">
            <v>68100</v>
          </cell>
          <cell r="F31">
            <v>68100</v>
          </cell>
          <cell r="G31">
            <v>65400</v>
          </cell>
          <cell r="H31">
            <v>68100</v>
          </cell>
          <cell r="I31">
            <v>65650</v>
          </cell>
          <cell r="J31">
            <v>65650</v>
          </cell>
          <cell r="K31">
            <v>65650</v>
          </cell>
          <cell r="L31">
            <v>65450</v>
          </cell>
          <cell r="M31">
            <v>65450</v>
          </cell>
          <cell r="N31">
            <v>65450</v>
          </cell>
          <cell r="O31">
            <v>68100</v>
          </cell>
          <cell r="P31">
            <v>68100</v>
          </cell>
          <cell r="Q31">
            <v>65400</v>
          </cell>
          <cell r="R31">
            <v>68100</v>
          </cell>
          <cell r="S31">
            <v>65650</v>
          </cell>
          <cell r="T31">
            <v>65650</v>
          </cell>
          <cell r="U31">
            <v>65650</v>
          </cell>
          <cell r="V31">
            <v>65450</v>
          </cell>
          <cell r="W31">
            <v>65450</v>
          </cell>
          <cell r="X31">
            <v>65450</v>
          </cell>
          <cell r="Y31">
            <v>72200</v>
          </cell>
          <cell r="Z31">
            <v>72200</v>
          </cell>
          <cell r="AA31">
            <v>72200</v>
          </cell>
          <cell r="AB31">
            <v>72200</v>
          </cell>
          <cell r="AC31">
            <v>72200</v>
          </cell>
          <cell r="AD31">
            <v>72200</v>
          </cell>
          <cell r="AE31">
            <v>72200</v>
          </cell>
          <cell r="AF31">
            <v>72253.100000000006</v>
          </cell>
          <cell r="AG31">
            <v>72300</v>
          </cell>
          <cell r="AH31">
            <v>72300</v>
          </cell>
          <cell r="AJ31" t="str">
            <v>81681R</v>
          </cell>
          <cell r="AK31" t="str">
            <v>AQ.750ML 1X18 REJECT</v>
          </cell>
          <cell r="AM31" t="str">
            <v>AQ750X18</v>
          </cell>
          <cell r="AN31">
            <v>71200</v>
          </cell>
          <cell r="AO31">
            <v>71200</v>
          </cell>
          <cell r="AP31">
            <v>71200</v>
          </cell>
          <cell r="AQ31">
            <v>71200</v>
          </cell>
          <cell r="AR31">
            <v>71200</v>
          </cell>
          <cell r="AS31">
            <v>71200</v>
          </cell>
          <cell r="AT31">
            <v>71200</v>
          </cell>
          <cell r="AU31">
            <v>71253.100000000006</v>
          </cell>
          <cell r="AV31">
            <v>71300</v>
          </cell>
          <cell r="AW31">
            <v>71300</v>
          </cell>
        </row>
        <row r="32">
          <cell r="C32">
            <v>131178</v>
          </cell>
          <cell r="D32" t="str">
            <v>AQ 750 ML SPARKLING 1X6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103800</v>
          </cell>
          <cell r="Z32">
            <v>103800</v>
          </cell>
          <cell r="AA32">
            <v>103800</v>
          </cell>
          <cell r="AB32">
            <v>103800</v>
          </cell>
          <cell r="AC32">
            <v>103800</v>
          </cell>
          <cell r="AD32">
            <v>103800</v>
          </cell>
          <cell r="AE32">
            <v>103800</v>
          </cell>
          <cell r="AF32">
            <v>103800</v>
          </cell>
          <cell r="AG32">
            <v>103800</v>
          </cell>
          <cell r="AH32">
            <v>103800</v>
          </cell>
          <cell r="AJ32">
            <v>131178</v>
          </cell>
          <cell r="AK32" t="str">
            <v>AQ 750 ML SPARKLING 1X6</v>
          </cell>
          <cell r="AM32" t="str">
            <v>750SPARKX6</v>
          </cell>
          <cell r="AN32">
            <v>102800</v>
          </cell>
          <cell r="AO32">
            <v>102800</v>
          </cell>
          <cell r="AP32">
            <v>102800</v>
          </cell>
          <cell r="AQ32">
            <v>102800</v>
          </cell>
          <cell r="AR32">
            <v>102800</v>
          </cell>
          <cell r="AS32">
            <v>102800</v>
          </cell>
          <cell r="AT32">
            <v>102800</v>
          </cell>
          <cell r="AU32">
            <v>102800</v>
          </cell>
          <cell r="AV32">
            <v>102800</v>
          </cell>
          <cell r="AW32">
            <v>102800</v>
          </cell>
        </row>
        <row r="33">
          <cell r="C33">
            <v>131179</v>
          </cell>
          <cell r="D33" t="str">
            <v>AQ 750 ML REFLECTION 1X6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96000</v>
          </cell>
          <cell r="Z33">
            <v>96000</v>
          </cell>
          <cell r="AA33">
            <v>96000</v>
          </cell>
          <cell r="AB33">
            <v>96000</v>
          </cell>
          <cell r="AC33">
            <v>96000</v>
          </cell>
          <cell r="AD33">
            <v>96000</v>
          </cell>
          <cell r="AE33">
            <v>96000</v>
          </cell>
          <cell r="AF33">
            <v>96000</v>
          </cell>
          <cell r="AG33">
            <v>96000</v>
          </cell>
          <cell r="AH33">
            <v>96000</v>
          </cell>
          <cell r="AJ33">
            <v>131179</v>
          </cell>
          <cell r="AK33" t="str">
            <v>AQ 750 ML REFLECTION 1X6</v>
          </cell>
          <cell r="AM33" t="str">
            <v>750REFX6</v>
          </cell>
          <cell r="AN33">
            <v>95000</v>
          </cell>
          <cell r="AO33">
            <v>95000</v>
          </cell>
          <cell r="AP33">
            <v>95000</v>
          </cell>
          <cell r="AQ33">
            <v>95000</v>
          </cell>
          <cell r="AR33">
            <v>95000</v>
          </cell>
          <cell r="AS33">
            <v>95000</v>
          </cell>
          <cell r="AT33">
            <v>95000</v>
          </cell>
          <cell r="AU33">
            <v>95000</v>
          </cell>
          <cell r="AV33">
            <v>95000</v>
          </cell>
          <cell r="AW33">
            <v>95000</v>
          </cell>
        </row>
        <row r="34">
          <cell r="C34">
            <v>74553</v>
          </cell>
          <cell r="D34" t="str">
            <v>AQ.1500ML 1X12</v>
          </cell>
          <cell r="E34">
            <v>42600</v>
          </cell>
          <cell r="F34">
            <v>42600</v>
          </cell>
          <cell r="G34">
            <v>40550</v>
          </cell>
          <cell r="H34">
            <v>42600</v>
          </cell>
          <cell r="I34">
            <v>41050</v>
          </cell>
          <cell r="J34">
            <v>41050</v>
          </cell>
          <cell r="K34">
            <v>41050</v>
          </cell>
          <cell r="L34">
            <v>40550</v>
          </cell>
          <cell r="M34">
            <v>40550</v>
          </cell>
          <cell r="N34">
            <v>40550</v>
          </cell>
          <cell r="O34">
            <v>42600</v>
          </cell>
          <cell r="P34">
            <v>42600</v>
          </cell>
          <cell r="Q34">
            <v>40550</v>
          </cell>
          <cell r="R34">
            <v>42600</v>
          </cell>
          <cell r="S34">
            <v>41050</v>
          </cell>
          <cell r="T34">
            <v>41050</v>
          </cell>
          <cell r="U34">
            <v>41050</v>
          </cell>
          <cell r="V34">
            <v>40550</v>
          </cell>
          <cell r="W34">
            <v>40550</v>
          </cell>
          <cell r="X34">
            <v>40550</v>
          </cell>
          <cell r="Y34">
            <v>45200</v>
          </cell>
          <cell r="Z34">
            <v>45200</v>
          </cell>
          <cell r="AA34">
            <v>45200</v>
          </cell>
          <cell r="AB34">
            <v>45200</v>
          </cell>
          <cell r="AC34">
            <v>45200</v>
          </cell>
          <cell r="AD34">
            <v>45200</v>
          </cell>
          <cell r="AE34">
            <v>45200</v>
          </cell>
          <cell r="AF34">
            <v>45200</v>
          </cell>
          <cell r="AG34">
            <v>45000</v>
          </cell>
          <cell r="AH34">
            <v>45000</v>
          </cell>
          <cell r="AJ34">
            <v>74553</v>
          </cell>
          <cell r="AK34" t="str">
            <v>AQ.1500ML 1X12</v>
          </cell>
          <cell r="AM34" t="str">
            <v>AQ1500X12</v>
          </cell>
          <cell r="AN34">
            <v>44200</v>
          </cell>
          <cell r="AO34">
            <v>44200</v>
          </cell>
          <cell r="AP34">
            <v>44200</v>
          </cell>
          <cell r="AQ34">
            <v>44200</v>
          </cell>
          <cell r="AR34">
            <v>44200</v>
          </cell>
          <cell r="AS34">
            <v>44200</v>
          </cell>
          <cell r="AT34">
            <v>44200</v>
          </cell>
          <cell r="AU34">
            <v>44200</v>
          </cell>
          <cell r="AV34">
            <v>44000</v>
          </cell>
          <cell r="AW34">
            <v>44000</v>
          </cell>
        </row>
        <row r="35">
          <cell r="C35">
            <v>127210</v>
          </cell>
          <cell r="D35" t="str">
            <v>CAAYA JASMINE 350 ML 1X12</v>
          </cell>
          <cell r="E35">
            <v>50900</v>
          </cell>
          <cell r="F35">
            <v>50900</v>
          </cell>
          <cell r="G35">
            <v>50900</v>
          </cell>
          <cell r="H35">
            <v>50900</v>
          </cell>
          <cell r="I35">
            <v>50900</v>
          </cell>
          <cell r="J35">
            <v>50900</v>
          </cell>
          <cell r="K35">
            <v>50900</v>
          </cell>
          <cell r="L35">
            <v>50900</v>
          </cell>
          <cell r="M35">
            <v>50900</v>
          </cell>
          <cell r="N35">
            <v>50900</v>
          </cell>
          <cell r="O35">
            <v>50900</v>
          </cell>
          <cell r="P35">
            <v>50900</v>
          </cell>
          <cell r="Q35">
            <v>50900</v>
          </cell>
          <cell r="R35">
            <v>50900</v>
          </cell>
          <cell r="S35">
            <v>50900</v>
          </cell>
          <cell r="T35">
            <v>50900</v>
          </cell>
          <cell r="U35">
            <v>50900</v>
          </cell>
          <cell r="V35">
            <v>50900</v>
          </cell>
          <cell r="W35">
            <v>50900</v>
          </cell>
          <cell r="X35">
            <v>50900</v>
          </cell>
          <cell r="Y35">
            <v>50900</v>
          </cell>
          <cell r="Z35">
            <v>50900</v>
          </cell>
          <cell r="AA35">
            <v>50900</v>
          </cell>
          <cell r="AB35">
            <v>50900</v>
          </cell>
          <cell r="AC35">
            <v>50900</v>
          </cell>
          <cell r="AD35">
            <v>50900</v>
          </cell>
          <cell r="AE35">
            <v>50900</v>
          </cell>
          <cell r="AF35">
            <v>50900</v>
          </cell>
          <cell r="AG35">
            <v>50900</v>
          </cell>
          <cell r="AH35">
            <v>50900</v>
          </cell>
          <cell r="AJ35">
            <v>127210</v>
          </cell>
          <cell r="AK35" t="str">
            <v>CAAYA JASMINE 350 ML 1X12</v>
          </cell>
          <cell r="AL35">
            <v>0</v>
          </cell>
          <cell r="AM35" t="str">
            <v>CAAYAX12</v>
          </cell>
          <cell r="AN35">
            <v>49900</v>
          </cell>
          <cell r="AO35">
            <v>49900</v>
          </cell>
          <cell r="AP35">
            <v>49900</v>
          </cell>
          <cell r="AQ35">
            <v>49900</v>
          </cell>
          <cell r="AR35">
            <v>49900</v>
          </cell>
          <cell r="AS35">
            <v>49900</v>
          </cell>
          <cell r="AT35">
            <v>49900</v>
          </cell>
          <cell r="AU35">
            <v>49900</v>
          </cell>
          <cell r="AV35">
            <v>49900</v>
          </cell>
          <cell r="AW35">
            <v>49900</v>
          </cell>
        </row>
        <row r="36">
          <cell r="C36">
            <v>130376</v>
          </cell>
          <cell r="D36" t="str">
            <v>CAAYA TOASTED RICE 350 ML 1X12</v>
          </cell>
          <cell r="E36">
            <v>50900</v>
          </cell>
          <cell r="F36">
            <v>50900</v>
          </cell>
          <cell r="G36">
            <v>50900</v>
          </cell>
          <cell r="H36">
            <v>50900</v>
          </cell>
          <cell r="I36">
            <v>50900</v>
          </cell>
          <cell r="J36">
            <v>50900</v>
          </cell>
          <cell r="K36">
            <v>50900</v>
          </cell>
          <cell r="L36">
            <v>50900</v>
          </cell>
          <cell r="M36">
            <v>50900</v>
          </cell>
          <cell r="N36">
            <v>50900</v>
          </cell>
          <cell r="O36">
            <v>50900</v>
          </cell>
          <cell r="P36">
            <v>50900</v>
          </cell>
          <cell r="Q36">
            <v>50900</v>
          </cell>
          <cell r="R36">
            <v>50900</v>
          </cell>
          <cell r="S36">
            <v>50900</v>
          </cell>
          <cell r="T36">
            <v>50900</v>
          </cell>
          <cell r="U36">
            <v>50900</v>
          </cell>
          <cell r="V36">
            <v>50900</v>
          </cell>
          <cell r="W36">
            <v>50900</v>
          </cell>
          <cell r="X36">
            <v>50900</v>
          </cell>
          <cell r="Y36">
            <v>50900</v>
          </cell>
          <cell r="Z36">
            <v>50900</v>
          </cell>
          <cell r="AA36">
            <v>50900</v>
          </cell>
          <cell r="AB36">
            <v>50900</v>
          </cell>
          <cell r="AC36">
            <v>50900</v>
          </cell>
          <cell r="AD36">
            <v>50900</v>
          </cell>
          <cell r="AE36">
            <v>50900</v>
          </cell>
          <cell r="AF36">
            <v>50900</v>
          </cell>
          <cell r="AG36">
            <v>50900</v>
          </cell>
          <cell r="AH36">
            <v>50900</v>
          </cell>
          <cell r="AJ36">
            <v>130376</v>
          </cell>
          <cell r="AK36" t="str">
            <v>CAAYA TOASTED RICE 350 ML 1X12</v>
          </cell>
          <cell r="AL36">
            <v>0</v>
          </cell>
          <cell r="AM36">
            <v>0</v>
          </cell>
          <cell r="AN36">
            <v>49900</v>
          </cell>
          <cell r="AO36">
            <v>49900</v>
          </cell>
          <cell r="AP36">
            <v>49900</v>
          </cell>
          <cell r="AQ36">
            <v>49900</v>
          </cell>
          <cell r="AR36">
            <v>49900</v>
          </cell>
          <cell r="AS36">
            <v>49900</v>
          </cell>
          <cell r="AT36">
            <v>49900</v>
          </cell>
          <cell r="AU36">
            <v>49900</v>
          </cell>
          <cell r="AV36">
            <v>49900</v>
          </cell>
          <cell r="AW36">
            <v>49900</v>
          </cell>
        </row>
        <row r="37">
          <cell r="C37">
            <v>130377</v>
          </cell>
          <cell r="D37" t="str">
            <v>CAAYA VANILLA PANDAN 350 ML 1X12</v>
          </cell>
          <cell r="E37">
            <v>50900</v>
          </cell>
          <cell r="F37">
            <v>50900</v>
          </cell>
          <cell r="G37">
            <v>50900</v>
          </cell>
          <cell r="H37">
            <v>50900</v>
          </cell>
          <cell r="I37">
            <v>50900</v>
          </cell>
          <cell r="J37">
            <v>50900</v>
          </cell>
          <cell r="K37">
            <v>50900</v>
          </cell>
          <cell r="L37">
            <v>50900</v>
          </cell>
          <cell r="M37">
            <v>50900</v>
          </cell>
          <cell r="N37">
            <v>50900</v>
          </cell>
          <cell r="O37">
            <v>50900</v>
          </cell>
          <cell r="P37">
            <v>50900</v>
          </cell>
          <cell r="Q37">
            <v>50900</v>
          </cell>
          <cell r="R37">
            <v>50900</v>
          </cell>
          <cell r="S37">
            <v>50900</v>
          </cell>
          <cell r="T37">
            <v>50900</v>
          </cell>
          <cell r="U37">
            <v>50900</v>
          </cell>
          <cell r="V37">
            <v>50900</v>
          </cell>
          <cell r="W37">
            <v>50900</v>
          </cell>
          <cell r="X37">
            <v>50900</v>
          </cell>
          <cell r="Y37">
            <v>50900</v>
          </cell>
          <cell r="Z37">
            <v>50900</v>
          </cell>
          <cell r="AA37">
            <v>50900</v>
          </cell>
          <cell r="AB37">
            <v>50900</v>
          </cell>
          <cell r="AC37">
            <v>50900</v>
          </cell>
          <cell r="AD37">
            <v>50900</v>
          </cell>
          <cell r="AE37">
            <v>50900</v>
          </cell>
          <cell r="AF37">
            <v>50900</v>
          </cell>
          <cell r="AG37">
            <v>50900</v>
          </cell>
          <cell r="AH37">
            <v>50900</v>
          </cell>
          <cell r="AJ37">
            <v>130377</v>
          </cell>
          <cell r="AK37" t="str">
            <v>CAAYA VANILLA PANDAN 350 ML 1X12</v>
          </cell>
          <cell r="AL37">
            <v>0</v>
          </cell>
          <cell r="AM37">
            <v>0</v>
          </cell>
          <cell r="AN37">
            <v>49900</v>
          </cell>
          <cell r="AO37">
            <v>49900</v>
          </cell>
          <cell r="AP37">
            <v>49900</v>
          </cell>
          <cell r="AQ37">
            <v>49900</v>
          </cell>
          <cell r="AR37">
            <v>49900</v>
          </cell>
          <cell r="AS37">
            <v>49900</v>
          </cell>
          <cell r="AT37">
            <v>49900</v>
          </cell>
          <cell r="AU37">
            <v>49900</v>
          </cell>
          <cell r="AV37">
            <v>49900</v>
          </cell>
          <cell r="AW37">
            <v>49900</v>
          </cell>
        </row>
        <row r="38">
          <cell r="C38">
            <v>111998</v>
          </cell>
          <cell r="D38" t="str">
            <v>MIZONE ACTIVE 500ML 1X12</v>
          </cell>
          <cell r="E38">
            <v>33350</v>
          </cell>
          <cell r="F38">
            <v>33350</v>
          </cell>
          <cell r="G38">
            <v>33350</v>
          </cell>
          <cell r="H38">
            <v>33350</v>
          </cell>
          <cell r="I38">
            <v>33350</v>
          </cell>
          <cell r="J38">
            <v>33350</v>
          </cell>
          <cell r="K38">
            <v>33350</v>
          </cell>
          <cell r="L38">
            <v>33350</v>
          </cell>
          <cell r="M38">
            <v>33350</v>
          </cell>
          <cell r="N38">
            <v>33350</v>
          </cell>
          <cell r="O38">
            <v>33350</v>
          </cell>
          <cell r="P38">
            <v>33350</v>
          </cell>
          <cell r="Q38">
            <v>33350</v>
          </cell>
          <cell r="R38">
            <v>33350</v>
          </cell>
          <cell r="S38">
            <v>33350</v>
          </cell>
          <cell r="T38">
            <v>33350</v>
          </cell>
          <cell r="U38">
            <v>33350</v>
          </cell>
          <cell r="V38">
            <v>33350</v>
          </cell>
          <cell r="W38">
            <v>33350</v>
          </cell>
          <cell r="X38">
            <v>33350</v>
          </cell>
          <cell r="Y38">
            <v>36900</v>
          </cell>
          <cell r="Z38">
            <v>36900</v>
          </cell>
          <cell r="AA38">
            <v>36900</v>
          </cell>
          <cell r="AB38">
            <v>36900</v>
          </cell>
          <cell r="AC38">
            <v>36900</v>
          </cell>
          <cell r="AD38">
            <v>36900</v>
          </cell>
          <cell r="AE38">
            <v>36900</v>
          </cell>
          <cell r="AF38">
            <v>36900</v>
          </cell>
          <cell r="AG38">
            <v>36900</v>
          </cell>
          <cell r="AH38">
            <v>36900</v>
          </cell>
          <cell r="AJ38">
            <v>111998</v>
          </cell>
          <cell r="AK38" t="str">
            <v>MIZONE ACTIVE 500ML 1X12</v>
          </cell>
          <cell r="AL38">
            <v>0</v>
          </cell>
          <cell r="AM38" t="str">
            <v>MIZONEX12</v>
          </cell>
          <cell r="AN38">
            <v>35900</v>
          </cell>
          <cell r="AO38">
            <v>35900</v>
          </cell>
          <cell r="AP38">
            <v>35900</v>
          </cell>
          <cell r="AQ38">
            <v>35900</v>
          </cell>
          <cell r="AR38">
            <v>35900</v>
          </cell>
          <cell r="AS38">
            <v>35900</v>
          </cell>
          <cell r="AT38">
            <v>35900</v>
          </cell>
          <cell r="AU38">
            <v>35900</v>
          </cell>
          <cell r="AV38">
            <v>35900</v>
          </cell>
          <cell r="AW38">
            <v>35900</v>
          </cell>
        </row>
        <row r="39">
          <cell r="C39" t="str">
            <v>111998R</v>
          </cell>
          <cell r="D39" t="str">
            <v>MIZONE ACTIVE 500ML 1X12 REJECT</v>
          </cell>
          <cell r="E39">
            <v>33350</v>
          </cell>
          <cell r="F39">
            <v>33350</v>
          </cell>
          <cell r="G39">
            <v>33350</v>
          </cell>
          <cell r="H39">
            <v>33350</v>
          </cell>
          <cell r="I39">
            <v>33350</v>
          </cell>
          <cell r="J39">
            <v>33350</v>
          </cell>
          <cell r="K39">
            <v>33350</v>
          </cell>
          <cell r="L39">
            <v>33350</v>
          </cell>
          <cell r="M39">
            <v>33350</v>
          </cell>
          <cell r="N39">
            <v>33350</v>
          </cell>
          <cell r="O39">
            <v>33350</v>
          </cell>
          <cell r="P39">
            <v>33350</v>
          </cell>
          <cell r="Q39">
            <v>33350</v>
          </cell>
          <cell r="R39">
            <v>33350</v>
          </cell>
          <cell r="S39">
            <v>33350</v>
          </cell>
          <cell r="T39">
            <v>33350</v>
          </cell>
          <cell r="U39">
            <v>33350</v>
          </cell>
          <cell r="V39">
            <v>33350</v>
          </cell>
          <cell r="W39">
            <v>33350</v>
          </cell>
          <cell r="X39">
            <v>33350</v>
          </cell>
          <cell r="Y39">
            <v>36900</v>
          </cell>
          <cell r="Z39">
            <v>36900</v>
          </cell>
          <cell r="AA39">
            <v>36900</v>
          </cell>
          <cell r="AB39">
            <v>36900</v>
          </cell>
          <cell r="AC39">
            <v>36900</v>
          </cell>
          <cell r="AD39">
            <v>36900</v>
          </cell>
          <cell r="AE39">
            <v>36900</v>
          </cell>
          <cell r="AF39">
            <v>36900</v>
          </cell>
          <cell r="AG39">
            <v>36900</v>
          </cell>
          <cell r="AH39">
            <v>36900</v>
          </cell>
          <cell r="AJ39" t="str">
            <v>111998R</v>
          </cell>
          <cell r="AK39" t="str">
            <v>MIZONE ACTIVE 500ML 1X12 REJECT</v>
          </cell>
          <cell r="AM39" t="str">
            <v>MIZONEX12</v>
          </cell>
          <cell r="AN39">
            <v>35900</v>
          </cell>
          <cell r="AO39">
            <v>35900</v>
          </cell>
          <cell r="AP39">
            <v>35900</v>
          </cell>
          <cell r="AQ39">
            <v>35900</v>
          </cell>
          <cell r="AR39">
            <v>35900</v>
          </cell>
          <cell r="AS39">
            <v>35900</v>
          </cell>
          <cell r="AT39">
            <v>35900</v>
          </cell>
          <cell r="AU39">
            <v>35900</v>
          </cell>
          <cell r="AV39">
            <v>35900</v>
          </cell>
          <cell r="AW39">
            <v>35900</v>
          </cell>
        </row>
        <row r="40">
          <cell r="C40" t="str">
            <v>111998SM</v>
          </cell>
          <cell r="D40" t="str">
            <v>MIZONE ACTIVE SUPERMAN 500ML 1X12</v>
          </cell>
          <cell r="E40">
            <v>33350</v>
          </cell>
          <cell r="F40">
            <v>33350</v>
          </cell>
          <cell r="G40">
            <v>33350</v>
          </cell>
          <cell r="H40">
            <v>33350</v>
          </cell>
          <cell r="I40">
            <v>33350</v>
          </cell>
          <cell r="J40">
            <v>33350</v>
          </cell>
          <cell r="K40">
            <v>33350</v>
          </cell>
          <cell r="L40">
            <v>33350</v>
          </cell>
          <cell r="M40">
            <v>33350</v>
          </cell>
          <cell r="N40">
            <v>33350</v>
          </cell>
          <cell r="O40">
            <v>33350</v>
          </cell>
          <cell r="P40">
            <v>33350</v>
          </cell>
          <cell r="Q40">
            <v>33350</v>
          </cell>
          <cell r="R40">
            <v>33350</v>
          </cell>
          <cell r="S40">
            <v>33350</v>
          </cell>
          <cell r="T40">
            <v>33350</v>
          </cell>
          <cell r="U40">
            <v>33350</v>
          </cell>
          <cell r="V40">
            <v>33350</v>
          </cell>
          <cell r="W40">
            <v>33350</v>
          </cell>
          <cell r="X40">
            <v>33350</v>
          </cell>
          <cell r="Y40">
            <v>36900</v>
          </cell>
          <cell r="Z40">
            <v>36900</v>
          </cell>
          <cell r="AA40">
            <v>36900</v>
          </cell>
          <cell r="AB40">
            <v>36900</v>
          </cell>
          <cell r="AC40">
            <v>36900</v>
          </cell>
          <cell r="AD40">
            <v>36900</v>
          </cell>
          <cell r="AE40">
            <v>36900</v>
          </cell>
          <cell r="AF40">
            <v>36900</v>
          </cell>
          <cell r="AG40">
            <v>36900</v>
          </cell>
          <cell r="AH40">
            <v>36900</v>
          </cell>
          <cell r="AJ40" t="str">
            <v>111998SM</v>
          </cell>
          <cell r="AK40" t="str">
            <v>MIZONE ACTIVE SUPERMAN 500ML 1X12</v>
          </cell>
          <cell r="AN40">
            <v>35900</v>
          </cell>
          <cell r="AO40">
            <v>35900</v>
          </cell>
          <cell r="AP40">
            <v>35900</v>
          </cell>
          <cell r="AQ40">
            <v>35900</v>
          </cell>
          <cell r="AR40">
            <v>35900</v>
          </cell>
          <cell r="AS40">
            <v>35900</v>
          </cell>
          <cell r="AT40">
            <v>35900</v>
          </cell>
          <cell r="AU40">
            <v>35900</v>
          </cell>
          <cell r="AV40">
            <v>35900</v>
          </cell>
          <cell r="AW40">
            <v>35900</v>
          </cell>
        </row>
        <row r="41">
          <cell r="C41" t="str">
            <v>111998SP</v>
          </cell>
          <cell r="D41" t="str">
            <v>MIZONE ACTIVE SPIDERMAN 500ML 1X12</v>
          </cell>
          <cell r="E41">
            <v>33350</v>
          </cell>
          <cell r="F41">
            <v>33350</v>
          </cell>
          <cell r="G41">
            <v>33350</v>
          </cell>
          <cell r="H41">
            <v>33350</v>
          </cell>
          <cell r="I41">
            <v>33350</v>
          </cell>
          <cell r="J41">
            <v>33350</v>
          </cell>
          <cell r="K41">
            <v>33350</v>
          </cell>
          <cell r="L41">
            <v>33350</v>
          </cell>
          <cell r="M41">
            <v>33350</v>
          </cell>
          <cell r="N41">
            <v>33350</v>
          </cell>
          <cell r="O41">
            <v>33350</v>
          </cell>
          <cell r="P41">
            <v>33350</v>
          </cell>
          <cell r="Q41">
            <v>33350</v>
          </cell>
          <cell r="R41">
            <v>33350</v>
          </cell>
          <cell r="S41">
            <v>33350</v>
          </cell>
          <cell r="T41">
            <v>33350</v>
          </cell>
          <cell r="U41">
            <v>33350</v>
          </cell>
          <cell r="V41">
            <v>33350</v>
          </cell>
          <cell r="W41">
            <v>33350</v>
          </cell>
          <cell r="X41">
            <v>33350</v>
          </cell>
          <cell r="Y41">
            <v>36900</v>
          </cell>
          <cell r="Z41">
            <v>36900</v>
          </cell>
          <cell r="AA41">
            <v>36900</v>
          </cell>
          <cell r="AB41">
            <v>36900</v>
          </cell>
          <cell r="AC41">
            <v>36900</v>
          </cell>
          <cell r="AD41">
            <v>36900</v>
          </cell>
          <cell r="AE41">
            <v>36900</v>
          </cell>
          <cell r="AF41">
            <v>36900</v>
          </cell>
          <cell r="AG41">
            <v>36900</v>
          </cell>
          <cell r="AH41">
            <v>36900</v>
          </cell>
          <cell r="AJ41" t="str">
            <v>111998SP</v>
          </cell>
          <cell r="AK41" t="str">
            <v>MIZONE ACTIVE SPIDERMAN 500ML 1X12</v>
          </cell>
          <cell r="AN41">
            <v>35900</v>
          </cell>
          <cell r="AO41">
            <v>35900</v>
          </cell>
          <cell r="AP41">
            <v>35900</v>
          </cell>
          <cell r="AQ41">
            <v>35900</v>
          </cell>
          <cell r="AR41">
            <v>35900</v>
          </cell>
          <cell r="AS41">
            <v>35900</v>
          </cell>
          <cell r="AT41">
            <v>35900</v>
          </cell>
          <cell r="AU41">
            <v>35900</v>
          </cell>
          <cell r="AV41">
            <v>35900</v>
          </cell>
          <cell r="AW41">
            <v>35900</v>
          </cell>
        </row>
        <row r="42">
          <cell r="C42">
            <v>74567</v>
          </cell>
          <cell r="D42" t="str">
            <v>MIZONE LECHY LEMON 500ML 1X12</v>
          </cell>
          <cell r="E42">
            <v>33350</v>
          </cell>
          <cell r="F42">
            <v>33350</v>
          </cell>
          <cell r="G42">
            <v>33350</v>
          </cell>
          <cell r="H42">
            <v>33350</v>
          </cell>
          <cell r="I42">
            <v>33350</v>
          </cell>
          <cell r="J42">
            <v>33350</v>
          </cell>
          <cell r="K42">
            <v>33350</v>
          </cell>
          <cell r="L42">
            <v>33350</v>
          </cell>
          <cell r="M42">
            <v>33350</v>
          </cell>
          <cell r="N42">
            <v>33350</v>
          </cell>
          <cell r="O42">
            <v>33350</v>
          </cell>
          <cell r="P42">
            <v>33350</v>
          </cell>
          <cell r="Q42">
            <v>33350</v>
          </cell>
          <cell r="R42">
            <v>33350</v>
          </cell>
          <cell r="S42">
            <v>33350</v>
          </cell>
          <cell r="T42">
            <v>33350</v>
          </cell>
          <cell r="U42">
            <v>33350</v>
          </cell>
          <cell r="V42">
            <v>33350</v>
          </cell>
          <cell r="W42">
            <v>33350</v>
          </cell>
          <cell r="X42">
            <v>33350</v>
          </cell>
          <cell r="Y42">
            <v>36900</v>
          </cell>
          <cell r="Z42">
            <v>36900</v>
          </cell>
          <cell r="AA42">
            <v>36900</v>
          </cell>
          <cell r="AB42">
            <v>36900</v>
          </cell>
          <cell r="AC42">
            <v>36900</v>
          </cell>
          <cell r="AD42">
            <v>36900</v>
          </cell>
          <cell r="AE42">
            <v>36900</v>
          </cell>
          <cell r="AF42">
            <v>36900</v>
          </cell>
          <cell r="AG42">
            <v>36900</v>
          </cell>
          <cell r="AH42">
            <v>36900</v>
          </cell>
          <cell r="AJ42">
            <v>74567</v>
          </cell>
          <cell r="AK42" t="str">
            <v>MIZONE LECHY LEMON 500ML 1X12</v>
          </cell>
          <cell r="AN42">
            <v>35900</v>
          </cell>
          <cell r="AO42">
            <v>35900</v>
          </cell>
          <cell r="AP42">
            <v>35900</v>
          </cell>
          <cell r="AQ42">
            <v>35900</v>
          </cell>
          <cell r="AR42">
            <v>35900</v>
          </cell>
          <cell r="AS42">
            <v>35900</v>
          </cell>
          <cell r="AT42">
            <v>35900</v>
          </cell>
          <cell r="AU42">
            <v>35900</v>
          </cell>
          <cell r="AV42">
            <v>35900</v>
          </cell>
          <cell r="AW42">
            <v>35900</v>
          </cell>
        </row>
        <row r="43">
          <cell r="C43" t="str">
            <v>74567R</v>
          </cell>
          <cell r="D43" t="str">
            <v>MIZONE LECHY LEMON 500ML 1X12 REJECT</v>
          </cell>
          <cell r="E43">
            <v>33350</v>
          </cell>
          <cell r="F43">
            <v>33350</v>
          </cell>
          <cell r="G43">
            <v>33350</v>
          </cell>
          <cell r="H43">
            <v>33350</v>
          </cell>
          <cell r="I43">
            <v>33350</v>
          </cell>
          <cell r="J43">
            <v>33350</v>
          </cell>
          <cell r="K43">
            <v>33350</v>
          </cell>
          <cell r="L43">
            <v>33350</v>
          </cell>
          <cell r="M43">
            <v>33350</v>
          </cell>
          <cell r="N43">
            <v>33350</v>
          </cell>
          <cell r="O43">
            <v>33350</v>
          </cell>
          <cell r="P43">
            <v>33350</v>
          </cell>
          <cell r="Q43">
            <v>33350</v>
          </cell>
          <cell r="R43">
            <v>33350</v>
          </cell>
          <cell r="S43">
            <v>33350</v>
          </cell>
          <cell r="T43">
            <v>33350</v>
          </cell>
          <cell r="U43">
            <v>33350</v>
          </cell>
          <cell r="V43">
            <v>33350</v>
          </cell>
          <cell r="W43">
            <v>33350</v>
          </cell>
          <cell r="X43">
            <v>33350</v>
          </cell>
          <cell r="Y43">
            <v>36900</v>
          </cell>
          <cell r="Z43">
            <v>36900</v>
          </cell>
          <cell r="AA43">
            <v>36900</v>
          </cell>
          <cell r="AB43">
            <v>36900</v>
          </cell>
          <cell r="AC43">
            <v>36900</v>
          </cell>
          <cell r="AD43">
            <v>36900</v>
          </cell>
          <cell r="AE43">
            <v>36900</v>
          </cell>
          <cell r="AF43">
            <v>36900</v>
          </cell>
          <cell r="AG43">
            <v>36900</v>
          </cell>
          <cell r="AH43">
            <v>36900</v>
          </cell>
          <cell r="AJ43" t="str">
            <v>74567R</v>
          </cell>
          <cell r="AK43" t="str">
            <v>MIZONE LECHY LEMON 500ML 1X12 REJECT</v>
          </cell>
          <cell r="AN43">
            <v>35900</v>
          </cell>
          <cell r="AO43">
            <v>35900</v>
          </cell>
          <cell r="AP43">
            <v>35900</v>
          </cell>
          <cell r="AQ43">
            <v>35900</v>
          </cell>
          <cell r="AR43">
            <v>35900</v>
          </cell>
          <cell r="AS43">
            <v>35900</v>
          </cell>
          <cell r="AT43">
            <v>35900</v>
          </cell>
          <cell r="AU43">
            <v>35900</v>
          </cell>
          <cell r="AV43">
            <v>35900</v>
          </cell>
          <cell r="AW43">
            <v>35900</v>
          </cell>
        </row>
        <row r="44">
          <cell r="C44" t="str">
            <v>74567SM</v>
          </cell>
          <cell r="D44" t="str">
            <v>MIZONE LL-SUPERMAN 500ML 1X12</v>
          </cell>
          <cell r="E44">
            <v>33350</v>
          </cell>
          <cell r="F44">
            <v>33350</v>
          </cell>
          <cell r="G44">
            <v>33350</v>
          </cell>
          <cell r="H44">
            <v>33350</v>
          </cell>
          <cell r="I44">
            <v>33350</v>
          </cell>
          <cell r="J44">
            <v>33350</v>
          </cell>
          <cell r="K44">
            <v>33350</v>
          </cell>
          <cell r="L44">
            <v>33350</v>
          </cell>
          <cell r="M44">
            <v>33350</v>
          </cell>
          <cell r="N44">
            <v>33350</v>
          </cell>
          <cell r="O44">
            <v>33350</v>
          </cell>
          <cell r="P44">
            <v>33350</v>
          </cell>
          <cell r="Q44">
            <v>33350</v>
          </cell>
          <cell r="R44">
            <v>33350</v>
          </cell>
          <cell r="S44">
            <v>33350</v>
          </cell>
          <cell r="T44">
            <v>33350</v>
          </cell>
          <cell r="U44">
            <v>33350</v>
          </cell>
          <cell r="V44">
            <v>33350</v>
          </cell>
          <cell r="W44">
            <v>33350</v>
          </cell>
          <cell r="X44">
            <v>33350</v>
          </cell>
          <cell r="Y44">
            <v>36900</v>
          </cell>
          <cell r="Z44">
            <v>36900</v>
          </cell>
          <cell r="AA44">
            <v>36900</v>
          </cell>
          <cell r="AB44">
            <v>36900</v>
          </cell>
          <cell r="AC44">
            <v>36900</v>
          </cell>
          <cell r="AD44">
            <v>36900</v>
          </cell>
          <cell r="AE44">
            <v>36900</v>
          </cell>
          <cell r="AF44">
            <v>36900</v>
          </cell>
          <cell r="AG44">
            <v>36900</v>
          </cell>
          <cell r="AH44">
            <v>36900</v>
          </cell>
          <cell r="AJ44" t="str">
            <v>74567SM</v>
          </cell>
          <cell r="AK44" t="str">
            <v>MIZONE LL-SUPERMAN 500ML 1X12</v>
          </cell>
          <cell r="AN44">
            <v>35900</v>
          </cell>
          <cell r="AO44">
            <v>35900</v>
          </cell>
          <cell r="AP44">
            <v>35900</v>
          </cell>
          <cell r="AQ44">
            <v>35900</v>
          </cell>
          <cell r="AR44">
            <v>35900</v>
          </cell>
          <cell r="AS44">
            <v>35900</v>
          </cell>
          <cell r="AT44">
            <v>35900</v>
          </cell>
          <cell r="AU44">
            <v>35900</v>
          </cell>
          <cell r="AV44">
            <v>35900</v>
          </cell>
          <cell r="AW44">
            <v>35900</v>
          </cell>
        </row>
        <row r="45">
          <cell r="C45" t="str">
            <v>74567SP</v>
          </cell>
          <cell r="D45" t="str">
            <v>MIZONE LL-SPIDERMAN 500ML 1X12</v>
          </cell>
          <cell r="E45">
            <v>33350</v>
          </cell>
          <cell r="F45">
            <v>33350</v>
          </cell>
          <cell r="G45">
            <v>33350</v>
          </cell>
          <cell r="H45">
            <v>33350</v>
          </cell>
          <cell r="I45">
            <v>33350</v>
          </cell>
          <cell r="J45">
            <v>33350</v>
          </cell>
          <cell r="K45">
            <v>33350</v>
          </cell>
          <cell r="L45">
            <v>33350</v>
          </cell>
          <cell r="M45">
            <v>33350</v>
          </cell>
          <cell r="N45">
            <v>33350</v>
          </cell>
          <cell r="O45">
            <v>33350</v>
          </cell>
          <cell r="P45">
            <v>33350</v>
          </cell>
          <cell r="Q45">
            <v>33350</v>
          </cell>
          <cell r="R45">
            <v>33350</v>
          </cell>
          <cell r="S45">
            <v>33350</v>
          </cell>
          <cell r="T45">
            <v>33350</v>
          </cell>
          <cell r="U45">
            <v>33350</v>
          </cell>
          <cell r="V45">
            <v>33350</v>
          </cell>
          <cell r="W45">
            <v>33350</v>
          </cell>
          <cell r="X45">
            <v>33350</v>
          </cell>
          <cell r="Y45">
            <v>36900</v>
          </cell>
          <cell r="Z45">
            <v>36900</v>
          </cell>
          <cell r="AA45">
            <v>36900</v>
          </cell>
          <cell r="AB45">
            <v>36900</v>
          </cell>
          <cell r="AC45">
            <v>36900</v>
          </cell>
          <cell r="AD45">
            <v>36900</v>
          </cell>
          <cell r="AE45">
            <v>36900</v>
          </cell>
          <cell r="AF45">
            <v>36900</v>
          </cell>
          <cell r="AG45">
            <v>36900</v>
          </cell>
          <cell r="AH45">
            <v>36900</v>
          </cell>
          <cell r="AJ45" t="str">
            <v>74567SP</v>
          </cell>
          <cell r="AK45" t="str">
            <v>MIZONE LL-SPIDERMAN 500ML 1X12</v>
          </cell>
          <cell r="AN45">
            <v>35900</v>
          </cell>
          <cell r="AO45">
            <v>35900</v>
          </cell>
          <cell r="AP45">
            <v>35900</v>
          </cell>
          <cell r="AQ45">
            <v>35900</v>
          </cell>
          <cell r="AR45">
            <v>35900</v>
          </cell>
          <cell r="AS45">
            <v>35900</v>
          </cell>
          <cell r="AT45">
            <v>35900</v>
          </cell>
          <cell r="AU45">
            <v>35900</v>
          </cell>
          <cell r="AV45">
            <v>35900</v>
          </cell>
          <cell r="AW45">
            <v>35900</v>
          </cell>
        </row>
        <row r="46">
          <cell r="C46" t="str">
            <v>74567YL</v>
          </cell>
          <cell r="D46" t="str">
            <v>MIZONE YUZU LEMON 500ml 1X12</v>
          </cell>
          <cell r="E46">
            <v>33350</v>
          </cell>
          <cell r="F46">
            <v>33350</v>
          </cell>
          <cell r="G46">
            <v>33350</v>
          </cell>
          <cell r="H46">
            <v>33350</v>
          </cell>
          <cell r="I46">
            <v>33350</v>
          </cell>
          <cell r="J46">
            <v>33350</v>
          </cell>
          <cell r="K46">
            <v>33350</v>
          </cell>
          <cell r="L46">
            <v>33350</v>
          </cell>
          <cell r="M46">
            <v>33350</v>
          </cell>
          <cell r="N46">
            <v>33350</v>
          </cell>
          <cell r="O46">
            <v>33350</v>
          </cell>
          <cell r="P46">
            <v>33350</v>
          </cell>
          <cell r="Q46">
            <v>33350</v>
          </cell>
          <cell r="R46">
            <v>33350</v>
          </cell>
          <cell r="S46">
            <v>33350</v>
          </cell>
          <cell r="T46">
            <v>33350</v>
          </cell>
          <cell r="U46">
            <v>33350</v>
          </cell>
          <cell r="V46">
            <v>33350</v>
          </cell>
          <cell r="W46">
            <v>33350</v>
          </cell>
          <cell r="X46">
            <v>33350</v>
          </cell>
          <cell r="Y46">
            <v>36900</v>
          </cell>
          <cell r="Z46">
            <v>36900</v>
          </cell>
          <cell r="AA46">
            <v>36900</v>
          </cell>
          <cell r="AB46">
            <v>36900</v>
          </cell>
          <cell r="AC46">
            <v>36900</v>
          </cell>
          <cell r="AD46">
            <v>36900</v>
          </cell>
          <cell r="AE46">
            <v>36900</v>
          </cell>
          <cell r="AF46">
            <v>36900</v>
          </cell>
          <cell r="AG46">
            <v>36900</v>
          </cell>
          <cell r="AH46">
            <v>36900</v>
          </cell>
          <cell r="AJ46" t="str">
            <v>74567YL</v>
          </cell>
          <cell r="AK46" t="str">
            <v>MIZONE YUZU LEMON 500ml 1X12</v>
          </cell>
          <cell r="AN46">
            <v>35900</v>
          </cell>
          <cell r="AO46">
            <v>35900</v>
          </cell>
          <cell r="AP46">
            <v>35900</v>
          </cell>
          <cell r="AQ46">
            <v>35900</v>
          </cell>
          <cell r="AR46">
            <v>35900</v>
          </cell>
          <cell r="AS46">
            <v>35900</v>
          </cell>
          <cell r="AT46">
            <v>35900</v>
          </cell>
          <cell r="AU46">
            <v>35900</v>
          </cell>
          <cell r="AV46">
            <v>35900</v>
          </cell>
          <cell r="AW46">
            <v>35900</v>
          </cell>
        </row>
        <row r="47">
          <cell r="C47" t="str">
            <v>74567YLR</v>
          </cell>
          <cell r="D47" t="str">
            <v>MIZONE YUZU LEMON 500ml 1X12 REJECT</v>
          </cell>
          <cell r="E47">
            <v>33350</v>
          </cell>
          <cell r="F47">
            <v>33350</v>
          </cell>
          <cell r="G47">
            <v>33350</v>
          </cell>
          <cell r="H47">
            <v>33350</v>
          </cell>
          <cell r="I47">
            <v>33350</v>
          </cell>
          <cell r="J47">
            <v>33350</v>
          </cell>
          <cell r="K47">
            <v>33350</v>
          </cell>
          <cell r="L47">
            <v>33350</v>
          </cell>
          <cell r="M47">
            <v>33350</v>
          </cell>
          <cell r="N47">
            <v>33350</v>
          </cell>
          <cell r="O47">
            <v>33350</v>
          </cell>
          <cell r="P47">
            <v>33350</v>
          </cell>
          <cell r="Q47">
            <v>33350</v>
          </cell>
          <cell r="R47">
            <v>33350</v>
          </cell>
          <cell r="S47">
            <v>33350</v>
          </cell>
          <cell r="T47">
            <v>33350</v>
          </cell>
          <cell r="U47">
            <v>33350</v>
          </cell>
          <cell r="V47">
            <v>33350</v>
          </cell>
          <cell r="W47">
            <v>33350</v>
          </cell>
          <cell r="X47">
            <v>33350</v>
          </cell>
          <cell r="Y47">
            <v>36900</v>
          </cell>
          <cell r="Z47">
            <v>36900</v>
          </cell>
          <cell r="AA47">
            <v>36900</v>
          </cell>
          <cell r="AB47">
            <v>36900</v>
          </cell>
          <cell r="AC47">
            <v>36900</v>
          </cell>
          <cell r="AD47">
            <v>36900</v>
          </cell>
          <cell r="AE47">
            <v>36900</v>
          </cell>
          <cell r="AF47">
            <v>36900</v>
          </cell>
          <cell r="AG47">
            <v>36900</v>
          </cell>
          <cell r="AH47">
            <v>36900</v>
          </cell>
          <cell r="AJ47" t="str">
            <v>74567YLR</v>
          </cell>
          <cell r="AK47" t="str">
            <v>MIZONE YUZU LEMON 500ml 1X12 REJECT</v>
          </cell>
          <cell r="AN47">
            <v>35900</v>
          </cell>
          <cell r="AO47">
            <v>35900</v>
          </cell>
          <cell r="AP47">
            <v>35900</v>
          </cell>
          <cell r="AQ47">
            <v>35900</v>
          </cell>
          <cell r="AR47">
            <v>35900</v>
          </cell>
          <cell r="AS47">
            <v>35900</v>
          </cell>
          <cell r="AT47">
            <v>35900</v>
          </cell>
          <cell r="AU47">
            <v>35900</v>
          </cell>
          <cell r="AV47">
            <v>35900</v>
          </cell>
          <cell r="AW47">
            <v>35900</v>
          </cell>
        </row>
        <row r="48">
          <cell r="C48">
            <v>124771</v>
          </cell>
          <cell r="D48" t="str">
            <v>MIZONE YUZU LEMON 500ml 1X12</v>
          </cell>
          <cell r="E48">
            <v>33350</v>
          </cell>
          <cell r="F48">
            <v>33350</v>
          </cell>
          <cell r="G48">
            <v>33350</v>
          </cell>
          <cell r="H48">
            <v>33350</v>
          </cell>
          <cell r="I48">
            <v>33350</v>
          </cell>
          <cell r="J48">
            <v>33350</v>
          </cell>
          <cell r="K48">
            <v>33350</v>
          </cell>
          <cell r="L48">
            <v>33350</v>
          </cell>
          <cell r="M48">
            <v>33350</v>
          </cell>
          <cell r="N48">
            <v>33350</v>
          </cell>
          <cell r="O48">
            <v>33350</v>
          </cell>
          <cell r="P48">
            <v>33350</v>
          </cell>
          <cell r="Q48">
            <v>33350</v>
          </cell>
          <cell r="R48">
            <v>33350</v>
          </cell>
          <cell r="S48">
            <v>33350</v>
          </cell>
          <cell r="T48">
            <v>33350</v>
          </cell>
          <cell r="U48">
            <v>33350</v>
          </cell>
          <cell r="V48">
            <v>33350</v>
          </cell>
          <cell r="W48">
            <v>33350</v>
          </cell>
          <cell r="X48">
            <v>33350</v>
          </cell>
          <cell r="Y48">
            <v>36900</v>
          </cell>
          <cell r="Z48">
            <v>36900</v>
          </cell>
          <cell r="AA48">
            <v>36900</v>
          </cell>
          <cell r="AB48">
            <v>36900</v>
          </cell>
          <cell r="AC48">
            <v>36900</v>
          </cell>
          <cell r="AD48">
            <v>36900</v>
          </cell>
          <cell r="AE48">
            <v>36900</v>
          </cell>
          <cell r="AF48">
            <v>36900</v>
          </cell>
          <cell r="AG48">
            <v>36900</v>
          </cell>
          <cell r="AH48">
            <v>36900</v>
          </cell>
          <cell r="AJ48">
            <v>124771</v>
          </cell>
          <cell r="AK48" t="str">
            <v>MIZONE YUZU LEMON 500ml 1X12</v>
          </cell>
          <cell r="AN48">
            <v>35900</v>
          </cell>
          <cell r="AO48">
            <v>35900</v>
          </cell>
          <cell r="AP48">
            <v>35900</v>
          </cell>
          <cell r="AQ48">
            <v>35900</v>
          </cell>
          <cell r="AR48">
            <v>35900</v>
          </cell>
          <cell r="AS48">
            <v>35900</v>
          </cell>
          <cell r="AT48">
            <v>35900</v>
          </cell>
          <cell r="AU48">
            <v>35900</v>
          </cell>
          <cell r="AV48">
            <v>35900</v>
          </cell>
          <cell r="AW48">
            <v>35900</v>
          </cell>
        </row>
        <row r="49">
          <cell r="C49">
            <v>74568</v>
          </cell>
          <cell r="D49" t="str">
            <v>MIZONE ORANGE LIME 500ML 1X12</v>
          </cell>
          <cell r="E49">
            <v>33350</v>
          </cell>
          <cell r="F49">
            <v>33350</v>
          </cell>
          <cell r="G49">
            <v>33350</v>
          </cell>
          <cell r="H49">
            <v>33350</v>
          </cell>
          <cell r="I49">
            <v>33350</v>
          </cell>
          <cell r="J49">
            <v>33350</v>
          </cell>
          <cell r="K49">
            <v>33350</v>
          </cell>
          <cell r="L49">
            <v>33350</v>
          </cell>
          <cell r="M49">
            <v>33350</v>
          </cell>
          <cell r="N49">
            <v>33350</v>
          </cell>
          <cell r="O49">
            <v>33350</v>
          </cell>
          <cell r="P49">
            <v>33350</v>
          </cell>
          <cell r="Q49">
            <v>33350</v>
          </cell>
          <cell r="R49">
            <v>33350</v>
          </cell>
          <cell r="S49">
            <v>33350</v>
          </cell>
          <cell r="T49">
            <v>33350</v>
          </cell>
          <cell r="U49">
            <v>33350</v>
          </cell>
          <cell r="V49">
            <v>33350</v>
          </cell>
          <cell r="W49">
            <v>33350</v>
          </cell>
          <cell r="X49">
            <v>33350</v>
          </cell>
          <cell r="Y49">
            <v>36900</v>
          </cell>
          <cell r="Z49">
            <v>36900</v>
          </cell>
          <cell r="AA49">
            <v>36900</v>
          </cell>
          <cell r="AB49">
            <v>36900</v>
          </cell>
          <cell r="AC49">
            <v>36900</v>
          </cell>
          <cell r="AD49">
            <v>36900</v>
          </cell>
          <cell r="AE49">
            <v>36900</v>
          </cell>
          <cell r="AF49">
            <v>36900</v>
          </cell>
          <cell r="AG49">
            <v>36900</v>
          </cell>
          <cell r="AH49">
            <v>36900</v>
          </cell>
          <cell r="AJ49">
            <v>74568</v>
          </cell>
          <cell r="AK49" t="str">
            <v>MIZONE ORANGE LIME 500ML 1X12</v>
          </cell>
          <cell r="AN49">
            <v>35900</v>
          </cell>
          <cell r="AO49">
            <v>35900</v>
          </cell>
          <cell r="AP49">
            <v>35900</v>
          </cell>
          <cell r="AQ49">
            <v>35900</v>
          </cell>
          <cell r="AR49">
            <v>35900</v>
          </cell>
          <cell r="AS49">
            <v>35900</v>
          </cell>
          <cell r="AT49">
            <v>35900</v>
          </cell>
          <cell r="AU49">
            <v>35900</v>
          </cell>
          <cell r="AV49">
            <v>35900</v>
          </cell>
          <cell r="AW49">
            <v>35900</v>
          </cell>
        </row>
        <row r="50">
          <cell r="C50" t="str">
            <v>74568R</v>
          </cell>
          <cell r="D50" t="str">
            <v>MIZONE OL 1X12 REJECT</v>
          </cell>
          <cell r="E50">
            <v>33350</v>
          </cell>
          <cell r="F50">
            <v>33350</v>
          </cell>
          <cell r="G50">
            <v>33350</v>
          </cell>
          <cell r="H50">
            <v>33350</v>
          </cell>
          <cell r="I50">
            <v>33350</v>
          </cell>
          <cell r="J50">
            <v>33350</v>
          </cell>
          <cell r="K50">
            <v>33350</v>
          </cell>
          <cell r="L50">
            <v>33350</v>
          </cell>
          <cell r="M50">
            <v>33350</v>
          </cell>
          <cell r="N50">
            <v>33350</v>
          </cell>
          <cell r="O50">
            <v>33350</v>
          </cell>
          <cell r="P50">
            <v>33350</v>
          </cell>
          <cell r="Q50">
            <v>33350</v>
          </cell>
          <cell r="R50">
            <v>33350</v>
          </cell>
          <cell r="S50">
            <v>33350</v>
          </cell>
          <cell r="T50">
            <v>33350</v>
          </cell>
          <cell r="U50">
            <v>33350</v>
          </cell>
          <cell r="V50">
            <v>33350</v>
          </cell>
          <cell r="W50">
            <v>33350</v>
          </cell>
          <cell r="X50">
            <v>33350</v>
          </cell>
          <cell r="Y50">
            <v>36900</v>
          </cell>
          <cell r="Z50">
            <v>36900</v>
          </cell>
          <cell r="AA50">
            <v>36900</v>
          </cell>
          <cell r="AB50">
            <v>36900</v>
          </cell>
          <cell r="AC50">
            <v>36900</v>
          </cell>
          <cell r="AD50">
            <v>36900</v>
          </cell>
          <cell r="AE50">
            <v>36900</v>
          </cell>
          <cell r="AF50">
            <v>36900</v>
          </cell>
          <cell r="AG50">
            <v>36900</v>
          </cell>
          <cell r="AH50">
            <v>36900</v>
          </cell>
          <cell r="AJ50" t="str">
            <v>74568R</v>
          </cell>
          <cell r="AK50" t="str">
            <v>MIZONE OL 1X12 REJECT</v>
          </cell>
          <cell r="AN50">
            <v>35900</v>
          </cell>
          <cell r="AO50">
            <v>35900</v>
          </cell>
          <cell r="AP50">
            <v>35900</v>
          </cell>
          <cell r="AQ50">
            <v>35900</v>
          </cell>
          <cell r="AR50">
            <v>35900</v>
          </cell>
          <cell r="AS50">
            <v>35900</v>
          </cell>
          <cell r="AT50">
            <v>35900</v>
          </cell>
          <cell r="AU50">
            <v>35900</v>
          </cell>
          <cell r="AV50">
            <v>35900</v>
          </cell>
          <cell r="AW50">
            <v>35900</v>
          </cell>
        </row>
        <row r="51">
          <cell r="C51" t="str">
            <v>74568SM</v>
          </cell>
          <cell r="D51" t="str">
            <v>MIZONE OL.SPIDERMAN 1X12</v>
          </cell>
          <cell r="E51">
            <v>33350</v>
          </cell>
          <cell r="F51">
            <v>33350</v>
          </cell>
          <cell r="G51">
            <v>33350</v>
          </cell>
          <cell r="H51">
            <v>33350</v>
          </cell>
          <cell r="I51">
            <v>33350</v>
          </cell>
          <cell r="J51">
            <v>33350</v>
          </cell>
          <cell r="K51">
            <v>33350</v>
          </cell>
          <cell r="L51">
            <v>33350</v>
          </cell>
          <cell r="M51">
            <v>33350</v>
          </cell>
          <cell r="N51">
            <v>33350</v>
          </cell>
          <cell r="O51">
            <v>33350</v>
          </cell>
          <cell r="P51">
            <v>33350</v>
          </cell>
          <cell r="Q51">
            <v>33350</v>
          </cell>
          <cell r="R51">
            <v>33350</v>
          </cell>
          <cell r="S51">
            <v>33350</v>
          </cell>
          <cell r="T51">
            <v>33350</v>
          </cell>
          <cell r="U51">
            <v>33350</v>
          </cell>
          <cell r="V51">
            <v>33350</v>
          </cell>
          <cell r="W51">
            <v>33350</v>
          </cell>
          <cell r="X51">
            <v>33350</v>
          </cell>
          <cell r="Y51">
            <v>36900</v>
          </cell>
          <cell r="Z51">
            <v>36900</v>
          </cell>
          <cell r="AA51">
            <v>36900</v>
          </cell>
          <cell r="AB51">
            <v>36900</v>
          </cell>
          <cell r="AC51">
            <v>36900</v>
          </cell>
          <cell r="AD51">
            <v>36900</v>
          </cell>
          <cell r="AE51">
            <v>36900</v>
          </cell>
          <cell r="AF51">
            <v>36900</v>
          </cell>
          <cell r="AG51">
            <v>36900</v>
          </cell>
          <cell r="AH51">
            <v>36900</v>
          </cell>
          <cell r="AJ51" t="str">
            <v>74568SM</v>
          </cell>
          <cell r="AK51" t="str">
            <v>MIZONE OL.SPIDERMAN 1X12</v>
          </cell>
          <cell r="AN51">
            <v>35900</v>
          </cell>
          <cell r="AO51">
            <v>35900</v>
          </cell>
          <cell r="AP51">
            <v>35900</v>
          </cell>
          <cell r="AQ51">
            <v>35900</v>
          </cell>
          <cell r="AR51">
            <v>35900</v>
          </cell>
          <cell r="AS51">
            <v>35900</v>
          </cell>
          <cell r="AT51">
            <v>35900</v>
          </cell>
          <cell r="AU51">
            <v>35900</v>
          </cell>
          <cell r="AV51">
            <v>35900</v>
          </cell>
          <cell r="AW51">
            <v>35900</v>
          </cell>
        </row>
        <row r="52">
          <cell r="C52" t="str">
            <v>74568SP</v>
          </cell>
          <cell r="D52" t="str">
            <v>MIZONE OL-SPIDERMAN 500ML 1X12</v>
          </cell>
          <cell r="E52">
            <v>33350</v>
          </cell>
          <cell r="F52">
            <v>33350</v>
          </cell>
          <cell r="G52">
            <v>33350</v>
          </cell>
          <cell r="H52">
            <v>33350</v>
          </cell>
          <cell r="I52">
            <v>33350</v>
          </cell>
          <cell r="J52">
            <v>33350</v>
          </cell>
          <cell r="K52">
            <v>33350</v>
          </cell>
          <cell r="L52">
            <v>33350</v>
          </cell>
          <cell r="M52">
            <v>33350</v>
          </cell>
          <cell r="N52">
            <v>33350</v>
          </cell>
          <cell r="O52">
            <v>33350</v>
          </cell>
          <cell r="P52">
            <v>33350</v>
          </cell>
          <cell r="Q52">
            <v>33350</v>
          </cell>
          <cell r="R52">
            <v>33350</v>
          </cell>
          <cell r="S52">
            <v>33350</v>
          </cell>
          <cell r="T52">
            <v>33350</v>
          </cell>
          <cell r="U52">
            <v>33350</v>
          </cell>
          <cell r="V52">
            <v>33350</v>
          </cell>
          <cell r="W52">
            <v>33350</v>
          </cell>
          <cell r="X52">
            <v>33350</v>
          </cell>
          <cell r="Y52">
            <v>36900</v>
          </cell>
          <cell r="Z52">
            <v>36900</v>
          </cell>
          <cell r="AA52">
            <v>36900</v>
          </cell>
          <cell r="AB52">
            <v>36900</v>
          </cell>
          <cell r="AC52">
            <v>36900</v>
          </cell>
          <cell r="AD52">
            <v>36900</v>
          </cell>
          <cell r="AE52">
            <v>36900</v>
          </cell>
          <cell r="AF52">
            <v>36900</v>
          </cell>
          <cell r="AG52">
            <v>36900</v>
          </cell>
          <cell r="AH52">
            <v>36900</v>
          </cell>
          <cell r="AJ52" t="str">
            <v>74568SP</v>
          </cell>
          <cell r="AK52" t="str">
            <v>MIZONE OL-SPIDERMAN 500ML 1X12</v>
          </cell>
          <cell r="AN52">
            <v>35900</v>
          </cell>
          <cell r="AO52">
            <v>35900</v>
          </cell>
          <cell r="AP52">
            <v>35900</v>
          </cell>
          <cell r="AQ52">
            <v>35900</v>
          </cell>
          <cell r="AR52">
            <v>35900</v>
          </cell>
          <cell r="AS52">
            <v>35900</v>
          </cell>
          <cell r="AT52">
            <v>35900</v>
          </cell>
          <cell r="AU52">
            <v>35900</v>
          </cell>
          <cell r="AV52">
            <v>35900</v>
          </cell>
          <cell r="AW52">
            <v>35900</v>
          </cell>
        </row>
        <row r="53">
          <cell r="C53">
            <v>74593</v>
          </cell>
          <cell r="D53" t="str">
            <v>MIZONE APPLE GUAVA 500ML 1X12</v>
          </cell>
          <cell r="E53">
            <v>33350</v>
          </cell>
          <cell r="F53">
            <v>33350</v>
          </cell>
          <cell r="G53">
            <v>33350</v>
          </cell>
          <cell r="H53">
            <v>33350</v>
          </cell>
          <cell r="I53">
            <v>33350</v>
          </cell>
          <cell r="J53">
            <v>33350</v>
          </cell>
          <cell r="K53">
            <v>33350</v>
          </cell>
          <cell r="L53">
            <v>33350</v>
          </cell>
          <cell r="M53">
            <v>33350</v>
          </cell>
          <cell r="N53">
            <v>33350</v>
          </cell>
          <cell r="O53">
            <v>33350</v>
          </cell>
          <cell r="P53">
            <v>33350</v>
          </cell>
          <cell r="Q53">
            <v>33350</v>
          </cell>
          <cell r="R53">
            <v>33350</v>
          </cell>
          <cell r="S53">
            <v>33350</v>
          </cell>
          <cell r="T53">
            <v>33350</v>
          </cell>
          <cell r="U53">
            <v>33350</v>
          </cell>
          <cell r="V53">
            <v>33350</v>
          </cell>
          <cell r="W53">
            <v>33350</v>
          </cell>
          <cell r="X53">
            <v>33350</v>
          </cell>
          <cell r="Y53">
            <v>36900</v>
          </cell>
          <cell r="Z53">
            <v>36900</v>
          </cell>
          <cell r="AA53">
            <v>36900</v>
          </cell>
          <cell r="AB53">
            <v>36900</v>
          </cell>
          <cell r="AC53">
            <v>36900</v>
          </cell>
          <cell r="AD53">
            <v>36900</v>
          </cell>
          <cell r="AE53">
            <v>36900</v>
          </cell>
          <cell r="AF53">
            <v>36900</v>
          </cell>
          <cell r="AG53">
            <v>36900</v>
          </cell>
          <cell r="AH53">
            <v>36900</v>
          </cell>
          <cell r="AJ53">
            <v>74593</v>
          </cell>
          <cell r="AK53" t="str">
            <v>MIZONE APPLE GUAVA 500ML 1X12</v>
          </cell>
          <cell r="AN53">
            <v>35900</v>
          </cell>
          <cell r="AO53">
            <v>35900</v>
          </cell>
          <cell r="AP53">
            <v>35900</v>
          </cell>
          <cell r="AQ53">
            <v>35900</v>
          </cell>
          <cell r="AR53">
            <v>35900</v>
          </cell>
          <cell r="AS53">
            <v>35900</v>
          </cell>
          <cell r="AT53">
            <v>35900</v>
          </cell>
          <cell r="AU53">
            <v>35900</v>
          </cell>
          <cell r="AV53">
            <v>35900</v>
          </cell>
          <cell r="AW53">
            <v>35900</v>
          </cell>
        </row>
        <row r="54">
          <cell r="C54" t="str">
            <v>74593R</v>
          </cell>
          <cell r="D54" t="str">
            <v>MIZONE APPLE GUAVA 500ML 1X12 REJECT</v>
          </cell>
          <cell r="E54">
            <v>33350</v>
          </cell>
          <cell r="F54">
            <v>33350</v>
          </cell>
          <cell r="G54">
            <v>33350</v>
          </cell>
          <cell r="H54">
            <v>33350</v>
          </cell>
          <cell r="I54">
            <v>33350</v>
          </cell>
          <cell r="J54">
            <v>33350</v>
          </cell>
          <cell r="K54">
            <v>33350</v>
          </cell>
          <cell r="L54">
            <v>33350</v>
          </cell>
          <cell r="M54">
            <v>33350</v>
          </cell>
          <cell r="N54">
            <v>33350</v>
          </cell>
          <cell r="O54">
            <v>33350</v>
          </cell>
          <cell r="P54">
            <v>33350</v>
          </cell>
          <cell r="Q54">
            <v>33350</v>
          </cell>
          <cell r="R54">
            <v>33350</v>
          </cell>
          <cell r="S54">
            <v>33350</v>
          </cell>
          <cell r="T54">
            <v>33350</v>
          </cell>
          <cell r="U54">
            <v>33350</v>
          </cell>
          <cell r="V54">
            <v>33350</v>
          </cell>
          <cell r="W54">
            <v>33350</v>
          </cell>
          <cell r="X54">
            <v>33350</v>
          </cell>
          <cell r="Y54">
            <v>36900</v>
          </cell>
          <cell r="Z54">
            <v>36900</v>
          </cell>
          <cell r="AA54">
            <v>36900</v>
          </cell>
          <cell r="AB54">
            <v>36900</v>
          </cell>
          <cell r="AC54">
            <v>36900</v>
          </cell>
          <cell r="AD54">
            <v>36900</v>
          </cell>
          <cell r="AE54">
            <v>36900</v>
          </cell>
          <cell r="AF54">
            <v>36900</v>
          </cell>
          <cell r="AG54">
            <v>36900</v>
          </cell>
          <cell r="AH54">
            <v>36900</v>
          </cell>
          <cell r="AJ54" t="str">
            <v>74593R</v>
          </cell>
          <cell r="AK54" t="str">
            <v>MIZONE APPLE GUAVA 500ML 1X12 REJECT</v>
          </cell>
          <cell r="AN54">
            <v>35900</v>
          </cell>
          <cell r="AO54">
            <v>35900</v>
          </cell>
          <cell r="AP54">
            <v>35900</v>
          </cell>
          <cell r="AQ54">
            <v>35900</v>
          </cell>
          <cell r="AR54">
            <v>35900</v>
          </cell>
          <cell r="AS54">
            <v>35900</v>
          </cell>
          <cell r="AT54">
            <v>35900</v>
          </cell>
          <cell r="AU54">
            <v>35900</v>
          </cell>
          <cell r="AV54">
            <v>35900</v>
          </cell>
          <cell r="AW54">
            <v>35900</v>
          </cell>
        </row>
        <row r="55">
          <cell r="C55" t="str">
            <v>74593SM</v>
          </cell>
          <cell r="D55" t="str">
            <v>MIZONE AG-SUPERMAN 500ML 1X12</v>
          </cell>
          <cell r="E55">
            <v>33350</v>
          </cell>
          <cell r="F55">
            <v>33350</v>
          </cell>
          <cell r="G55">
            <v>33350</v>
          </cell>
          <cell r="H55">
            <v>33350</v>
          </cell>
          <cell r="I55">
            <v>33350</v>
          </cell>
          <cell r="J55">
            <v>33350</v>
          </cell>
          <cell r="K55">
            <v>33350</v>
          </cell>
          <cell r="L55">
            <v>33350</v>
          </cell>
          <cell r="M55">
            <v>33350</v>
          </cell>
          <cell r="N55">
            <v>33350</v>
          </cell>
          <cell r="O55">
            <v>33350</v>
          </cell>
          <cell r="P55">
            <v>33350</v>
          </cell>
          <cell r="Q55">
            <v>33350</v>
          </cell>
          <cell r="R55">
            <v>33350</v>
          </cell>
          <cell r="S55">
            <v>33350</v>
          </cell>
          <cell r="T55">
            <v>33350</v>
          </cell>
          <cell r="U55">
            <v>33350</v>
          </cell>
          <cell r="V55">
            <v>33350</v>
          </cell>
          <cell r="W55">
            <v>33350</v>
          </cell>
          <cell r="X55">
            <v>33350</v>
          </cell>
          <cell r="Y55">
            <v>36900</v>
          </cell>
          <cell r="Z55">
            <v>36900</v>
          </cell>
          <cell r="AA55">
            <v>36900</v>
          </cell>
          <cell r="AB55">
            <v>36900</v>
          </cell>
          <cell r="AC55">
            <v>36900</v>
          </cell>
          <cell r="AD55">
            <v>36900</v>
          </cell>
          <cell r="AE55">
            <v>36900</v>
          </cell>
          <cell r="AF55">
            <v>36900</v>
          </cell>
          <cell r="AG55">
            <v>36900</v>
          </cell>
          <cell r="AH55">
            <v>36900</v>
          </cell>
          <cell r="AJ55" t="str">
            <v>74593SM</v>
          </cell>
          <cell r="AK55" t="str">
            <v>MIZONE AG-SUPERMAN 500ML 1X12</v>
          </cell>
          <cell r="AN55">
            <v>35900</v>
          </cell>
          <cell r="AO55">
            <v>35900</v>
          </cell>
          <cell r="AP55">
            <v>35900</v>
          </cell>
          <cell r="AQ55">
            <v>35900</v>
          </cell>
          <cell r="AR55">
            <v>35900</v>
          </cell>
          <cell r="AS55">
            <v>35900</v>
          </cell>
          <cell r="AT55">
            <v>35900</v>
          </cell>
          <cell r="AU55">
            <v>35900</v>
          </cell>
          <cell r="AV55">
            <v>35900</v>
          </cell>
          <cell r="AW55">
            <v>35900</v>
          </cell>
        </row>
        <row r="56">
          <cell r="C56" t="str">
            <v>74593SP</v>
          </cell>
          <cell r="D56" t="str">
            <v>MIZONE AG SPIDERMAN 1X12</v>
          </cell>
          <cell r="E56">
            <v>33350</v>
          </cell>
          <cell r="F56">
            <v>33350</v>
          </cell>
          <cell r="G56">
            <v>33350</v>
          </cell>
          <cell r="H56">
            <v>33350</v>
          </cell>
          <cell r="I56">
            <v>33350</v>
          </cell>
          <cell r="J56">
            <v>33350</v>
          </cell>
          <cell r="K56">
            <v>33350</v>
          </cell>
          <cell r="L56">
            <v>33350</v>
          </cell>
          <cell r="M56">
            <v>33350</v>
          </cell>
          <cell r="N56">
            <v>33350</v>
          </cell>
          <cell r="O56">
            <v>33350</v>
          </cell>
          <cell r="P56">
            <v>33350</v>
          </cell>
          <cell r="Q56">
            <v>33350</v>
          </cell>
          <cell r="R56">
            <v>33350</v>
          </cell>
          <cell r="S56">
            <v>33350</v>
          </cell>
          <cell r="T56">
            <v>33350</v>
          </cell>
          <cell r="U56">
            <v>33350</v>
          </cell>
          <cell r="V56">
            <v>33350</v>
          </cell>
          <cell r="W56">
            <v>33350</v>
          </cell>
          <cell r="X56">
            <v>33350</v>
          </cell>
          <cell r="Y56">
            <v>36900</v>
          </cell>
          <cell r="Z56">
            <v>36900</v>
          </cell>
          <cell r="AA56">
            <v>36900</v>
          </cell>
          <cell r="AB56">
            <v>36900</v>
          </cell>
          <cell r="AC56">
            <v>36900</v>
          </cell>
          <cell r="AD56">
            <v>36900</v>
          </cell>
          <cell r="AE56">
            <v>36900</v>
          </cell>
          <cell r="AF56">
            <v>36900</v>
          </cell>
          <cell r="AG56">
            <v>36900</v>
          </cell>
          <cell r="AH56">
            <v>36900</v>
          </cell>
          <cell r="AJ56" t="str">
            <v>74593SP</v>
          </cell>
          <cell r="AK56" t="str">
            <v>MIZONE AG SPIDERMAN 1X12</v>
          </cell>
          <cell r="AN56">
            <v>35900</v>
          </cell>
          <cell r="AO56">
            <v>35900</v>
          </cell>
          <cell r="AP56">
            <v>35900</v>
          </cell>
          <cell r="AQ56">
            <v>35900</v>
          </cell>
          <cell r="AR56">
            <v>35900</v>
          </cell>
          <cell r="AS56">
            <v>35900</v>
          </cell>
          <cell r="AT56">
            <v>35900</v>
          </cell>
          <cell r="AU56">
            <v>35900</v>
          </cell>
          <cell r="AV56">
            <v>35900</v>
          </cell>
          <cell r="AW56">
            <v>35900</v>
          </cell>
        </row>
        <row r="57">
          <cell r="C57">
            <v>86405</v>
          </cell>
          <cell r="D57" t="str">
            <v>MIZONE COCOPINA 500ML 1X12</v>
          </cell>
          <cell r="E57">
            <v>33350</v>
          </cell>
          <cell r="F57">
            <v>33350</v>
          </cell>
          <cell r="G57">
            <v>33350</v>
          </cell>
          <cell r="H57">
            <v>33350</v>
          </cell>
          <cell r="I57">
            <v>33350</v>
          </cell>
          <cell r="J57">
            <v>33350</v>
          </cell>
          <cell r="K57">
            <v>33350</v>
          </cell>
          <cell r="L57">
            <v>33350</v>
          </cell>
          <cell r="M57">
            <v>33350</v>
          </cell>
          <cell r="N57">
            <v>33350</v>
          </cell>
          <cell r="O57">
            <v>33350</v>
          </cell>
          <cell r="P57">
            <v>33350</v>
          </cell>
          <cell r="Q57">
            <v>33350</v>
          </cell>
          <cell r="R57">
            <v>33350</v>
          </cell>
          <cell r="S57">
            <v>33350</v>
          </cell>
          <cell r="T57">
            <v>33350</v>
          </cell>
          <cell r="U57">
            <v>33350</v>
          </cell>
          <cell r="V57">
            <v>33350</v>
          </cell>
          <cell r="W57">
            <v>33350</v>
          </cell>
          <cell r="X57">
            <v>33350</v>
          </cell>
          <cell r="Y57">
            <v>36900</v>
          </cell>
          <cell r="Z57">
            <v>36900</v>
          </cell>
          <cell r="AA57">
            <v>36900</v>
          </cell>
          <cell r="AB57">
            <v>36900</v>
          </cell>
          <cell r="AC57">
            <v>36900</v>
          </cell>
          <cell r="AD57">
            <v>36900</v>
          </cell>
          <cell r="AE57">
            <v>36900</v>
          </cell>
          <cell r="AF57">
            <v>36900</v>
          </cell>
          <cell r="AG57">
            <v>36900</v>
          </cell>
          <cell r="AH57">
            <v>36900</v>
          </cell>
          <cell r="AJ57">
            <v>86405</v>
          </cell>
          <cell r="AK57" t="str">
            <v>MIZONE COCOPINA 500ML 1X12</v>
          </cell>
          <cell r="AN57">
            <v>35900</v>
          </cell>
          <cell r="AO57">
            <v>35900</v>
          </cell>
          <cell r="AP57">
            <v>35900</v>
          </cell>
          <cell r="AQ57">
            <v>35900</v>
          </cell>
          <cell r="AR57">
            <v>35900</v>
          </cell>
          <cell r="AS57">
            <v>35900</v>
          </cell>
          <cell r="AT57">
            <v>35900</v>
          </cell>
          <cell r="AU57">
            <v>35900</v>
          </cell>
          <cell r="AV57">
            <v>35900</v>
          </cell>
          <cell r="AW57">
            <v>35900</v>
          </cell>
        </row>
        <row r="58">
          <cell r="C58">
            <v>145141</v>
          </cell>
          <cell r="D58" t="str">
            <v>MIZONE ACTIVE LYCHEE LEMON 500ML 1X12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36900</v>
          </cell>
          <cell r="P58">
            <v>36900</v>
          </cell>
          <cell r="Q58">
            <v>36900</v>
          </cell>
          <cell r="R58">
            <v>36900</v>
          </cell>
          <cell r="S58">
            <v>36900</v>
          </cell>
          <cell r="T58">
            <v>36900</v>
          </cell>
          <cell r="U58">
            <v>36900</v>
          </cell>
          <cell r="V58">
            <v>36900</v>
          </cell>
          <cell r="W58">
            <v>36900</v>
          </cell>
          <cell r="X58">
            <v>36900</v>
          </cell>
          <cell r="Y58">
            <v>36900</v>
          </cell>
          <cell r="Z58">
            <v>36900</v>
          </cell>
          <cell r="AA58">
            <v>36900</v>
          </cell>
          <cell r="AB58">
            <v>36900</v>
          </cell>
          <cell r="AC58">
            <v>36900</v>
          </cell>
          <cell r="AD58">
            <v>36900</v>
          </cell>
          <cell r="AE58">
            <v>36900</v>
          </cell>
          <cell r="AF58">
            <v>36900</v>
          </cell>
          <cell r="AG58">
            <v>36900</v>
          </cell>
          <cell r="AH58">
            <v>36900</v>
          </cell>
          <cell r="AJ58">
            <v>145141</v>
          </cell>
          <cell r="AK58" t="str">
            <v>MIZONE ACTIVE LYCHEE LEMON 500ML 1X12</v>
          </cell>
          <cell r="AM58" t="str">
            <v>MIZNEWX12</v>
          </cell>
          <cell r="AN58">
            <v>35900</v>
          </cell>
          <cell r="AO58">
            <v>35900</v>
          </cell>
          <cell r="AP58">
            <v>35900</v>
          </cell>
          <cell r="AQ58">
            <v>35900</v>
          </cell>
          <cell r="AR58">
            <v>35900</v>
          </cell>
          <cell r="AS58">
            <v>35900</v>
          </cell>
          <cell r="AT58">
            <v>35900</v>
          </cell>
          <cell r="AU58">
            <v>35900</v>
          </cell>
          <cell r="AV58">
            <v>35900</v>
          </cell>
          <cell r="AW58">
            <v>35900</v>
          </cell>
        </row>
        <row r="59">
          <cell r="C59">
            <v>145142</v>
          </cell>
          <cell r="D59" t="str">
            <v>MIZONE MOOD UP LONGAN COCONUT 500ML 1X12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36900</v>
          </cell>
          <cell r="P59">
            <v>36900</v>
          </cell>
          <cell r="Q59">
            <v>36900</v>
          </cell>
          <cell r="R59">
            <v>36900</v>
          </cell>
          <cell r="S59">
            <v>36900</v>
          </cell>
          <cell r="T59">
            <v>36900</v>
          </cell>
          <cell r="U59">
            <v>36900</v>
          </cell>
          <cell r="V59">
            <v>36900</v>
          </cell>
          <cell r="W59">
            <v>36900</v>
          </cell>
          <cell r="X59">
            <v>36900</v>
          </cell>
          <cell r="Y59">
            <v>36900</v>
          </cell>
          <cell r="Z59">
            <v>36900</v>
          </cell>
          <cell r="AA59">
            <v>36900</v>
          </cell>
          <cell r="AB59">
            <v>36900</v>
          </cell>
          <cell r="AC59">
            <v>36900</v>
          </cell>
          <cell r="AD59">
            <v>36900</v>
          </cell>
          <cell r="AE59">
            <v>36900</v>
          </cell>
          <cell r="AF59">
            <v>36900</v>
          </cell>
          <cell r="AG59">
            <v>36900</v>
          </cell>
          <cell r="AH59">
            <v>36900</v>
          </cell>
          <cell r="AJ59">
            <v>145142</v>
          </cell>
          <cell r="AK59" t="str">
            <v>MIZONE MOOD UP LONGAN COCONUT 500ML 1X12</v>
          </cell>
          <cell r="AM59" t="str">
            <v>MIZ350X12</v>
          </cell>
          <cell r="AN59">
            <v>35900</v>
          </cell>
          <cell r="AO59">
            <v>35900</v>
          </cell>
          <cell r="AP59">
            <v>35900</v>
          </cell>
          <cell r="AQ59">
            <v>35900</v>
          </cell>
          <cell r="AR59">
            <v>35900</v>
          </cell>
          <cell r="AS59">
            <v>35900</v>
          </cell>
          <cell r="AT59">
            <v>35900</v>
          </cell>
          <cell r="AU59">
            <v>35900</v>
          </cell>
          <cell r="AV59">
            <v>35900</v>
          </cell>
          <cell r="AW59">
            <v>35900</v>
          </cell>
        </row>
        <row r="60">
          <cell r="C60">
            <v>145143</v>
          </cell>
          <cell r="D60" t="str">
            <v>MIZONE MOOD UP CRANBERRY 500ML 1X12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36900</v>
          </cell>
          <cell r="P60">
            <v>36900</v>
          </cell>
          <cell r="Q60">
            <v>36900</v>
          </cell>
          <cell r="R60">
            <v>36900</v>
          </cell>
          <cell r="S60">
            <v>36900</v>
          </cell>
          <cell r="T60">
            <v>36900</v>
          </cell>
          <cell r="U60">
            <v>36900</v>
          </cell>
          <cell r="V60">
            <v>36900</v>
          </cell>
          <cell r="W60">
            <v>36900</v>
          </cell>
          <cell r="X60">
            <v>36900</v>
          </cell>
          <cell r="Y60">
            <v>36900</v>
          </cell>
          <cell r="Z60">
            <v>36900</v>
          </cell>
          <cell r="AA60">
            <v>36900</v>
          </cell>
          <cell r="AB60">
            <v>36900</v>
          </cell>
          <cell r="AC60">
            <v>36900</v>
          </cell>
          <cell r="AD60">
            <v>36900</v>
          </cell>
          <cell r="AE60">
            <v>36900</v>
          </cell>
          <cell r="AF60">
            <v>36900</v>
          </cell>
          <cell r="AG60">
            <v>36900</v>
          </cell>
          <cell r="AH60">
            <v>36900</v>
          </cell>
          <cell r="AJ60">
            <v>145143</v>
          </cell>
          <cell r="AK60" t="str">
            <v>MIZONE MOOD UP CRANBERRY 500ML 1X12</v>
          </cell>
          <cell r="AM60" t="str">
            <v>MIZNEWX12</v>
          </cell>
          <cell r="AN60">
            <v>35900</v>
          </cell>
          <cell r="AO60">
            <v>35900</v>
          </cell>
          <cell r="AP60">
            <v>35900</v>
          </cell>
          <cell r="AQ60">
            <v>35900</v>
          </cell>
          <cell r="AR60">
            <v>35900</v>
          </cell>
          <cell r="AS60">
            <v>35900</v>
          </cell>
          <cell r="AT60">
            <v>35900</v>
          </cell>
          <cell r="AU60">
            <v>35900</v>
          </cell>
          <cell r="AV60">
            <v>35900</v>
          </cell>
          <cell r="AW60">
            <v>35900</v>
          </cell>
        </row>
        <row r="61">
          <cell r="C61">
            <v>145144</v>
          </cell>
          <cell r="D61" t="str">
            <v>MIZONE BREAK FREE CHERRY BLOSSOM 500ML 1x12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36900</v>
          </cell>
          <cell r="P61">
            <v>36900</v>
          </cell>
          <cell r="Q61">
            <v>36900</v>
          </cell>
          <cell r="R61">
            <v>36900</v>
          </cell>
          <cell r="S61">
            <v>36900</v>
          </cell>
          <cell r="T61">
            <v>36900</v>
          </cell>
          <cell r="U61">
            <v>36900</v>
          </cell>
          <cell r="V61">
            <v>36900</v>
          </cell>
          <cell r="W61">
            <v>36900</v>
          </cell>
          <cell r="X61">
            <v>36900</v>
          </cell>
          <cell r="Y61">
            <v>36900</v>
          </cell>
          <cell r="Z61">
            <v>36900</v>
          </cell>
          <cell r="AA61">
            <v>36900</v>
          </cell>
          <cell r="AB61">
            <v>36900</v>
          </cell>
          <cell r="AC61">
            <v>36900</v>
          </cell>
          <cell r="AD61">
            <v>36900</v>
          </cell>
          <cell r="AE61">
            <v>36900</v>
          </cell>
          <cell r="AF61">
            <v>36900</v>
          </cell>
          <cell r="AG61">
            <v>36900</v>
          </cell>
          <cell r="AH61">
            <v>36900</v>
          </cell>
          <cell r="AJ61">
            <v>145144</v>
          </cell>
          <cell r="AK61" t="str">
            <v>MIZONE BREAK FREE CHERRY BLOSSOM 500ML 1x12</v>
          </cell>
          <cell r="AN61">
            <v>35900</v>
          </cell>
          <cell r="AO61">
            <v>35900</v>
          </cell>
          <cell r="AP61">
            <v>35900</v>
          </cell>
          <cell r="AQ61">
            <v>35900</v>
          </cell>
          <cell r="AR61">
            <v>35900</v>
          </cell>
          <cell r="AS61">
            <v>35900</v>
          </cell>
          <cell r="AT61">
            <v>35900</v>
          </cell>
          <cell r="AU61">
            <v>35900</v>
          </cell>
          <cell r="AV61">
            <v>35900</v>
          </cell>
          <cell r="AW61">
            <v>35900</v>
          </cell>
        </row>
        <row r="62">
          <cell r="C62">
            <v>145679</v>
          </cell>
          <cell r="D62" t="str">
            <v>MIZONE MOVE ON STARFRUIT 500ML 1X12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36900</v>
          </cell>
          <cell r="P62">
            <v>36900</v>
          </cell>
          <cell r="Q62">
            <v>36900</v>
          </cell>
          <cell r="R62">
            <v>36900</v>
          </cell>
          <cell r="S62">
            <v>36900</v>
          </cell>
          <cell r="T62">
            <v>36900</v>
          </cell>
          <cell r="U62">
            <v>36900</v>
          </cell>
          <cell r="V62">
            <v>36900</v>
          </cell>
          <cell r="W62">
            <v>36900</v>
          </cell>
          <cell r="X62">
            <v>36900</v>
          </cell>
          <cell r="Y62">
            <v>36900</v>
          </cell>
          <cell r="Z62">
            <v>36900</v>
          </cell>
          <cell r="AA62">
            <v>36900</v>
          </cell>
          <cell r="AB62">
            <v>36900</v>
          </cell>
          <cell r="AC62">
            <v>36900</v>
          </cell>
          <cell r="AD62">
            <v>36900</v>
          </cell>
          <cell r="AE62">
            <v>36900</v>
          </cell>
          <cell r="AF62">
            <v>36900</v>
          </cell>
          <cell r="AG62">
            <v>36900</v>
          </cell>
          <cell r="AH62">
            <v>36900</v>
          </cell>
          <cell r="AJ62">
            <v>145679</v>
          </cell>
          <cell r="AK62" t="str">
            <v>MIZONE MOVE ON STARFRUIT 500ML 1X12</v>
          </cell>
          <cell r="AN62">
            <v>35900</v>
          </cell>
          <cell r="AO62">
            <v>35900</v>
          </cell>
          <cell r="AP62">
            <v>35900</v>
          </cell>
          <cell r="AQ62">
            <v>35900</v>
          </cell>
          <cell r="AR62">
            <v>35900</v>
          </cell>
          <cell r="AS62">
            <v>35900</v>
          </cell>
          <cell r="AT62">
            <v>35900</v>
          </cell>
          <cell r="AU62">
            <v>35900</v>
          </cell>
          <cell r="AV62">
            <v>35900</v>
          </cell>
          <cell r="AW62">
            <v>35900</v>
          </cell>
        </row>
        <row r="63">
          <cell r="C63">
            <v>87436</v>
          </cell>
          <cell r="D63" t="str">
            <v>FRES-IN CRISPY APPLE</v>
          </cell>
          <cell r="E63">
            <v>43500</v>
          </cell>
          <cell r="F63">
            <v>43500</v>
          </cell>
          <cell r="G63">
            <v>43500</v>
          </cell>
          <cell r="H63">
            <v>43500</v>
          </cell>
          <cell r="I63">
            <v>43500</v>
          </cell>
          <cell r="J63">
            <v>43500</v>
          </cell>
          <cell r="K63">
            <v>43500</v>
          </cell>
          <cell r="L63">
            <v>43500</v>
          </cell>
          <cell r="M63">
            <v>43500</v>
          </cell>
          <cell r="N63">
            <v>43500</v>
          </cell>
          <cell r="O63">
            <v>43500</v>
          </cell>
          <cell r="P63">
            <v>43500</v>
          </cell>
          <cell r="Q63">
            <v>43500</v>
          </cell>
          <cell r="R63">
            <v>43500</v>
          </cell>
          <cell r="S63">
            <v>43500</v>
          </cell>
          <cell r="T63">
            <v>43500</v>
          </cell>
          <cell r="U63">
            <v>43500</v>
          </cell>
          <cell r="V63">
            <v>43500</v>
          </cell>
          <cell r="W63">
            <v>43500</v>
          </cell>
          <cell r="X63">
            <v>43500</v>
          </cell>
          <cell r="Y63">
            <v>43500</v>
          </cell>
          <cell r="Z63">
            <v>43500</v>
          </cell>
          <cell r="AA63">
            <v>43500</v>
          </cell>
          <cell r="AB63">
            <v>43500</v>
          </cell>
          <cell r="AC63">
            <v>43500</v>
          </cell>
          <cell r="AD63">
            <v>43500</v>
          </cell>
          <cell r="AE63">
            <v>43500</v>
          </cell>
          <cell r="AF63">
            <v>43500</v>
          </cell>
          <cell r="AG63">
            <v>43500</v>
          </cell>
          <cell r="AH63">
            <v>43500</v>
          </cell>
          <cell r="AJ63">
            <v>87436</v>
          </cell>
          <cell r="AK63" t="str">
            <v>FRES-IN CRISPY APPLE</v>
          </cell>
          <cell r="AM63" t="str">
            <v>FRESINX12</v>
          </cell>
          <cell r="AN63">
            <v>42500</v>
          </cell>
          <cell r="AO63">
            <v>42500</v>
          </cell>
          <cell r="AP63">
            <v>42500</v>
          </cell>
          <cell r="AQ63">
            <v>42500</v>
          </cell>
          <cell r="AR63">
            <v>42500</v>
          </cell>
          <cell r="AS63">
            <v>42500</v>
          </cell>
          <cell r="AT63">
            <v>42500</v>
          </cell>
          <cell r="AU63">
            <v>42500</v>
          </cell>
          <cell r="AV63">
            <v>42500</v>
          </cell>
          <cell r="AW63">
            <v>42500</v>
          </cell>
        </row>
        <row r="64">
          <cell r="C64">
            <v>87625</v>
          </cell>
          <cell r="D64" t="str">
            <v>FRES-IN JC STRAWBERRY 500ML</v>
          </cell>
          <cell r="E64">
            <v>43500</v>
          </cell>
          <cell r="F64">
            <v>43500</v>
          </cell>
          <cell r="G64">
            <v>43500</v>
          </cell>
          <cell r="H64">
            <v>43500</v>
          </cell>
          <cell r="I64">
            <v>43500</v>
          </cell>
          <cell r="J64">
            <v>43500</v>
          </cell>
          <cell r="K64">
            <v>43500</v>
          </cell>
          <cell r="L64">
            <v>43500</v>
          </cell>
          <cell r="M64">
            <v>43500</v>
          </cell>
          <cell r="N64">
            <v>43500</v>
          </cell>
          <cell r="O64">
            <v>43500</v>
          </cell>
          <cell r="P64">
            <v>43500</v>
          </cell>
          <cell r="Q64">
            <v>43500</v>
          </cell>
          <cell r="R64">
            <v>43500</v>
          </cell>
          <cell r="S64">
            <v>43500</v>
          </cell>
          <cell r="T64">
            <v>43500</v>
          </cell>
          <cell r="U64">
            <v>43500</v>
          </cell>
          <cell r="V64">
            <v>43500</v>
          </cell>
          <cell r="W64">
            <v>43500</v>
          </cell>
          <cell r="X64">
            <v>43500</v>
          </cell>
          <cell r="Y64">
            <v>43500</v>
          </cell>
          <cell r="Z64">
            <v>43500</v>
          </cell>
          <cell r="AA64">
            <v>43500</v>
          </cell>
          <cell r="AB64">
            <v>43500</v>
          </cell>
          <cell r="AC64">
            <v>43500</v>
          </cell>
          <cell r="AD64">
            <v>43500</v>
          </cell>
          <cell r="AE64">
            <v>43500</v>
          </cell>
          <cell r="AF64">
            <v>43500</v>
          </cell>
          <cell r="AG64">
            <v>43500</v>
          </cell>
          <cell r="AH64">
            <v>43500</v>
          </cell>
          <cell r="AJ64">
            <v>87625</v>
          </cell>
          <cell r="AK64" t="str">
            <v>FRES-IN JC STRAWBERRY 500ML</v>
          </cell>
          <cell r="AM64">
            <v>0</v>
          </cell>
          <cell r="AN64">
            <v>42500</v>
          </cell>
          <cell r="AO64">
            <v>42500</v>
          </cell>
          <cell r="AP64">
            <v>42500</v>
          </cell>
          <cell r="AQ64">
            <v>42500</v>
          </cell>
          <cell r="AR64">
            <v>42500</v>
          </cell>
          <cell r="AS64">
            <v>42500</v>
          </cell>
          <cell r="AT64">
            <v>42500</v>
          </cell>
          <cell r="AU64">
            <v>42500</v>
          </cell>
          <cell r="AV64">
            <v>42500</v>
          </cell>
          <cell r="AW64">
            <v>42500</v>
          </cell>
        </row>
        <row r="65">
          <cell r="C65">
            <v>26000</v>
          </cell>
          <cell r="D65" t="str">
            <v>LEVITE ORANGE 350ML 1X12</v>
          </cell>
          <cell r="E65">
            <v>34650</v>
          </cell>
          <cell r="F65">
            <v>34650</v>
          </cell>
          <cell r="G65">
            <v>34650</v>
          </cell>
          <cell r="H65">
            <v>34650</v>
          </cell>
          <cell r="I65">
            <v>34650</v>
          </cell>
          <cell r="J65">
            <v>34650</v>
          </cell>
          <cell r="K65">
            <v>34650</v>
          </cell>
          <cell r="L65">
            <v>34650</v>
          </cell>
          <cell r="M65">
            <v>34650</v>
          </cell>
          <cell r="N65">
            <v>34650</v>
          </cell>
          <cell r="O65">
            <v>34650</v>
          </cell>
          <cell r="P65">
            <v>34650</v>
          </cell>
          <cell r="Q65">
            <v>34650</v>
          </cell>
          <cell r="R65">
            <v>34650</v>
          </cell>
          <cell r="S65">
            <v>34650</v>
          </cell>
          <cell r="T65">
            <v>34650</v>
          </cell>
          <cell r="U65">
            <v>34650</v>
          </cell>
          <cell r="V65">
            <v>34650</v>
          </cell>
          <cell r="W65">
            <v>34650</v>
          </cell>
          <cell r="X65">
            <v>34650</v>
          </cell>
          <cell r="Y65">
            <v>34650</v>
          </cell>
          <cell r="Z65">
            <v>34650</v>
          </cell>
          <cell r="AA65">
            <v>34650</v>
          </cell>
          <cell r="AB65">
            <v>34650</v>
          </cell>
          <cell r="AC65">
            <v>34650</v>
          </cell>
          <cell r="AD65">
            <v>34650</v>
          </cell>
          <cell r="AE65">
            <v>34650</v>
          </cell>
          <cell r="AF65">
            <v>34650</v>
          </cell>
          <cell r="AG65">
            <v>34650</v>
          </cell>
          <cell r="AH65">
            <v>34650</v>
          </cell>
          <cell r="AJ65">
            <v>26000</v>
          </cell>
          <cell r="AK65" t="str">
            <v>LEVITE ORANGE 350ML 1X12</v>
          </cell>
          <cell r="AM65" t="str">
            <v>LEVITEX12</v>
          </cell>
          <cell r="AN65">
            <v>33650</v>
          </cell>
          <cell r="AO65">
            <v>33650</v>
          </cell>
          <cell r="AP65">
            <v>33650</v>
          </cell>
          <cell r="AQ65">
            <v>33650</v>
          </cell>
          <cell r="AR65">
            <v>33650</v>
          </cell>
          <cell r="AS65">
            <v>33650</v>
          </cell>
          <cell r="AT65">
            <v>33650</v>
          </cell>
          <cell r="AU65">
            <v>33650</v>
          </cell>
          <cell r="AV65">
            <v>33650</v>
          </cell>
          <cell r="AW65">
            <v>33650</v>
          </cell>
        </row>
        <row r="66">
          <cell r="C66" t="str">
            <v>26000R</v>
          </cell>
          <cell r="D66" t="str">
            <v>LEVITE ORANGE 350ML 1X12 REJECT</v>
          </cell>
          <cell r="E66">
            <v>34650</v>
          </cell>
          <cell r="F66">
            <v>34650</v>
          </cell>
          <cell r="G66">
            <v>34650</v>
          </cell>
          <cell r="H66">
            <v>34650</v>
          </cell>
          <cell r="I66">
            <v>34650</v>
          </cell>
          <cell r="J66">
            <v>34650</v>
          </cell>
          <cell r="K66">
            <v>34650</v>
          </cell>
          <cell r="L66">
            <v>34650</v>
          </cell>
          <cell r="M66">
            <v>34650</v>
          </cell>
          <cell r="N66">
            <v>34650</v>
          </cell>
          <cell r="O66">
            <v>34650</v>
          </cell>
          <cell r="P66">
            <v>34650</v>
          </cell>
          <cell r="Q66">
            <v>34650</v>
          </cell>
          <cell r="R66">
            <v>34650</v>
          </cell>
          <cell r="S66">
            <v>34650</v>
          </cell>
          <cell r="T66">
            <v>34650</v>
          </cell>
          <cell r="U66">
            <v>34650</v>
          </cell>
          <cell r="V66">
            <v>34650</v>
          </cell>
          <cell r="W66">
            <v>34650</v>
          </cell>
          <cell r="X66">
            <v>34650</v>
          </cell>
          <cell r="Y66">
            <v>34650</v>
          </cell>
          <cell r="Z66">
            <v>34650</v>
          </cell>
          <cell r="AA66">
            <v>34650</v>
          </cell>
          <cell r="AB66">
            <v>34650</v>
          </cell>
          <cell r="AC66">
            <v>34650</v>
          </cell>
          <cell r="AD66">
            <v>34650</v>
          </cell>
          <cell r="AE66">
            <v>34650</v>
          </cell>
          <cell r="AF66">
            <v>34650</v>
          </cell>
          <cell r="AG66">
            <v>34650</v>
          </cell>
          <cell r="AH66">
            <v>34650</v>
          </cell>
          <cell r="AJ66" t="str">
            <v>26000R</v>
          </cell>
          <cell r="AK66" t="str">
            <v>LEVITE ORANGE 350ML 1X12 REJECT</v>
          </cell>
          <cell r="AM66">
            <v>0</v>
          </cell>
          <cell r="AN66">
            <v>33650</v>
          </cell>
          <cell r="AO66">
            <v>33650</v>
          </cell>
          <cell r="AP66">
            <v>33650</v>
          </cell>
          <cell r="AQ66">
            <v>33650</v>
          </cell>
          <cell r="AR66">
            <v>33650</v>
          </cell>
          <cell r="AS66">
            <v>33650</v>
          </cell>
          <cell r="AT66">
            <v>33650</v>
          </cell>
          <cell r="AU66">
            <v>33650</v>
          </cell>
          <cell r="AV66">
            <v>33650</v>
          </cell>
          <cell r="AW66">
            <v>33650</v>
          </cell>
        </row>
        <row r="67">
          <cell r="C67">
            <v>26001</v>
          </cell>
          <cell r="D67" t="str">
            <v>LEVITE JAMBU BIJI 350ML 1X12</v>
          </cell>
          <cell r="E67">
            <v>34650</v>
          </cell>
          <cell r="F67">
            <v>34650</v>
          </cell>
          <cell r="G67">
            <v>34650</v>
          </cell>
          <cell r="H67">
            <v>34650</v>
          </cell>
          <cell r="I67">
            <v>34650</v>
          </cell>
          <cell r="J67">
            <v>34650</v>
          </cell>
          <cell r="K67">
            <v>34650</v>
          </cell>
          <cell r="L67">
            <v>34650</v>
          </cell>
          <cell r="M67">
            <v>34650</v>
          </cell>
          <cell r="N67">
            <v>34650</v>
          </cell>
          <cell r="O67">
            <v>34650</v>
          </cell>
          <cell r="P67">
            <v>34650</v>
          </cell>
          <cell r="Q67">
            <v>34650</v>
          </cell>
          <cell r="R67">
            <v>34650</v>
          </cell>
          <cell r="S67">
            <v>34650</v>
          </cell>
          <cell r="T67">
            <v>34650</v>
          </cell>
          <cell r="U67">
            <v>34650</v>
          </cell>
          <cell r="V67">
            <v>34650</v>
          </cell>
          <cell r="W67">
            <v>34650</v>
          </cell>
          <cell r="X67">
            <v>34650</v>
          </cell>
          <cell r="Y67">
            <v>34650</v>
          </cell>
          <cell r="Z67">
            <v>34650</v>
          </cell>
          <cell r="AA67">
            <v>34650</v>
          </cell>
          <cell r="AB67">
            <v>34650</v>
          </cell>
          <cell r="AC67">
            <v>34650</v>
          </cell>
          <cell r="AD67">
            <v>34650</v>
          </cell>
          <cell r="AE67">
            <v>34650</v>
          </cell>
          <cell r="AF67">
            <v>34650</v>
          </cell>
          <cell r="AG67">
            <v>34650</v>
          </cell>
          <cell r="AH67">
            <v>34650</v>
          </cell>
          <cell r="AJ67">
            <v>26001</v>
          </cell>
          <cell r="AK67" t="str">
            <v>LEVITE JAMBU BIJI 350ML 1X12</v>
          </cell>
          <cell r="AM67" t="str">
            <v>LEVITEX12</v>
          </cell>
          <cell r="AN67">
            <v>33650</v>
          </cell>
          <cell r="AO67">
            <v>33650</v>
          </cell>
          <cell r="AP67">
            <v>33650</v>
          </cell>
          <cell r="AQ67">
            <v>33650</v>
          </cell>
          <cell r="AR67">
            <v>33650</v>
          </cell>
          <cell r="AS67">
            <v>33650</v>
          </cell>
          <cell r="AT67">
            <v>33650</v>
          </cell>
          <cell r="AU67">
            <v>33650</v>
          </cell>
          <cell r="AV67">
            <v>33650</v>
          </cell>
          <cell r="AW67">
            <v>33650</v>
          </cell>
        </row>
        <row r="68">
          <cell r="C68" t="str">
            <v>26001R</v>
          </cell>
          <cell r="D68" t="str">
            <v>LEVITE JAMBU BIJI 350ML 1X12 REJECT</v>
          </cell>
          <cell r="E68">
            <v>34650</v>
          </cell>
          <cell r="F68">
            <v>34650</v>
          </cell>
          <cell r="G68">
            <v>34650</v>
          </cell>
          <cell r="H68">
            <v>34650</v>
          </cell>
          <cell r="I68">
            <v>34650</v>
          </cell>
          <cell r="J68">
            <v>34650</v>
          </cell>
          <cell r="K68">
            <v>34650</v>
          </cell>
          <cell r="L68">
            <v>34650</v>
          </cell>
          <cell r="M68">
            <v>34650</v>
          </cell>
          <cell r="N68">
            <v>34650</v>
          </cell>
          <cell r="O68">
            <v>34650</v>
          </cell>
          <cell r="P68">
            <v>34650</v>
          </cell>
          <cell r="Q68">
            <v>34650</v>
          </cell>
          <cell r="R68">
            <v>34650</v>
          </cell>
          <cell r="S68">
            <v>34650</v>
          </cell>
          <cell r="T68">
            <v>34650</v>
          </cell>
          <cell r="U68">
            <v>34650</v>
          </cell>
          <cell r="V68">
            <v>34650</v>
          </cell>
          <cell r="W68">
            <v>34650</v>
          </cell>
          <cell r="X68">
            <v>34650</v>
          </cell>
          <cell r="Y68">
            <v>34650</v>
          </cell>
          <cell r="Z68">
            <v>34650</v>
          </cell>
          <cell r="AA68">
            <v>34650</v>
          </cell>
          <cell r="AB68">
            <v>34650</v>
          </cell>
          <cell r="AC68">
            <v>34650</v>
          </cell>
          <cell r="AD68">
            <v>34650</v>
          </cell>
          <cell r="AE68">
            <v>34650</v>
          </cell>
          <cell r="AF68">
            <v>34650</v>
          </cell>
          <cell r="AG68">
            <v>34650</v>
          </cell>
          <cell r="AH68">
            <v>34650</v>
          </cell>
          <cell r="AJ68" t="str">
            <v>26001R</v>
          </cell>
          <cell r="AK68" t="str">
            <v>LEVITE JAMBU BIJI 350ML 1X12 REJECT</v>
          </cell>
          <cell r="AN68">
            <v>33650</v>
          </cell>
          <cell r="AO68">
            <v>33650</v>
          </cell>
          <cell r="AP68">
            <v>33650</v>
          </cell>
          <cell r="AQ68">
            <v>33650</v>
          </cell>
          <cell r="AR68">
            <v>33650</v>
          </cell>
          <cell r="AS68">
            <v>33650</v>
          </cell>
          <cell r="AT68">
            <v>33650</v>
          </cell>
          <cell r="AU68">
            <v>33650</v>
          </cell>
          <cell r="AV68">
            <v>33650</v>
          </cell>
          <cell r="AW68">
            <v>33650</v>
          </cell>
        </row>
        <row r="69">
          <cell r="C69">
            <v>26002</v>
          </cell>
          <cell r="D69" t="str">
            <v>LEVITE COMBO 350ML 1X12</v>
          </cell>
          <cell r="E69">
            <v>34650</v>
          </cell>
          <cell r="F69">
            <v>34650</v>
          </cell>
          <cell r="G69">
            <v>34650</v>
          </cell>
          <cell r="H69">
            <v>34650</v>
          </cell>
          <cell r="I69">
            <v>34650</v>
          </cell>
          <cell r="J69">
            <v>34650</v>
          </cell>
          <cell r="K69">
            <v>34650</v>
          </cell>
          <cell r="L69">
            <v>34650</v>
          </cell>
          <cell r="M69">
            <v>34650</v>
          </cell>
          <cell r="N69">
            <v>34650</v>
          </cell>
          <cell r="O69">
            <v>34650</v>
          </cell>
          <cell r="P69">
            <v>34650</v>
          </cell>
          <cell r="Q69">
            <v>34650</v>
          </cell>
          <cell r="R69">
            <v>34650</v>
          </cell>
          <cell r="S69">
            <v>34650</v>
          </cell>
          <cell r="T69">
            <v>34650</v>
          </cell>
          <cell r="U69">
            <v>34650</v>
          </cell>
          <cell r="V69">
            <v>34650</v>
          </cell>
          <cell r="W69">
            <v>34650</v>
          </cell>
          <cell r="X69">
            <v>34650</v>
          </cell>
          <cell r="Y69">
            <v>34650</v>
          </cell>
          <cell r="Z69">
            <v>34650</v>
          </cell>
          <cell r="AA69">
            <v>34650</v>
          </cell>
          <cell r="AB69">
            <v>34650</v>
          </cell>
          <cell r="AC69">
            <v>34650</v>
          </cell>
          <cell r="AD69">
            <v>34650</v>
          </cell>
          <cell r="AE69">
            <v>34650</v>
          </cell>
          <cell r="AF69">
            <v>34650</v>
          </cell>
          <cell r="AG69">
            <v>34650</v>
          </cell>
          <cell r="AH69">
            <v>34650</v>
          </cell>
          <cell r="AJ69">
            <v>26002</v>
          </cell>
          <cell r="AK69" t="str">
            <v>LEVITE COMBO 350ML 1X12</v>
          </cell>
          <cell r="AN69">
            <v>33650</v>
          </cell>
          <cell r="AO69">
            <v>33650</v>
          </cell>
          <cell r="AP69">
            <v>33650</v>
          </cell>
          <cell r="AQ69">
            <v>33650</v>
          </cell>
          <cell r="AR69">
            <v>33650</v>
          </cell>
          <cell r="AS69">
            <v>33650</v>
          </cell>
          <cell r="AT69">
            <v>33650</v>
          </cell>
          <cell r="AU69">
            <v>33650</v>
          </cell>
          <cell r="AV69">
            <v>33650</v>
          </cell>
          <cell r="AW69">
            <v>33650</v>
          </cell>
        </row>
        <row r="70">
          <cell r="C70">
            <v>26004</v>
          </cell>
          <cell r="D70" t="str">
            <v>LEVITE SIRSAK 350ML 1X12</v>
          </cell>
          <cell r="E70">
            <v>34650</v>
          </cell>
          <cell r="F70">
            <v>34650</v>
          </cell>
          <cell r="G70">
            <v>34650</v>
          </cell>
          <cell r="H70">
            <v>34650</v>
          </cell>
          <cell r="I70">
            <v>34650</v>
          </cell>
          <cell r="J70">
            <v>34650</v>
          </cell>
          <cell r="K70">
            <v>34650</v>
          </cell>
          <cell r="L70">
            <v>34650</v>
          </cell>
          <cell r="M70">
            <v>34650</v>
          </cell>
          <cell r="N70">
            <v>34650</v>
          </cell>
          <cell r="O70">
            <v>34650</v>
          </cell>
          <cell r="P70">
            <v>34650</v>
          </cell>
          <cell r="Q70">
            <v>34650</v>
          </cell>
          <cell r="R70">
            <v>34650</v>
          </cell>
          <cell r="S70">
            <v>34650</v>
          </cell>
          <cell r="T70">
            <v>34650</v>
          </cell>
          <cell r="U70">
            <v>34650</v>
          </cell>
          <cell r="V70">
            <v>34650</v>
          </cell>
          <cell r="W70">
            <v>34650</v>
          </cell>
          <cell r="X70">
            <v>34650</v>
          </cell>
          <cell r="Y70">
            <v>34650</v>
          </cell>
          <cell r="Z70">
            <v>34650</v>
          </cell>
          <cell r="AA70">
            <v>34650</v>
          </cell>
          <cell r="AB70">
            <v>34650</v>
          </cell>
          <cell r="AC70">
            <v>34650</v>
          </cell>
          <cell r="AD70">
            <v>34650</v>
          </cell>
          <cell r="AE70">
            <v>34650</v>
          </cell>
          <cell r="AF70">
            <v>34650</v>
          </cell>
          <cell r="AG70">
            <v>34650</v>
          </cell>
          <cell r="AH70">
            <v>34650</v>
          </cell>
          <cell r="AJ70">
            <v>26004</v>
          </cell>
          <cell r="AK70" t="str">
            <v>LEVITE SIRSAK 350ML 1X12</v>
          </cell>
          <cell r="AN70">
            <v>33650</v>
          </cell>
          <cell r="AO70">
            <v>33650</v>
          </cell>
          <cell r="AP70">
            <v>33650</v>
          </cell>
          <cell r="AQ70">
            <v>33650</v>
          </cell>
          <cell r="AR70">
            <v>33650</v>
          </cell>
          <cell r="AS70">
            <v>33650</v>
          </cell>
          <cell r="AT70">
            <v>33650</v>
          </cell>
          <cell r="AU70">
            <v>33650</v>
          </cell>
          <cell r="AV70">
            <v>33650</v>
          </cell>
          <cell r="AW70">
            <v>33650</v>
          </cell>
        </row>
        <row r="71">
          <cell r="C71" t="str">
            <v>26004R</v>
          </cell>
          <cell r="D71" t="str">
            <v>LEVITE SIRSAK 350ML 1X12 REJECT</v>
          </cell>
          <cell r="E71">
            <v>34650</v>
          </cell>
          <cell r="F71">
            <v>34650</v>
          </cell>
          <cell r="G71">
            <v>34650</v>
          </cell>
          <cell r="H71">
            <v>34650</v>
          </cell>
          <cell r="I71">
            <v>34650</v>
          </cell>
          <cell r="J71">
            <v>34650</v>
          </cell>
          <cell r="K71">
            <v>34650</v>
          </cell>
          <cell r="L71">
            <v>34650</v>
          </cell>
          <cell r="M71">
            <v>34650</v>
          </cell>
          <cell r="N71">
            <v>34650</v>
          </cell>
          <cell r="O71">
            <v>34650</v>
          </cell>
          <cell r="P71">
            <v>34650</v>
          </cell>
          <cell r="Q71">
            <v>34650</v>
          </cell>
          <cell r="R71">
            <v>34650</v>
          </cell>
          <cell r="S71">
            <v>34650</v>
          </cell>
          <cell r="T71">
            <v>34650</v>
          </cell>
          <cell r="U71">
            <v>34650</v>
          </cell>
          <cell r="V71">
            <v>34650</v>
          </cell>
          <cell r="W71">
            <v>34650</v>
          </cell>
          <cell r="X71">
            <v>34650</v>
          </cell>
          <cell r="Y71">
            <v>34650</v>
          </cell>
          <cell r="Z71">
            <v>34650</v>
          </cell>
          <cell r="AA71">
            <v>34650</v>
          </cell>
          <cell r="AB71">
            <v>34650</v>
          </cell>
          <cell r="AC71">
            <v>34650</v>
          </cell>
          <cell r="AD71">
            <v>34650</v>
          </cell>
          <cell r="AE71">
            <v>34650</v>
          </cell>
          <cell r="AF71">
            <v>34650</v>
          </cell>
          <cell r="AG71">
            <v>34650</v>
          </cell>
          <cell r="AH71">
            <v>34650</v>
          </cell>
          <cell r="AJ71" t="str">
            <v>26004R</v>
          </cell>
          <cell r="AK71" t="str">
            <v>LEVITE SIRSAK 350ML 1X12 REJECT</v>
          </cell>
          <cell r="AN71">
            <v>33650</v>
          </cell>
          <cell r="AO71">
            <v>33650</v>
          </cell>
          <cell r="AP71">
            <v>33650</v>
          </cell>
          <cell r="AQ71">
            <v>33650</v>
          </cell>
          <cell r="AR71">
            <v>33650</v>
          </cell>
          <cell r="AS71">
            <v>33650</v>
          </cell>
          <cell r="AT71">
            <v>33650</v>
          </cell>
          <cell r="AU71">
            <v>33650</v>
          </cell>
          <cell r="AV71">
            <v>33650</v>
          </cell>
          <cell r="AW71">
            <v>33650</v>
          </cell>
        </row>
        <row r="72">
          <cell r="C72">
            <v>26012</v>
          </cell>
          <cell r="D72" t="str">
            <v>LEVITE ANGGUR HIJAU 1X12</v>
          </cell>
          <cell r="E72">
            <v>34650</v>
          </cell>
          <cell r="F72">
            <v>34650</v>
          </cell>
          <cell r="G72">
            <v>34650</v>
          </cell>
          <cell r="H72">
            <v>34650</v>
          </cell>
          <cell r="I72">
            <v>34650</v>
          </cell>
          <cell r="J72">
            <v>34650</v>
          </cell>
          <cell r="K72">
            <v>34650</v>
          </cell>
          <cell r="L72">
            <v>34650</v>
          </cell>
          <cell r="M72">
            <v>34650</v>
          </cell>
          <cell r="N72">
            <v>34650</v>
          </cell>
          <cell r="O72">
            <v>34650</v>
          </cell>
          <cell r="P72">
            <v>34650</v>
          </cell>
          <cell r="Q72">
            <v>34650</v>
          </cell>
          <cell r="R72">
            <v>34650</v>
          </cell>
          <cell r="S72">
            <v>34650</v>
          </cell>
          <cell r="T72">
            <v>34650</v>
          </cell>
          <cell r="U72">
            <v>34650</v>
          </cell>
          <cell r="V72">
            <v>34650</v>
          </cell>
          <cell r="W72">
            <v>34650</v>
          </cell>
          <cell r="X72">
            <v>34650</v>
          </cell>
          <cell r="Y72">
            <v>34650</v>
          </cell>
          <cell r="Z72">
            <v>34650</v>
          </cell>
          <cell r="AA72">
            <v>34650</v>
          </cell>
          <cell r="AB72">
            <v>34650</v>
          </cell>
          <cell r="AC72">
            <v>34650</v>
          </cell>
          <cell r="AD72">
            <v>34650</v>
          </cell>
          <cell r="AE72">
            <v>34650</v>
          </cell>
          <cell r="AF72">
            <v>34650</v>
          </cell>
          <cell r="AG72">
            <v>34650</v>
          </cell>
          <cell r="AH72">
            <v>34650</v>
          </cell>
          <cell r="AJ72">
            <v>26012</v>
          </cell>
          <cell r="AK72" t="str">
            <v>LEVITE ANGGUR HIJAU 1X12</v>
          </cell>
          <cell r="AN72">
            <v>33650</v>
          </cell>
          <cell r="AO72">
            <v>33650</v>
          </cell>
          <cell r="AP72">
            <v>33650</v>
          </cell>
          <cell r="AQ72">
            <v>33650</v>
          </cell>
          <cell r="AR72">
            <v>33650</v>
          </cell>
          <cell r="AS72">
            <v>33650</v>
          </cell>
          <cell r="AT72">
            <v>33650</v>
          </cell>
          <cell r="AU72">
            <v>33650</v>
          </cell>
          <cell r="AV72">
            <v>33650</v>
          </cell>
          <cell r="AW72">
            <v>33650</v>
          </cell>
        </row>
        <row r="73">
          <cell r="C73" t="str">
            <v>26012R</v>
          </cell>
          <cell r="D73" t="str">
            <v>LEVITE ANGGUR HIJAU 1X12 REJECT</v>
          </cell>
          <cell r="E73">
            <v>34650</v>
          </cell>
          <cell r="F73">
            <v>34650</v>
          </cell>
          <cell r="G73">
            <v>34650</v>
          </cell>
          <cell r="H73">
            <v>34650</v>
          </cell>
          <cell r="I73">
            <v>34650</v>
          </cell>
          <cell r="J73">
            <v>34650</v>
          </cell>
          <cell r="K73">
            <v>34650</v>
          </cell>
          <cell r="L73">
            <v>34650</v>
          </cell>
          <cell r="M73">
            <v>34650</v>
          </cell>
          <cell r="N73">
            <v>34650</v>
          </cell>
          <cell r="O73">
            <v>34650</v>
          </cell>
          <cell r="P73">
            <v>34650</v>
          </cell>
          <cell r="Q73">
            <v>34650</v>
          </cell>
          <cell r="R73">
            <v>34650</v>
          </cell>
          <cell r="S73">
            <v>34650</v>
          </cell>
          <cell r="T73">
            <v>34650</v>
          </cell>
          <cell r="U73">
            <v>34650</v>
          </cell>
          <cell r="V73">
            <v>34650</v>
          </cell>
          <cell r="W73">
            <v>34650</v>
          </cell>
          <cell r="X73">
            <v>34650</v>
          </cell>
          <cell r="Y73">
            <v>34650</v>
          </cell>
          <cell r="Z73">
            <v>34650</v>
          </cell>
          <cell r="AA73">
            <v>34650</v>
          </cell>
          <cell r="AB73">
            <v>34650</v>
          </cell>
          <cell r="AC73">
            <v>34650</v>
          </cell>
          <cell r="AD73">
            <v>34650</v>
          </cell>
          <cell r="AE73">
            <v>34650</v>
          </cell>
          <cell r="AF73">
            <v>34650</v>
          </cell>
          <cell r="AG73">
            <v>34650</v>
          </cell>
          <cell r="AH73">
            <v>34650</v>
          </cell>
          <cell r="AJ73" t="str">
            <v>26012R</v>
          </cell>
          <cell r="AK73" t="str">
            <v>LEVITE ANGGUR HIJAU 1X12 REJECT</v>
          </cell>
          <cell r="AN73">
            <v>33650</v>
          </cell>
          <cell r="AO73">
            <v>33650</v>
          </cell>
          <cell r="AP73">
            <v>33650</v>
          </cell>
          <cell r="AQ73">
            <v>33650</v>
          </cell>
          <cell r="AR73">
            <v>33650</v>
          </cell>
          <cell r="AS73">
            <v>33650</v>
          </cell>
          <cell r="AT73">
            <v>33650</v>
          </cell>
          <cell r="AU73">
            <v>33650</v>
          </cell>
          <cell r="AV73">
            <v>33650</v>
          </cell>
          <cell r="AW73">
            <v>33650</v>
          </cell>
        </row>
        <row r="74">
          <cell r="C74">
            <v>142193</v>
          </cell>
          <cell r="D74" t="str">
            <v>LEVITE LEMON CUCUMBER MINT 350ml 1X12</v>
          </cell>
          <cell r="E74">
            <v>34650</v>
          </cell>
          <cell r="F74">
            <v>34650</v>
          </cell>
          <cell r="G74">
            <v>34650</v>
          </cell>
          <cell r="H74">
            <v>34650</v>
          </cell>
          <cell r="I74">
            <v>34650</v>
          </cell>
          <cell r="J74">
            <v>34650</v>
          </cell>
          <cell r="K74">
            <v>34650</v>
          </cell>
          <cell r="L74">
            <v>34650</v>
          </cell>
          <cell r="M74">
            <v>34650</v>
          </cell>
          <cell r="N74">
            <v>34650</v>
          </cell>
          <cell r="O74">
            <v>34650</v>
          </cell>
          <cell r="P74">
            <v>34650</v>
          </cell>
          <cell r="Q74">
            <v>34650</v>
          </cell>
          <cell r="R74">
            <v>34650</v>
          </cell>
          <cell r="S74">
            <v>34650</v>
          </cell>
          <cell r="T74">
            <v>34650</v>
          </cell>
          <cell r="U74">
            <v>34650</v>
          </cell>
          <cell r="V74">
            <v>34650</v>
          </cell>
          <cell r="W74">
            <v>34650</v>
          </cell>
          <cell r="X74">
            <v>34650</v>
          </cell>
          <cell r="Y74">
            <v>34650</v>
          </cell>
          <cell r="Z74">
            <v>34650</v>
          </cell>
          <cell r="AA74">
            <v>34650</v>
          </cell>
          <cell r="AB74">
            <v>34650</v>
          </cell>
          <cell r="AC74">
            <v>34650</v>
          </cell>
          <cell r="AD74">
            <v>34650</v>
          </cell>
          <cell r="AE74">
            <v>34650</v>
          </cell>
          <cell r="AF74">
            <v>34650</v>
          </cell>
          <cell r="AG74">
            <v>34650</v>
          </cell>
          <cell r="AH74">
            <v>34650</v>
          </cell>
          <cell r="AJ74">
            <v>142193</v>
          </cell>
          <cell r="AK74" t="str">
            <v>LEVITE LEMON CUCUMBER MINT 350ml 1X12</v>
          </cell>
          <cell r="AN74">
            <v>33650</v>
          </cell>
          <cell r="AO74">
            <v>33650</v>
          </cell>
          <cell r="AP74">
            <v>33650</v>
          </cell>
          <cell r="AQ74">
            <v>33650</v>
          </cell>
          <cell r="AR74">
            <v>33650</v>
          </cell>
          <cell r="AS74">
            <v>33650</v>
          </cell>
          <cell r="AT74">
            <v>33650</v>
          </cell>
          <cell r="AU74">
            <v>33650</v>
          </cell>
          <cell r="AV74">
            <v>33650</v>
          </cell>
          <cell r="AW74">
            <v>33650</v>
          </cell>
        </row>
        <row r="75">
          <cell r="C75">
            <v>142194</v>
          </cell>
          <cell r="D75" t="str">
            <v>LEVITE LYCEE CITRUS MINT 350ml 1X12</v>
          </cell>
          <cell r="E75">
            <v>34650</v>
          </cell>
          <cell r="F75">
            <v>34650</v>
          </cell>
          <cell r="G75">
            <v>34650</v>
          </cell>
          <cell r="H75">
            <v>34650</v>
          </cell>
          <cell r="I75">
            <v>34650</v>
          </cell>
          <cell r="J75">
            <v>34650</v>
          </cell>
          <cell r="K75">
            <v>34650</v>
          </cell>
          <cell r="L75">
            <v>34650</v>
          </cell>
          <cell r="M75">
            <v>34650</v>
          </cell>
          <cell r="N75">
            <v>34650</v>
          </cell>
          <cell r="O75">
            <v>34650</v>
          </cell>
          <cell r="P75">
            <v>34650</v>
          </cell>
          <cell r="Q75">
            <v>34650</v>
          </cell>
          <cell r="R75">
            <v>34650</v>
          </cell>
          <cell r="S75">
            <v>34650</v>
          </cell>
          <cell r="T75">
            <v>34650</v>
          </cell>
          <cell r="U75">
            <v>34650</v>
          </cell>
          <cell r="V75">
            <v>34650</v>
          </cell>
          <cell r="W75">
            <v>34650</v>
          </cell>
          <cell r="X75">
            <v>34650</v>
          </cell>
          <cell r="Y75">
            <v>34650</v>
          </cell>
          <cell r="Z75">
            <v>34650</v>
          </cell>
          <cell r="AA75">
            <v>34650</v>
          </cell>
          <cell r="AB75">
            <v>34650</v>
          </cell>
          <cell r="AC75">
            <v>34650</v>
          </cell>
          <cell r="AD75">
            <v>34650</v>
          </cell>
          <cell r="AE75">
            <v>34650</v>
          </cell>
          <cell r="AF75">
            <v>34650</v>
          </cell>
          <cell r="AG75">
            <v>34650</v>
          </cell>
          <cell r="AH75">
            <v>34650</v>
          </cell>
          <cell r="AJ75">
            <v>142194</v>
          </cell>
          <cell r="AK75" t="str">
            <v>LEVITE LYCEE CITRUS MINT 350ml 1X12</v>
          </cell>
          <cell r="AN75">
            <v>33650</v>
          </cell>
          <cell r="AO75">
            <v>33650</v>
          </cell>
          <cell r="AP75">
            <v>33650</v>
          </cell>
          <cell r="AQ75">
            <v>33650</v>
          </cell>
          <cell r="AR75">
            <v>33650</v>
          </cell>
          <cell r="AS75">
            <v>33650</v>
          </cell>
          <cell r="AT75">
            <v>33650</v>
          </cell>
          <cell r="AU75">
            <v>33650</v>
          </cell>
          <cell r="AV75">
            <v>33650</v>
          </cell>
          <cell r="AW75">
            <v>33650</v>
          </cell>
        </row>
        <row r="76">
          <cell r="C76">
            <v>142196</v>
          </cell>
          <cell r="D76" t="str">
            <v>LEVITE WILDBERRIES LIME MINT 350ml 1X12</v>
          </cell>
          <cell r="E76">
            <v>34650</v>
          </cell>
          <cell r="F76">
            <v>34650</v>
          </cell>
          <cell r="G76">
            <v>34650</v>
          </cell>
          <cell r="H76">
            <v>34650</v>
          </cell>
          <cell r="I76">
            <v>34650</v>
          </cell>
          <cell r="J76">
            <v>34650</v>
          </cell>
          <cell r="K76">
            <v>34650</v>
          </cell>
          <cell r="L76">
            <v>34650</v>
          </cell>
          <cell r="M76">
            <v>34650</v>
          </cell>
          <cell r="N76">
            <v>34650</v>
          </cell>
          <cell r="O76">
            <v>34650</v>
          </cell>
          <cell r="P76">
            <v>34650</v>
          </cell>
          <cell r="Q76">
            <v>34650</v>
          </cell>
          <cell r="R76">
            <v>34650</v>
          </cell>
          <cell r="S76">
            <v>34650</v>
          </cell>
          <cell r="T76">
            <v>34650</v>
          </cell>
          <cell r="U76">
            <v>34650</v>
          </cell>
          <cell r="V76">
            <v>34650</v>
          </cell>
          <cell r="W76">
            <v>34650</v>
          </cell>
          <cell r="X76">
            <v>34650</v>
          </cell>
          <cell r="Y76">
            <v>34650</v>
          </cell>
          <cell r="Z76">
            <v>34650</v>
          </cell>
          <cell r="AA76">
            <v>34650</v>
          </cell>
          <cell r="AB76">
            <v>34650</v>
          </cell>
          <cell r="AC76">
            <v>34650</v>
          </cell>
          <cell r="AD76">
            <v>34650</v>
          </cell>
          <cell r="AE76">
            <v>34650</v>
          </cell>
          <cell r="AF76">
            <v>34650</v>
          </cell>
          <cell r="AG76">
            <v>34650</v>
          </cell>
          <cell r="AH76">
            <v>34650</v>
          </cell>
          <cell r="AJ76">
            <v>142196</v>
          </cell>
          <cell r="AK76" t="str">
            <v>LEVITE WILDBERRIES LIME MINT 350ml 1X12</v>
          </cell>
          <cell r="AN76">
            <v>33650</v>
          </cell>
          <cell r="AO76">
            <v>33650</v>
          </cell>
          <cell r="AP76">
            <v>33650</v>
          </cell>
          <cell r="AQ76">
            <v>33650</v>
          </cell>
          <cell r="AR76">
            <v>33650</v>
          </cell>
          <cell r="AS76">
            <v>33650</v>
          </cell>
          <cell r="AT76">
            <v>33650</v>
          </cell>
          <cell r="AU76">
            <v>33650</v>
          </cell>
          <cell r="AV76">
            <v>33650</v>
          </cell>
          <cell r="AW76">
            <v>33650</v>
          </cell>
        </row>
        <row r="77">
          <cell r="C77">
            <v>148136</v>
          </cell>
          <cell r="D77" t="str">
            <v>VIT.220ML LOCAL 1X42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16550</v>
          </cell>
          <cell r="Z77">
            <v>16550</v>
          </cell>
          <cell r="AA77">
            <v>16550</v>
          </cell>
          <cell r="AB77">
            <v>16550</v>
          </cell>
          <cell r="AC77">
            <v>16550</v>
          </cell>
          <cell r="AD77">
            <v>16550</v>
          </cell>
          <cell r="AE77">
            <v>16550</v>
          </cell>
          <cell r="AF77">
            <v>16550</v>
          </cell>
          <cell r="AG77">
            <v>16550</v>
          </cell>
          <cell r="AH77">
            <v>16550</v>
          </cell>
          <cell r="AJ77">
            <v>148136</v>
          </cell>
          <cell r="AK77" t="str">
            <v>VIT.220ML LOCAL 1X42</v>
          </cell>
          <cell r="AM77" t="str">
            <v>VIT220X42</v>
          </cell>
          <cell r="AN77">
            <v>15550</v>
          </cell>
          <cell r="AO77">
            <v>15550</v>
          </cell>
          <cell r="AP77">
            <v>15550</v>
          </cell>
          <cell r="AQ77">
            <v>15550</v>
          </cell>
          <cell r="AR77">
            <v>15550</v>
          </cell>
          <cell r="AS77">
            <v>15550</v>
          </cell>
          <cell r="AT77">
            <v>15550</v>
          </cell>
          <cell r="AU77">
            <v>15550</v>
          </cell>
          <cell r="AV77">
            <v>15550</v>
          </cell>
          <cell r="AW77">
            <v>15550</v>
          </cell>
        </row>
        <row r="78">
          <cell r="C78">
            <v>22713</v>
          </cell>
          <cell r="D78" t="str">
            <v>VIT.220ML 1X48</v>
          </cell>
          <cell r="E78">
            <v>15500</v>
          </cell>
          <cell r="F78">
            <v>15500</v>
          </cell>
          <cell r="G78">
            <v>16450</v>
          </cell>
          <cell r="H78">
            <v>18350</v>
          </cell>
          <cell r="I78">
            <v>16450</v>
          </cell>
          <cell r="J78">
            <v>16450</v>
          </cell>
          <cell r="K78">
            <v>16450</v>
          </cell>
          <cell r="L78">
            <v>16450</v>
          </cell>
          <cell r="M78">
            <v>15600</v>
          </cell>
          <cell r="N78">
            <v>15600</v>
          </cell>
          <cell r="O78">
            <v>18350</v>
          </cell>
          <cell r="P78">
            <v>18350</v>
          </cell>
          <cell r="Q78">
            <v>18350</v>
          </cell>
          <cell r="R78">
            <v>18350</v>
          </cell>
          <cell r="S78">
            <v>18350</v>
          </cell>
          <cell r="T78">
            <v>18350</v>
          </cell>
          <cell r="U78">
            <v>18350</v>
          </cell>
          <cell r="V78">
            <v>18350</v>
          </cell>
          <cell r="W78">
            <v>18350</v>
          </cell>
          <cell r="X78">
            <v>18350</v>
          </cell>
          <cell r="Y78">
            <v>18350</v>
          </cell>
          <cell r="Z78">
            <v>18350</v>
          </cell>
          <cell r="AA78">
            <v>18350</v>
          </cell>
          <cell r="AB78">
            <v>18350</v>
          </cell>
          <cell r="AC78">
            <v>18350</v>
          </cell>
          <cell r="AD78">
            <v>18350</v>
          </cell>
          <cell r="AE78">
            <v>18350</v>
          </cell>
          <cell r="AF78">
            <v>18350</v>
          </cell>
          <cell r="AG78">
            <v>18350</v>
          </cell>
          <cell r="AH78">
            <v>18350</v>
          </cell>
          <cell r="AJ78">
            <v>22713</v>
          </cell>
          <cell r="AK78" t="str">
            <v>VIT.220ML 1X48</v>
          </cell>
          <cell r="AM78" t="str">
            <v>VIT220X48</v>
          </cell>
          <cell r="AN78">
            <v>17350</v>
          </cell>
          <cell r="AO78">
            <v>17350</v>
          </cell>
          <cell r="AP78">
            <v>17350</v>
          </cell>
          <cell r="AQ78">
            <v>17350</v>
          </cell>
          <cell r="AR78">
            <v>17350</v>
          </cell>
          <cell r="AS78">
            <v>17350</v>
          </cell>
          <cell r="AT78">
            <v>17350</v>
          </cell>
          <cell r="AU78">
            <v>17350</v>
          </cell>
          <cell r="AV78">
            <v>17350</v>
          </cell>
          <cell r="AW78">
            <v>17350</v>
          </cell>
        </row>
        <row r="79">
          <cell r="C79">
            <v>96430</v>
          </cell>
          <cell r="D79" t="str">
            <v>VIT.220 ML 1X48</v>
          </cell>
          <cell r="E79">
            <v>15500</v>
          </cell>
          <cell r="F79">
            <v>15500</v>
          </cell>
          <cell r="G79">
            <v>16450</v>
          </cell>
          <cell r="H79">
            <v>18350</v>
          </cell>
          <cell r="I79">
            <v>16450</v>
          </cell>
          <cell r="J79">
            <v>16450</v>
          </cell>
          <cell r="K79">
            <v>16450</v>
          </cell>
          <cell r="L79">
            <v>16450</v>
          </cell>
          <cell r="M79">
            <v>15600</v>
          </cell>
          <cell r="N79">
            <v>15600</v>
          </cell>
          <cell r="O79">
            <v>18350</v>
          </cell>
          <cell r="P79">
            <v>18350</v>
          </cell>
          <cell r="Q79">
            <v>18350</v>
          </cell>
          <cell r="R79">
            <v>18350</v>
          </cell>
          <cell r="S79">
            <v>18350</v>
          </cell>
          <cell r="T79">
            <v>18350</v>
          </cell>
          <cell r="U79">
            <v>18350</v>
          </cell>
          <cell r="V79">
            <v>18350</v>
          </cell>
          <cell r="W79">
            <v>18350</v>
          </cell>
          <cell r="X79">
            <v>18350</v>
          </cell>
          <cell r="Y79">
            <v>18350</v>
          </cell>
          <cell r="Z79">
            <v>18350</v>
          </cell>
          <cell r="AA79">
            <v>18350</v>
          </cell>
          <cell r="AB79">
            <v>18350</v>
          </cell>
          <cell r="AC79">
            <v>18350</v>
          </cell>
          <cell r="AD79">
            <v>18350</v>
          </cell>
          <cell r="AE79">
            <v>18350</v>
          </cell>
          <cell r="AF79">
            <v>18350</v>
          </cell>
          <cell r="AG79">
            <v>18350</v>
          </cell>
          <cell r="AH79">
            <v>18350</v>
          </cell>
          <cell r="AJ79">
            <v>96430</v>
          </cell>
          <cell r="AK79" t="str">
            <v>VIT.220 ML 1X48</v>
          </cell>
          <cell r="AM79" t="str">
            <v>VIT220X48</v>
          </cell>
          <cell r="AN79">
            <v>17350</v>
          </cell>
          <cell r="AO79">
            <v>17350</v>
          </cell>
          <cell r="AP79">
            <v>17350</v>
          </cell>
          <cell r="AQ79">
            <v>17350</v>
          </cell>
          <cell r="AR79">
            <v>17350</v>
          </cell>
          <cell r="AS79">
            <v>17350</v>
          </cell>
          <cell r="AT79">
            <v>17350</v>
          </cell>
          <cell r="AU79">
            <v>17350</v>
          </cell>
          <cell r="AV79">
            <v>17350</v>
          </cell>
          <cell r="AW79">
            <v>17350</v>
          </cell>
        </row>
        <row r="80">
          <cell r="C80" t="str">
            <v>96430R</v>
          </cell>
          <cell r="D80" t="str">
            <v>VIT.220 ML 1X48 REJECT</v>
          </cell>
          <cell r="E80">
            <v>15500</v>
          </cell>
          <cell r="F80">
            <v>15500</v>
          </cell>
          <cell r="G80">
            <v>16450</v>
          </cell>
          <cell r="H80">
            <v>18350</v>
          </cell>
          <cell r="I80">
            <v>16450</v>
          </cell>
          <cell r="J80">
            <v>16450</v>
          </cell>
          <cell r="K80">
            <v>16450</v>
          </cell>
          <cell r="L80">
            <v>16450</v>
          </cell>
          <cell r="M80">
            <v>15600</v>
          </cell>
          <cell r="N80">
            <v>15600</v>
          </cell>
          <cell r="O80">
            <v>18350</v>
          </cell>
          <cell r="P80">
            <v>18350</v>
          </cell>
          <cell r="Q80">
            <v>18350</v>
          </cell>
          <cell r="R80">
            <v>18350</v>
          </cell>
          <cell r="S80">
            <v>18350</v>
          </cell>
          <cell r="T80">
            <v>18350</v>
          </cell>
          <cell r="U80">
            <v>18350</v>
          </cell>
          <cell r="V80">
            <v>18350</v>
          </cell>
          <cell r="W80">
            <v>18350</v>
          </cell>
          <cell r="X80">
            <v>18350</v>
          </cell>
          <cell r="Y80">
            <v>18350</v>
          </cell>
          <cell r="Z80">
            <v>18350</v>
          </cell>
          <cell r="AA80">
            <v>18350</v>
          </cell>
          <cell r="AB80">
            <v>18350</v>
          </cell>
          <cell r="AC80">
            <v>18350</v>
          </cell>
          <cell r="AD80">
            <v>18350</v>
          </cell>
          <cell r="AE80">
            <v>18350</v>
          </cell>
          <cell r="AF80">
            <v>18350</v>
          </cell>
          <cell r="AG80">
            <v>18350</v>
          </cell>
          <cell r="AH80">
            <v>18350</v>
          </cell>
          <cell r="AJ80" t="str">
            <v>96430R</v>
          </cell>
          <cell r="AK80" t="str">
            <v>VIT.220 ML 1X48 REJECT</v>
          </cell>
          <cell r="AM80">
            <v>0</v>
          </cell>
          <cell r="AN80">
            <v>17350</v>
          </cell>
          <cell r="AO80">
            <v>17350</v>
          </cell>
          <cell r="AP80">
            <v>17350</v>
          </cell>
          <cell r="AQ80">
            <v>17350</v>
          </cell>
          <cell r="AR80">
            <v>17350</v>
          </cell>
          <cell r="AS80">
            <v>17350</v>
          </cell>
          <cell r="AT80">
            <v>17350</v>
          </cell>
          <cell r="AU80">
            <v>17350</v>
          </cell>
          <cell r="AV80">
            <v>17350</v>
          </cell>
          <cell r="AW80">
            <v>17350</v>
          </cell>
        </row>
        <row r="81">
          <cell r="C81">
            <v>74554</v>
          </cell>
          <cell r="D81" t="str">
            <v>VIT.240ML 1X48</v>
          </cell>
          <cell r="E81">
            <v>15500</v>
          </cell>
          <cell r="F81">
            <v>15500</v>
          </cell>
          <cell r="G81">
            <v>16450</v>
          </cell>
          <cell r="H81">
            <v>18350</v>
          </cell>
          <cell r="I81">
            <v>16450</v>
          </cell>
          <cell r="J81">
            <v>16450</v>
          </cell>
          <cell r="K81">
            <v>16450</v>
          </cell>
          <cell r="L81">
            <v>16450</v>
          </cell>
          <cell r="M81">
            <v>15600</v>
          </cell>
          <cell r="N81">
            <v>15600</v>
          </cell>
          <cell r="O81">
            <v>18350</v>
          </cell>
          <cell r="P81">
            <v>18350</v>
          </cell>
          <cell r="Q81">
            <v>18350</v>
          </cell>
          <cell r="R81">
            <v>18350</v>
          </cell>
          <cell r="S81">
            <v>18350</v>
          </cell>
          <cell r="T81">
            <v>18350</v>
          </cell>
          <cell r="U81">
            <v>18350</v>
          </cell>
          <cell r="V81">
            <v>18350</v>
          </cell>
          <cell r="W81">
            <v>18350</v>
          </cell>
          <cell r="X81">
            <v>18350</v>
          </cell>
          <cell r="Y81">
            <v>18350</v>
          </cell>
          <cell r="Z81">
            <v>18350</v>
          </cell>
          <cell r="AA81">
            <v>18350</v>
          </cell>
          <cell r="AB81">
            <v>18350</v>
          </cell>
          <cell r="AC81">
            <v>18350</v>
          </cell>
          <cell r="AD81">
            <v>18350</v>
          </cell>
          <cell r="AE81">
            <v>18350</v>
          </cell>
          <cell r="AF81">
            <v>18350</v>
          </cell>
          <cell r="AG81">
            <v>18350</v>
          </cell>
          <cell r="AH81">
            <v>18350</v>
          </cell>
          <cell r="AJ81">
            <v>74554</v>
          </cell>
          <cell r="AK81" t="str">
            <v>VIT.240ML 1X48</v>
          </cell>
          <cell r="AM81" t="str">
            <v>VIT240X48</v>
          </cell>
          <cell r="AN81">
            <v>17350</v>
          </cell>
          <cell r="AO81">
            <v>17350</v>
          </cell>
          <cell r="AP81">
            <v>17350</v>
          </cell>
          <cell r="AQ81">
            <v>17350</v>
          </cell>
          <cell r="AR81">
            <v>17350</v>
          </cell>
          <cell r="AS81">
            <v>17350</v>
          </cell>
          <cell r="AT81">
            <v>17350</v>
          </cell>
          <cell r="AU81">
            <v>17350</v>
          </cell>
          <cell r="AV81">
            <v>17350</v>
          </cell>
          <cell r="AW81">
            <v>17350</v>
          </cell>
        </row>
        <row r="82">
          <cell r="C82" t="str">
            <v>74554R</v>
          </cell>
          <cell r="D82" t="str">
            <v>VIT.240ML 1X48/REJECT</v>
          </cell>
          <cell r="E82">
            <v>15500</v>
          </cell>
          <cell r="F82">
            <v>15500</v>
          </cell>
          <cell r="G82">
            <v>16450</v>
          </cell>
          <cell r="H82">
            <v>18350</v>
          </cell>
          <cell r="I82">
            <v>16450</v>
          </cell>
          <cell r="J82">
            <v>16450</v>
          </cell>
          <cell r="K82">
            <v>16450</v>
          </cell>
          <cell r="L82">
            <v>16450</v>
          </cell>
          <cell r="M82">
            <v>15600</v>
          </cell>
          <cell r="N82">
            <v>15600</v>
          </cell>
          <cell r="O82">
            <v>18350</v>
          </cell>
          <cell r="P82">
            <v>18350</v>
          </cell>
          <cell r="Q82">
            <v>18350</v>
          </cell>
          <cell r="R82">
            <v>18350</v>
          </cell>
          <cell r="S82">
            <v>18350</v>
          </cell>
          <cell r="T82">
            <v>18350</v>
          </cell>
          <cell r="U82">
            <v>18350</v>
          </cell>
          <cell r="V82">
            <v>18350</v>
          </cell>
          <cell r="W82">
            <v>18350</v>
          </cell>
          <cell r="X82">
            <v>18350</v>
          </cell>
          <cell r="Y82">
            <v>18350</v>
          </cell>
          <cell r="Z82">
            <v>18350</v>
          </cell>
          <cell r="AA82">
            <v>18350</v>
          </cell>
          <cell r="AB82">
            <v>18350</v>
          </cell>
          <cell r="AC82">
            <v>18350</v>
          </cell>
          <cell r="AD82">
            <v>18350</v>
          </cell>
          <cell r="AE82">
            <v>18350</v>
          </cell>
          <cell r="AF82">
            <v>18350</v>
          </cell>
          <cell r="AG82">
            <v>18350</v>
          </cell>
          <cell r="AH82">
            <v>18350</v>
          </cell>
          <cell r="AJ82" t="str">
            <v>74554R</v>
          </cell>
          <cell r="AK82" t="str">
            <v>VIT.240ML 1X48/REJECT</v>
          </cell>
          <cell r="AM82" t="str">
            <v>VIT240X48</v>
          </cell>
          <cell r="AN82">
            <v>17350</v>
          </cell>
          <cell r="AO82">
            <v>17350</v>
          </cell>
          <cell r="AP82">
            <v>17350</v>
          </cell>
          <cell r="AQ82">
            <v>17350</v>
          </cell>
          <cell r="AR82">
            <v>17350</v>
          </cell>
          <cell r="AS82">
            <v>17350</v>
          </cell>
          <cell r="AT82">
            <v>17350</v>
          </cell>
          <cell r="AU82">
            <v>17350</v>
          </cell>
          <cell r="AV82">
            <v>17350</v>
          </cell>
          <cell r="AW82">
            <v>17350</v>
          </cell>
        </row>
        <row r="83">
          <cell r="C83">
            <v>112839</v>
          </cell>
          <cell r="D83" t="str">
            <v>VIT.330ML 1X24</v>
          </cell>
          <cell r="E83">
            <v>26000</v>
          </cell>
          <cell r="F83">
            <v>26000</v>
          </cell>
          <cell r="G83">
            <v>26300</v>
          </cell>
          <cell r="H83">
            <v>27450</v>
          </cell>
          <cell r="I83">
            <v>26300</v>
          </cell>
          <cell r="J83">
            <v>26300</v>
          </cell>
          <cell r="K83">
            <v>26300</v>
          </cell>
          <cell r="L83">
            <v>26300</v>
          </cell>
          <cell r="M83">
            <v>26000</v>
          </cell>
          <cell r="N83">
            <v>26000</v>
          </cell>
          <cell r="O83">
            <v>27450</v>
          </cell>
          <cell r="P83">
            <v>27450</v>
          </cell>
          <cell r="Q83">
            <v>27450</v>
          </cell>
          <cell r="R83">
            <v>27450</v>
          </cell>
          <cell r="S83">
            <v>27450</v>
          </cell>
          <cell r="T83">
            <v>27450</v>
          </cell>
          <cell r="U83">
            <v>27450</v>
          </cell>
          <cell r="V83">
            <v>27450</v>
          </cell>
          <cell r="W83">
            <v>27450</v>
          </cell>
          <cell r="X83">
            <v>27450</v>
          </cell>
          <cell r="Y83">
            <v>27450</v>
          </cell>
          <cell r="Z83">
            <v>27450</v>
          </cell>
          <cell r="AA83">
            <v>27450</v>
          </cell>
          <cell r="AB83">
            <v>27450</v>
          </cell>
          <cell r="AC83">
            <v>27450</v>
          </cell>
          <cell r="AD83">
            <v>27450</v>
          </cell>
          <cell r="AE83">
            <v>27450</v>
          </cell>
          <cell r="AF83">
            <v>27450</v>
          </cell>
          <cell r="AG83">
            <v>27450</v>
          </cell>
          <cell r="AH83">
            <v>27450</v>
          </cell>
          <cell r="AJ83">
            <v>112839</v>
          </cell>
          <cell r="AK83" t="str">
            <v>VIT.330ML 1X24</v>
          </cell>
          <cell r="AM83" t="str">
            <v>VIT330X24</v>
          </cell>
          <cell r="AN83">
            <v>26450</v>
          </cell>
          <cell r="AO83">
            <v>26450</v>
          </cell>
          <cell r="AP83">
            <v>26450</v>
          </cell>
          <cell r="AQ83">
            <v>26450</v>
          </cell>
          <cell r="AR83">
            <v>26450</v>
          </cell>
          <cell r="AS83">
            <v>26450</v>
          </cell>
          <cell r="AT83">
            <v>26450</v>
          </cell>
          <cell r="AU83">
            <v>26450</v>
          </cell>
          <cell r="AV83">
            <v>26450</v>
          </cell>
          <cell r="AW83">
            <v>26450</v>
          </cell>
        </row>
        <row r="84">
          <cell r="C84">
            <v>74566</v>
          </cell>
          <cell r="D84" t="str">
            <v>VIT.600ML 1X24</v>
          </cell>
          <cell r="E84">
            <v>25600</v>
          </cell>
          <cell r="F84">
            <v>25600</v>
          </cell>
          <cell r="G84">
            <v>25900</v>
          </cell>
          <cell r="H84">
            <v>30650</v>
          </cell>
          <cell r="I84">
            <v>25900</v>
          </cell>
          <cell r="J84">
            <v>25900</v>
          </cell>
          <cell r="K84">
            <v>25900</v>
          </cell>
          <cell r="L84">
            <v>25900</v>
          </cell>
          <cell r="M84">
            <v>25600</v>
          </cell>
          <cell r="N84">
            <v>25600</v>
          </cell>
          <cell r="O84">
            <v>30650</v>
          </cell>
          <cell r="P84">
            <v>30650</v>
          </cell>
          <cell r="Q84">
            <v>30650</v>
          </cell>
          <cell r="R84">
            <v>30650</v>
          </cell>
          <cell r="S84">
            <v>30650</v>
          </cell>
          <cell r="T84">
            <v>30650</v>
          </cell>
          <cell r="U84">
            <v>30650</v>
          </cell>
          <cell r="V84">
            <v>30650</v>
          </cell>
          <cell r="W84">
            <v>30650</v>
          </cell>
          <cell r="X84">
            <v>30650</v>
          </cell>
          <cell r="Y84">
            <v>30650</v>
          </cell>
          <cell r="Z84">
            <v>30650</v>
          </cell>
          <cell r="AA84">
            <v>30650</v>
          </cell>
          <cell r="AB84">
            <v>30650</v>
          </cell>
          <cell r="AC84">
            <v>30650</v>
          </cell>
          <cell r="AD84">
            <v>30650</v>
          </cell>
          <cell r="AE84">
            <v>30650</v>
          </cell>
          <cell r="AF84">
            <v>30650</v>
          </cell>
          <cell r="AG84">
            <v>30650</v>
          </cell>
          <cell r="AH84">
            <v>30650</v>
          </cell>
          <cell r="AJ84">
            <v>74566</v>
          </cell>
          <cell r="AK84" t="str">
            <v>VIT.600ML 1X24</v>
          </cell>
          <cell r="AM84" t="str">
            <v>VIT600X24</v>
          </cell>
          <cell r="AN84">
            <v>29650</v>
          </cell>
          <cell r="AO84">
            <v>29650</v>
          </cell>
          <cell r="AP84">
            <v>29650</v>
          </cell>
          <cell r="AQ84">
            <v>29650</v>
          </cell>
          <cell r="AR84">
            <v>29650</v>
          </cell>
          <cell r="AS84">
            <v>29650</v>
          </cell>
          <cell r="AT84">
            <v>29650</v>
          </cell>
          <cell r="AU84">
            <v>29650</v>
          </cell>
          <cell r="AV84">
            <v>29650</v>
          </cell>
          <cell r="AW84">
            <v>29650</v>
          </cell>
        </row>
        <row r="85">
          <cell r="C85">
            <v>74565</v>
          </cell>
          <cell r="D85" t="str">
            <v>VIT.1500ML 1X12</v>
          </cell>
          <cell r="E85">
            <v>24700</v>
          </cell>
          <cell r="F85">
            <v>24700</v>
          </cell>
          <cell r="G85">
            <v>25000</v>
          </cell>
          <cell r="H85">
            <v>29700</v>
          </cell>
          <cell r="I85">
            <v>25000</v>
          </cell>
          <cell r="J85">
            <v>25000</v>
          </cell>
          <cell r="K85">
            <v>25000</v>
          </cell>
          <cell r="L85">
            <v>25000</v>
          </cell>
          <cell r="M85">
            <v>24700</v>
          </cell>
          <cell r="N85">
            <v>24700</v>
          </cell>
          <cell r="O85">
            <v>29700</v>
          </cell>
          <cell r="P85">
            <v>29700</v>
          </cell>
          <cell r="Q85">
            <v>29700</v>
          </cell>
          <cell r="R85">
            <v>29700</v>
          </cell>
          <cell r="S85">
            <v>29700</v>
          </cell>
          <cell r="T85">
            <v>29700</v>
          </cell>
          <cell r="U85">
            <v>29700</v>
          </cell>
          <cell r="V85">
            <v>29700</v>
          </cell>
          <cell r="W85">
            <v>29700</v>
          </cell>
          <cell r="X85">
            <v>29700</v>
          </cell>
          <cell r="Y85">
            <v>29700</v>
          </cell>
          <cell r="Z85">
            <v>29700</v>
          </cell>
          <cell r="AA85">
            <v>29700</v>
          </cell>
          <cell r="AB85">
            <v>29700</v>
          </cell>
          <cell r="AC85">
            <v>29700</v>
          </cell>
          <cell r="AD85">
            <v>29700</v>
          </cell>
          <cell r="AE85">
            <v>29700</v>
          </cell>
          <cell r="AF85">
            <v>29700</v>
          </cell>
          <cell r="AG85">
            <v>29700</v>
          </cell>
          <cell r="AH85">
            <v>29700</v>
          </cell>
          <cell r="AJ85">
            <v>74565</v>
          </cell>
          <cell r="AK85" t="str">
            <v>VIT.1500ML 1X12</v>
          </cell>
          <cell r="AM85" t="str">
            <v>VIT1500X12</v>
          </cell>
          <cell r="AN85">
            <v>28700</v>
          </cell>
          <cell r="AO85">
            <v>28700</v>
          </cell>
          <cell r="AP85">
            <v>28700</v>
          </cell>
          <cell r="AQ85">
            <v>28700</v>
          </cell>
          <cell r="AR85">
            <v>28700</v>
          </cell>
          <cell r="AS85">
            <v>28700</v>
          </cell>
          <cell r="AT85">
            <v>28700</v>
          </cell>
          <cell r="AU85">
            <v>28700</v>
          </cell>
          <cell r="AV85">
            <v>28700</v>
          </cell>
          <cell r="AW85">
            <v>28700</v>
          </cell>
        </row>
        <row r="86">
          <cell r="C86" t="str">
            <v>74565r</v>
          </cell>
          <cell r="D86" t="str">
            <v>VIT.1500ML 1X12 REJECT</v>
          </cell>
          <cell r="E86">
            <v>24700</v>
          </cell>
          <cell r="F86">
            <v>24700</v>
          </cell>
          <cell r="G86">
            <v>25000</v>
          </cell>
          <cell r="H86">
            <v>29700</v>
          </cell>
          <cell r="I86">
            <v>25000</v>
          </cell>
          <cell r="J86">
            <v>25000</v>
          </cell>
          <cell r="K86">
            <v>25000</v>
          </cell>
          <cell r="L86">
            <v>25000</v>
          </cell>
          <cell r="M86">
            <v>24700</v>
          </cell>
          <cell r="N86">
            <v>24700</v>
          </cell>
          <cell r="O86">
            <v>29700</v>
          </cell>
          <cell r="P86">
            <v>29700</v>
          </cell>
          <cell r="Q86">
            <v>29700</v>
          </cell>
          <cell r="R86">
            <v>29700</v>
          </cell>
          <cell r="S86">
            <v>29700</v>
          </cell>
          <cell r="T86">
            <v>29700</v>
          </cell>
          <cell r="U86">
            <v>29700</v>
          </cell>
          <cell r="V86">
            <v>29700</v>
          </cell>
          <cell r="W86">
            <v>29700</v>
          </cell>
          <cell r="X86">
            <v>29700</v>
          </cell>
          <cell r="Y86">
            <v>29700</v>
          </cell>
          <cell r="Z86">
            <v>29700</v>
          </cell>
          <cell r="AA86">
            <v>29700</v>
          </cell>
          <cell r="AB86">
            <v>29700</v>
          </cell>
          <cell r="AC86">
            <v>29700</v>
          </cell>
          <cell r="AD86">
            <v>29700</v>
          </cell>
          <cell r="AE86">
            <v>29700</v>
          </cell>
          <cell r="AF86">
            <v>29700</v>
          </cell>
          <cell r="AG86">
            <v>29700</v>
          </cell>
          <cell r="AH86">
            <v>29700</v>
          </cell>
          <cell r="AJ86" t="str">
            <v>74565r</v>
          </cell>
          <cell r="AK86" t="str">
            <v>VIT.1500ML 1X12 REJECT</v>
          </cell>
          <cell r="AM86" t="str">
            <v>VIT1500X12</v>
          </cell>
          <cell r="AN86">
            <v>28700</v>
          </cell>
          <cell r="AO86">
            <v>28700</v>
          </cell>
          <cell r="AP86">
            <v>28700</v>
          </cell>
          <cell r="AQ86">
            <v>28700</v>
          </cell>
          <cell r="AR86">
            <v>28700</v>
          </cell>
          <cell r="AS86">
            <v>28700</v>
          </cell>
          <cell r="AT86">
            <v>28700</v>
          </cell>
          <cell r="AU86">
            <v>28700</v>
          </cell>
          <cell r="AV86">
            <v>28700</v>
          </cell>
          <cell r="AW86">
            <v>28700</v>
          </cell>
        </row>
        <row r="87">
          <cell r="C87" t="str">
            <v>74565P-R</v>
          </cell>
          <cell r="D87" t="str">
            <v>VT.1500ML 1x12/PCS-RIJEK</v>
          </cell>
          <cell r="E87">
            <v>24700</v>
          </cell>
          <cell r="F87">
            <v>24700</v>
          </cell>
          <cell r="G87">
            <v>25000</v>
          </cell>
          <cell r="H87">
            <v>29700</v>
          </cell>
          <cell r="I87">
            <v>25000</v>
          </cell>
          <cell r="J87">
            <v>25000</v>
          </cell>
          <cell r="K87">
            <v>25000</v>
          </cell>
          <cell r="L87">
            <v>25000</v>
          </cell>
          <cell r="M87">
            <v>24700</v>
          </cell>
          <cell r="N87">
            <v>24700</v>
          </cell>
          <cell r="O87">
            <v>29700</v>
          </cell>
          <cell r="P87">
            <v>29700</v>
          </cell>
          <cell r="Q87">
            <v>29700</v>
          </cell>
          <cell r="R87">
            <v>29700</v>
          </cell>
          <cell r="S87">
            <v>29700</v>
          </cell>
          <cell r="T87">
            <v>29700</v>
          </cell>
          <cell r="U87">
            <v>29700</v>
          </cell>
          <cell r="V87">
            <v>29700</v>
          </cell>
          <cell r="W87">
            <v>29700</v>
          </cell>
          <cell r="X87">
            <v>29700</v>
          </cell>
          <cell r="Y87">
            <v>29700</v>
          </cell>
          <cell r="Z87">
            <v>29700</v>
          </cell>
          <cell r="AA87">
            <v>29700</v>
          </cell>
          <cell r="AB87">
            <v>29700</v>
          </cell>
          <cell r="AC87">
            <v>29700</v>
          </cell>
          <cell r="AD87">
            <v>29700</v>
          </cell>
          <cell r="AE87">
            <v>29700</v>
          </cell>
          <cell r="AF87">
            <v>29700</v>
          </cell>
          <cell r="AG87">
            <v>29700</v>
          </cell>
          <cell r="AH87">
            <v>29700</v>
          </cell>
          <cell r="AJ87" t="str">
            <v>74565P-R</v>
          </cell>
          <cell r="AK87" t="str">
            <v>VT.1500ML 1x12/PCS-RIJEK</v>
          </cell>
          <cell r="AM87" t="str">
            <v>VIT600X24</v>
          </cell>
          <cell r="AN87">
            <v>28700</v>
          </cell>
          <cell r="AO87">
            <v>28700</v>
          </cell>
          <cell r="AP87">
            <v>28700</v>
          </cell>
          <cell r="AQ87">
            <v>28700</v>
          </cell>
          <cell r="AR87">
            <v>28700</v>
          </cell>
          <cell r="AS87">
            <v>28700</v>
          </cell>
          <cell r="AT87">
            <v>28700</v>
          </cell>
          <cell r="AU87">
            <v>28700</v>
          </cell>
          <cell r="AV87">
            <v>28700</v>
          </cell>
          <cell r="AW87">
            <v>28700</v>
          </cell>
        </row>
        <row r="88">
          <cell r="C88">
            <v>122407</v>
          </cell>
          <cell r="D88" t="str">
            <v>AQ.450ML 1X6</v>
          </cell>
          <cell r="E88">
            <v>18500</v>
          </cell>
          <cell r="F88">
            <v>18500</v>
          </cell>
          <cell r="G88">
            <v>18500</v>
          </cell>
          <cell r="H88">
            <v>18500</v>
          </cell>
          <cell r="I88">
            <v>19000</v>
          </cell>
          <cell r="J88">
            <v>19000</v>
          </cell>
          <cell r="K88">
            <v>19000</v>
          </cell>
          <cell r="L88">
            <v>19000</v>
          </cell>
          <cell r="M88">
            <v>19000</v>
          </cell>
          <cell r="N88">
            <v>19000</v>
          </cell>
          <cell r="O88">
            <v>18500</v>
          </cell>
          <cell r="P88">
            <v>18500</v>
          </cell>
          <cell r="Q88">
            <v>18500</v>
          </cell>
          <cell r="R88">
            <v>18500</v>
          </cell>
          <cell r="S88">
            <v>19000</v>
          </cell>
          <cell r="T88">
            <v>19000</v>
          </cell>
          <cell r="U88">
            <v>19000</v>
          </cell>
          <cell r="V88">
            <v>19000</v>
          </cell>
          <cell r="W88">
            <v>19000</v>
          </cell>
          <cell r="X88">
            <v>19000</v>
          </cell>
          <cell r="Y88">
            <v>19610</v>
          </cell>
          <cell r="Z88">
            <v>19610</v>
          </cell>
          <cell r="AA88">
            <v>19610</v>
          </cell>
          <cell r="AB88">
            <v>19610</v>
          </cell>
          <cell r="AC88">
            <v>19610</v>
          </cell>
          <cell r="AD88">
            <v>19610</v>
          </cell>
          <cell r="AE88">
            <v>19610</v>
          </cell>
          <cell r="AF88">
            <v>18610</v>
          </cell>
          <cell r="AG88">
            <v>20200</v>
          </cell>
          <cell r="AH88">
            <v>20200</v>
          </cell>
          <cell r="AJ88">
            <v>122407</v>
          </cell>
          <cell r="AK88" t="str">
            <v>AQ.450ML 1X6</v>
          </cell>
          <cell r="AM88" t="str">
            <v>VIT1500X12</v>
          </cell>
          <cell r="AN88">
            <v>18610</v>
          </cell>
          <cell r="AO88">
            <v>18610</v>
          </cell>
          <cell r="AP88">
            <v>18610</v>
          </cell>
          <cell r="AQ88">
            <v>18610</v>
          </cell>
          <cell r="AR88">
            <v>18610</v>
          </cell>
          <cell r="AS88">
            <v>18610</v>
          </cell>
          <cell r="AT88">
            <v>18610</v>
          </cell>
          <cell r="AU88">
            <v>17610</v>
          </cell>
          <cell r="AV88">
            <v>19200</v>
          </cell>
          <cell r="AW88">
            <v>19200</v>
          </cell>
        </row>
        <row r="89">
          <cell r="C89" t="str">
            <v>122408MP</v>
          </cell>
          <cell r="D89" t="str">
            <v>AQ.450ML 1X6 MULTIPACK</v>
          </cell>
          <cell r="E89">
            <v>18500</v>
          </cell>
          <cell r="F89">
            <v>18500</v>
          </cell>
          <cell r="G89">
            <v>18500</v>
          </cell>
          <cell r="H89">
            <v>18500</v>
          </cell>
          <cell r="I89">
            <v>19000</v>
          </cell>
          <cell r="J89">
            <v>19000</v>
          </cell>
          <cell r="K89">
            <v>19000</v>
          </cell>
          <cell r="L89">
            <v>19000</v>
          </cell>
          <cell r="M89">
            <v>19000</v>
          </cell>
          <cell r="N89">
            <v>19000</v>
          </cell>
          <cell r="O89">
            <v>18500</v>
          </cell>
          <cell r="P89">
            <v>18500</v>
          </cell>
          <cell r="Q89">
            <v>18500</v>
          </cell>
          <cell r="R89">
            <v>18500</v>
          </cell>
          <cell r="S89">
            <v>19000</v>
          </cell>
          <cell r="T89">
            <v>19000</v>
          </cell>
          <cell r="U89">
            <v>19000</v>
          </cell>
          <cell r="V89">
            <v>19000</v>
          </cell>
          <cell r="W89">
            <v>19000</v>
          </cell>
          <cell r="X89">
            <v>19000</v>
          </cell>
          <cell r="Y89">
            <v>19610</v>
          </cell>
          <cell r="Z89">
            <v>19610</v>
          </cell>
          <cell r="AA89">
            <v>19610</v>
          </cell>
          <cell r="AB89">
            <v>19610</v>
          </cell>
          <cell r="AC89">
            <v>19610</v>
          </cell>
          <cell r="AD89">
            <v>19610</v>
          </cell>
          <cell r="AE89">
            <v>19610</v>
          </cell>
          <cell r="AF89">
            <v>18610</v>
          </cell>
          <cell r="AG89">
            <v>20200</v>
          </cell>
          <cell r="AH89">
            <v>20200</v>
          </cell>
          <cell r="AJ89" t="str">
            <v>122408MP</v>
          </cell>
          <cell r="AK89" t="str">
            <v>AQ.450ML 1X6 MULTIPACK</v>
          </cell>
          <cell r="AM89" t="str">
            <v>AQ450X6</v>
          </cell>
          <cell r="AN89">
            <v>18610</v>
          </cell>
          <cell r="AO89">
            <v>18610</v>
          </cell>
          <cell r="AP89">
            <v>18610</v>
          </cell>
          <cell r="AQ89">
            <v>18610</v>
          </cell>
          <cell r="AR89">
            <v>18610</v>
          </cell>
          <cell r="AS89">
            <v>18610</v>
          </cell>
          <cell r="AT89">
            <v>18610</v>
          </cell>
          <cell r="AU89">
            <v>17610</v>
          </cell>
          <cell r="AV89">
            <v>19200</v>
          </cell>
          <cell r="AW89">
            <v>19200</v>
          </cell>
        </row>
        <row r="90">
          <cell r="C90" t="str">
            <v>74561MP</v>
          </cell>
          <cell r="D90" t="str">
            <v>AQ.600ML 1X6</v>
          </cell>
          <cell r="E90">
            <v>19750</v>
          </cell>
          <cell r="F90">
            <v>19750</v>
          </cell>
          <cell r="G90">
            <v>19750</v>
          </cell>
          <cell r="H90">
            <v>19750</v>
          </cell>
          <cell r="I90">
            <v>20025</v>
          </cell>
          <cell r="J90">
            <v>20025</v>
          </cell>
          <cell r="K90">
            <v>20025</v>
          </cell>
          <cell r="L90">
            <v>19775</v>
          </cell>
          <cell r="M90">
            <v>19775</v>
          </cell>
          <cell r="N90">
            <v>19775</v>
          </cell>
          <cell r="O90">
            <v>19750</v>
          </cell>
          <cell r="P90">
            <v>19750</v>
          </cell>
          <cell r="Q90">
            <v>19750</v>
          </cell>
          <cell r="R90">
            <v>19750</v>
          </cell>
          <cell r="S90">
            <v>20025</v>
          </cell>
          <cell r="T90">
            <v>20025</v>
          </cell>
          <cell r="U90">
            <v>20025</v>
          </cell>
          <cell r="V90">
            <v>19775</v>
          </cell>
          <cell r="W90">
            <v>19775</v>
          </cell>
          <cell r="X90">
            <v>19775</v>
          </cell>
          <cell r="Y90">
            <v>13519</v>
          </cell>
          <cell r="Z90">
            <v>13519</v>
          </cell>
          <cell r="AA90">
            <v>13519</v>
          </cell>
          <cell r="AB90">
            <v>13519</v>
          </cell>
          <cell r="AC90">
            <v>13349.6</v>
          </cell>
          <cell r="AD90">
            <v>13349.6</v>
          </cell>
          <cell r="AE90">
            <v>13349.6</v>
          </cell>
          <cell r="AF90">
            <v>13349.6</v>
          </cell>
          <cell r="AG90">
            <v>13349.6</v>
          </cell>
          <cell r="AH90">
            <v>13349.6</v>
          </cell>
          <cell r="AJ90" t="str">
            <v>74561MP</v>
          </cell>
          <cell r="AK90" t="str">
            <v>AQ.600ML 1X6</v>
          </cell>
          <cell r="AM90" t="str">
            <v>AQ600X6</v>
          </cell>
          <cell r="AN90">
            <v>12519</v>
          </cell>
          <cell r="AO90">
            <v>12519</v>
          </cell>
          <cell r="AP90">
            <v>12519</v>
          </cell>
          <cell r="AQ90">
            <v>12519</v>
          </cell>
          <cell r="AR90">
            <v>12349.6</v>
          </cell>
          <cell r="AS90">
            <v>12349.6</v>
          </cell>
          <cell r="AT90">
            <v>12349.6</v>
          </cell>
          <cell r="AU90">
            <v>12349.6</v>
          </cell>
          <cell r="AV90">
            <v>12349.6</v>
          </cell>
          <cell r="AW90">
            <v>12349.6</v>
          </cell>
        </row>
        <row r="91">
          <cell r="C91" t="str">
            <v>81681MP</v>
          </cell>
          <cell r="D91" t="str">
            <v>AQ.750ML 1x4 MULTIPACK</v>
          </cell>
          <cell r="E91">
            <v>16700</v>
          </cell>
          <cell r="F91">
            <v>16700</v>
          </cell>
          <cell r="G91">
            <v>16700</v>
          </cell>
          <cell r="H91">
            <v>16700</v>
          </cell>
          <cell r="I91">
            <v>16700</v>
          </cell>
          <cell r="J91">
            <v>16700</v>
          </cell>
          <cell r="K91">
            <v>16700</v>
          </cell>
          <cell r="L91">
            <v>16700</v>
          </cell>
          <cell r="M91">
            <v>16700</v>
          </cell>
          <cell r="N91">
            <v>16700</v>
          </cell>
          <cell r="O91">
            <v>16700</v>
          </cell>
          <cell r="P91">
            <v>16700</v>
          </cell>
          <cell r="Q91">
            <v>16700</v>
          </cell>
          <cell r="R91">
            <v>16700</v>
          </cell>
          <cell r="S91">
            <v>16700</v>
          </cell>
          <cell r="T91">
            <v>16700</v>
          </cell>
          <cell r="U91">
            <v>16700</v>
          </cell>
          <cell r="V91">
            <v>16700</v>
          </cell>
          <cell r="W91">
            <v>16700</v>
          </cell>
          <cell r="X91">
            <v>16700</v>
          </cell>
          <cell r="Y91">
            <v>17700</v>
          </cell>
          <cell r="Z91">
            <v>17700</v>
          </cell>
          <cell r="AA91">
            <v>17700</v>
          </cell>
          <cell r="AB91">
            <v>17700</v>
          </cell>
          <cell r="AC91">
            <v>17700</v>
          </cell>
          <cell r="AD91">
            <v>17700</v>
          </cell>
          <cell r="AE91">
            <v>17700</v>
          </cell>
          <cell r="AF91">
            <v>17700</v>
          </cell>
          <cell r="AG91">
            <v>17700</v>
          </cell>
          <cell r="AH91">
            <v>17700</v>
          </cell>
          <cell r="AJ91" t="str">
            <v>81681MP</v>
          </cell>
          <cell r="AK91" t="str">
            <v>AQ.750ML 1x4 MULTIPACK</v>
          </cell>
          <cell r="AM91" t="str">
            <v>AQ600X6</v>
          </cell>
          <cell r="AN91">
            <v>16700</v>
          </cell>
          <cell r="AO91">
            <v>16700</v>
          </cell>
          <cell r="AP91">
            <v>16700</v>
          </cell>
          <cell r="AQ91">
            <v>16700</v>
          </cell>
          <cell r="AR91">
            <v>16700</v>
          </cell>
          <cell r="AS91">
            <v>16700</v>
          </cell>
          <cell r="AT91">
            <v>16700</v>
          </cell>
          <cell r="AU91">
            <v>16700</v>
          </cell>
          <cell r="AV91">
            <v>16700</v>
          </cell>
          <cell r="AW91">
            <v>16700</v>
          </cell>
        </row>
        <row r="92">
          <cell r="C92" t="str">
            <v>12814E</v>
          </cell>
          <cell r="D92" t="str">
            <v>AQ.750ML 1x4 MULTIPACK</v>
          </cell>
          <cell r="E92">
            <v>16700</v>
          </cell>
          <cell r="F92">
            <v>16700</v>
          </cell>
          <cell r="G92">
            <v>16700</v>
          </cell>
          <cell r="H92">
            <v>16700</v>
          </cell>
          <cell r="I92">
            <v>16700</v>
          </cell>
          <cell r="J92">
            <v>16700</v>
          </cell>
          <cell r="K92">
            <v>16700</v>
          </cell>
          <cell r="L92">
            <v>16700</v>
          </cell>
          <cell r="M92">
            <v>16700</v>
          </cell>
          <cell r="N92">
            <v>16700</v>
          </cell>
          <cell r="O92">
            <v>16700</v>
          </cell>
          <cell r="P92">
            <v>16700</v>
          </cell>
          <cell r="Q92">
            <v>16700</v>
          </cell>
          <cell r="R92">
            <v>16700</v>
          </cell>
          <cell r="S92">
            <v>16700</v>
          </cell>
          <cell r="T92">
            <v>16700</v>
          </cell>
          <cell r="U92">
            <v>16700</v>
          </cell>
          <cell r="V92">
            <v>16700</v>
          </cell>
          <cell r="W92">
            <v>16700</v>
          </cell>
          <cell r="X92">
            <v>16700</v>
          </cell>
          <cell r="Y92">
            <v>17700</v>
          </cell>
          <cell r="Z92">
            <v>17700</v>
          </cell>
          <cell r="AA92">
            <v>17700</v>
          </cell>
          <cell r="AB92">
            <v>17700</v>
          </cell>
          <cell r="AC92">
            <v>17700</v>
          </cell>
          <cell r="AD92">
            <v>17700</v>
          </cell>
          <cell r="AE92">
            <v>17700</v>
          </cell>
          <cell r="AF92">
            <v>17700</v>
          </cell>
          <cell r="AG92">
            <v>17700</v>
          </cell>
          <cell r="AH92">
            <v>17700</v>
          </cell>
          <cell r="AJ92" t="str">
            <v>12814E</v>
          </cell>
          <cell r="AK92" t="str">
            <v>AQ.750ML 1x4 MULTIPACK</v>
          </cell>
          <cell r="AM92" t="str">
            <v>AQ450X6</v>
          </cell>
          <cell r="AN92">
            <v>16700</v>
          </cell>
          <cell r="AO92">
            <v>16700</v>
          </cell>
          <cell r="AP92">
            <v>16700</v>
          </cell>
          <cell r="AQ92">
            <v>16700</v>
          </cell>
          <cell r="AR92">
            <v>16700</v>
          </cell>
          <cell r="AS92">
            <v>16700</v>
          </cell>
          <cell r="AT92">
            <v>16700</v>
          </cell>
          <cell r="AU92">
            <v>16700</v>
          </cell>
          <cell r="AV92">
            <v>16700</v>
          </cell>
          <cell r="AW92">
            <v>16700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J93" t="str">
            <v>12814E</v>
          </cell>
          <cell r="AK93" t="str">
            <v>AQ.750ML 1x4 MULTIPACK</v>
          </cell>
          <cell r="AM93" t="str">
            <v>AQ600X6</v>
          </cell>
          <cell r="AN93">
            <v>16700</v>
          </cell>
          <cell r="AO93">
            <v>16700</v>
          </cell>
          <cell r="AP93">
            <v>16700</v>
          </cell>
          <cell r="AQ93">
            <v>16700</v>
          </cell>
          <cell r="AR93">
            <v>16700</v>
          </cell>
          <cell r="AS93">
            <v>16700</v>
          </cell>
          <cell r="AT93">
            <v>16700</v>
          </cell>
          <cell r="AU93">
            <v>16700</v>
          </cell>
          <cell r="AV93">
            <v>16700</v>
          </cell>
          <cell r="AW93">
            <v>16700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C95">
            <v>12814</v>
          </cell>
          <cell r="D95" t="str">
            <v>AQUA CLICK N GO 750ML 1X6 WRAP PACK</v>
          </cell>
          <cell r="E95">
            <v>22700</v>
          </cell>
          <cell r="F95">
            <v>22700</v>
          </cell>
          <cell r="G95">
            <v>21800</v>
          </cell>
          <cell r="H95">
            <v>22700</v>
          </cell>
          <cell r="I95">
            <v>22700</v>
          </cell>
          <cell r="J95">
            <v>21883.333333333332</v>
          </cell>
          <cell r="K95">
            <v>21883.333333333332</v>
          </cell>
          <cell r="L95">
            <v>21816.666666666668</v>
          </cell>
          <cell r="M95">
            <v>21816.666666666668</v>
          </cell>
          <cell r="N95">
            <v>21816.666666666668</v>
          </cell>
          <cell r="O95">
            <v>22700</v>
          </cell>
          <cell r="P95">
            <v>22700</v>
          </cell>
          <cell r="Q95">
            <v>21800</v>
          </cell>
          <cell r="R95">
            <v>22700</v>
          </cell>
          <cell r="S95">
            <v>21883.333333333332</v>
          </cell>
          <cell r="T95">
            <v>21883.333333333332</v>
          </cell>
          <cell r="U95">
            <v>21883.333333333332</v>
          </cell>
          <cell r="V95">
            <v>21816.666666666668</v>
          </cell>
          <cell r="W95">
            <v>21816.666666666668</v>
          </cell>
          <cell r="X95">
            <v>21816.666666666668</v>
          </cell>
          <cell r="Y95">
            <v>24066.666666666668</v>
          </cell>
          <cell r="Z95">
            <v>24066.666666666668</v>
          </cell>
          <cell r="AA95">
            <v>24066.666666666668</v>
          </cell>
          <cell r="AB95">
            <v>24066.666666666668</v>
          </cell>
          <cell r="AC95">
            <v>24066.666666666668</v>
          </cell>
          <cell r="AD95">
            <v>24066.666666666668</v>
          </cell>
          <cell r="AE95">
            <v>24066.666666666668</v>
          </cell>
          <cell r="AF95">
            <v>24084.366666666669</v>
          </cell>
          <cell r="AG95">
            <v>24100</v>
          </cell>
          <cell r="AH95">
            <v>24100</v>
          </cell>
          <cell r="AJ95">
            <v>12814</v>
          </cell>
          <cell r="AK95" t="str">
            <v>AQUA CLICK N GO 750ML 1X6 WRAP PACK</v>
          </cell>
          <cell r="AL95">
            <v>3</v>
          </cell>
          <cell r="AM95" t="str">
            <v>AQ750X18</v>
          </cell>
          <cell r="AN95">
            <v>23733.333333333332</v>
          </cell>
          <cell r="AO95">
            <v>23733.333333333332</v>
          </cell>
          <cell r="AP95">
            <v>23733.333333333332</v>
          </cell>
          <cell r="AQ95">
            <v>23733.333333333332</v>
          </cell>
          <cell r="AR95">
            <v>23733.333333333332</v>
          </cell>
          <cell r="AS95">
            <v>23733.333333333332</v>
          </cell>
          <cell r="AT95">
            <v>23733.333333333332</v>
          </cell>
          <cell r="AU95">
            <v>23751.033333333336</v>
          </cell>
          <cell r="AV95">
            <v>23766.666666666668</v>
          </cell>
          <cell r="AW95">
            <v>23766.666666666668</v>
          </cell>
        </row>
        <row r="96">
          <cell r="C96" t="str">
            <v>74553MP</v>
          </cell>
          <cell r="D96" t="str">
            <v>AQ. 1500 ML 1X6 MP</v>
          </cell>
          <cell r="E96">
            <v>21300</v>
          </cell>
          <cell r="F96">
            <v>21300</v>
          </cell>
          <cell r="G96">
            <v>20275</v>
          </cell>
          <cell r="H96">
            <v>21300</v>
          </cell>
          <cell r="I96">
            <v>21300</v>
          </cell>
          <cell r="J96">
            <v>20525</v>
          </cell>
          <cell r="K96">
            <v>20525</v>
          </cell>
          <cell r="L96">
            <v>20275</v>
          </cell>
          <cell r="M96">
            <v>20275</v>
          </cell>
          <cell r="N96">
            <v>20275</v>
          </cell>
          <cell r="O96">
            <v>21300</v>
          </cell>
          <cell r="P96">
            <v>21300</v>
          </cell>
          <cell r="Q96">
            <v>20275</v>
          </cell>
          <cell r="R96">
            <v>21300</v>
          </cell>
          <cell r="S96">
            <v>20525</v>
          </cell>
          <cell r="T96">
            <v>20525</v>
          </cell>
          <cell r="U96">
            <v>20525</v>
          </cell>
          <cell r="V96">
            <v>20275</v>
          </cell>
          <cell r="W96">
            <v>20275</v>
          </cell>
          <cell r="X96">
            <v>20275</v>
          </cell>
          <cell r="Y96">
            <v>22600</v>
          </cell>
          <cell r="Z96">
            <v>22600</v>
          </cell>
          <cell r="AA96">
            <v>22600</v>
          </cell>
          <cell r="AB96">
            <v>22600</v>
          </cell>
          <cell r="AC96">
            <v>22600</v>
          </cell>
          <cell r="AD96">
            <v>22600</v>
          </cell>
          <cell r="AE96">
            <v>22600</v>
          </cell>
          <cell r="AF96">
            <v>22600</v>
          </cell>
          <cell r="AG96">
            <v>22500</v>
          </cell>
          <cell r="AH96">
            <v>22500</v>
          </cell>
          <cell r="AJ96" t="str">
            <v>74553MP</v>
          </cell>
          <cell r="AK96" t="str">
            <v>AQ. 1500 ML 1X6 MP</v>
          </cell>
          <cell r="AL96">
            <v>2</v>
          </cell>
          <cell r="AM96" t="str">
            <v>AQ1500X12</v>
          </cell>
          <cell r="AN96">
            <v>22100</v>
          </cell>
          <cell r="AO96">
            <v>22100</v>
          </cell>
          <cell r="AP96">
            <v>22100</v>
          </cell>
          <cell r="AQ96">
            <v>22100</v>
          </cell>
          <cell r="AR96">
            <v>22100</v>
          </cell>
          <cell r="AS96">
            <v>22100</v>
          </cell>
          <cell r="AT96">
            <v>22100</v>
          </cell>
          <cell r="AU96">
            <v>22100</v>
          </cell>
          <cell r="AV96">
            <v>22000</v>
          </cell>
          <cell r="AW96">
            <v>22000</v>
          </cell>
        </row>
        <row r="97">
          <cell r="C97">
            <v>95948</v>
          </cell>
          <cell r="D97" t="str">
            <v>FRES-IN STRAWBERRY 1x6</v>
          </cell>
          <cell r="E97">
            <v>21750</v>
          </cell>
          <cell r="F97">
            <v>21750</v>
          </cell>
          <cell r="G97">
            <v>21750</v>
          </cell>
          <cell r="H97">
            <v>21750</v>
          </cell>
          <cell r="I97">
            <v>21750</v>
          </cell>
          <cell r="J97">
            <v>21750</v>
          </cell>
          <cell r="K97">
            <v>21750</v>
          </cell>
          <cell r="L97">
            <v>21750</v>
          </cell>
          <cell r="M97">
            <v>21750</v>
          </cell>
          <cell r="N97">
            <v>21750</v>
          </cell>
          <cell r="O97">
            <v>21750</v>
          </cell>
          <cell r="P97">
            <v>21750</v>
          </cell>
          <cell r="Q97">
            <v>21750</v>
          </cell>
          <cell r="R97">
            <v>21750</v>
          </cell>
          <cell r="S97">
            <v>21750</v>
          </cell>
          <cell r="T97">
            <v>21750</v>
          </cell>
          <cell r="U97">
            <v>21750</v>
          </cell>
          <cell r="V97">
            <v>21750</v>
          </cell>
          <cell r="W97">
            <v>21750</v>
          </cell>
          <cell r="X97">
            <v>21750</v>
          </cell>
          <cell r="Y97">
            <v>21750</v>
          </cell>
          <cell r="Z97">
            <v>21750</v>
          </cell>
          <cell r="AA97">
            <v>21750</v>
          </cell>
          <cell r="AB97">
            <v>21750</v>
          </cell>
          <cell r="AC97">
            <v>21750</v>
          </cell>
          <cell r="AD97">
            <v>21750</v>
          </cell>
          <cell r="AE97">
            <v>21750</v>
          </cell>
          <cell r="AF97">
            <v>21750</v>
          </cell>
          <cell r="AG97">
            <v>21750</v>
          </cell>
          <cell r="AH97">
            <v>21750</v>
          </cell>
          <cell r="AJ97">
            <v>95948</v>
          </cell>
          <cell r="AK97" t="str">
            <v>FRES-IN STRAWBERRY 1x6</v>
          </cell>
          <cell r="AL97">
            <v>2</v>
          </cell>
          <cell r="AM97" t="str">
            <v>FRESINX12</v>
          </cell>
          <cell r="AN97">
            <v>21250</v>
          </cell>
          <cell r="AO97">
            <v>21250</v>
          </cell>
          <cell r="AP97">
            <v>21250</v>
          </cell>
          <cell r="AQ97">
            <v>21250</v>
          </cell>
          <cell r="AR97">
            <v>21250</v>
          </cell>
          <cell r="AS97">
            <v>21250</v>
          </cell>
          <cell r="AT97">
            <v>21250</v>
          </cell>
          <cell r="AU97">
            <v>21250</v>
          </cell>
          <cell r="AV97">
            <v>21250</v>
          </cell>
          <cell r="AW97">
            <v>21250</v>
          </cell>
        </row>
        <row r="98">
          <cell r="C98">
            <v>26005</v>
          </cell>
          <cell r="D98" t="str">
            <v>LEVITE ORANGE 350ML 1X6</v>
          </cell>
          <cell r="E98">
            <v>17325</v>
          </cell>
          <cell r="F98">
            <v>17325</v>
          </cell>
          <cell r="G98">
            <v>17325</v>
          </cell>
          <cell r="H98">
            <v>17325</v>
          </cell>
          <cell r="I98">
            <v>17325</v>
          </cell>
          <cell r="J98">
            <v>17325</v>
          </cell>
          <cell r="K98">
            <v>17325</v>
          </cell>
          <cell r="L98">
            <v>17325</v>
          </cell>
          <cell r="M98">
            <v>17325</v>
          </cell>
          <cell r="N98">
            <v>17325</v>
          </cell>
          <cell r="O98">
            <v>17325</v>
          </cell>
          <cell r="P98">
            <v>17325</v>
          </cell>
          <cell r="Q98">
            <v>17325</v>
          </cell>
          <cell r="R98">
            <v>17325</v>
          </cell>
          <cell r="S98">
            <v>17325</v>
          </cell>
          <cell r="T98">
            <v>17325</v>
          </cell>
          <cell r="U98">
            <v>17325</v>
          </cell>
          <cell r="V98">
            <v>17325</v>
          </cell>
          <cell r="W98">
            <v>17325</v>
          </cell>
          <cell r="X98">
            <v>17325</v>
          </cell>
          <cell r="Y98">
            <v>17325</v>
          </cell>
          <cell r="Z98">
            <v>17325</v>
          </cell>
          <cell r="AA98">
            <v>17325</v>
          </cell>
          <cell r="AB98">
            <v>17325</v>
          </cell>
          <cell r="AC98">
            <v>17325</v>
          </cell>
          <cell r="AD98">
            <v>17325</v>
          </cell>
          <cell r="AE98">
            <v>17325</v>
          </cell>
          <cell r="AF98">
            <v>17325</v>
          </cell>
          <cell r="AG98">
            <v>17325</v>
          </cell>
          <cell r="AH98">
            <v>17325</v>
          </cell>
          <cell r="AJ98">
            <v>26005</v>
          </cell>
          <cell r="AK98" t="str">
            <v>LEVITE ORANGE 350ML 1X6</v>
          </cell>
          <cell r="AL98">
            <v>2</v>
          </cell>
          <cell r="AM98" t="str">
            <v>LEVITEX12</v>
          </cell>
          <cell r="AN98">
            <v>16825</v>
          </cell>
          <cell r="AO98">
            <v>16825</v>
          </cell>
          <cell r="AP98">
            <v>16825</v>
          </cell>
          <cell r="AQ98">
            <v>16825</v>
          </cell>
          <cell r="AR98">
            <v>16825</v>
          </cell>
          <cell r="AS98">
            <v>16825</v>
          </cell>
          <cell r="AT98">
            <v>16825</v>
          </cell>
          <cell r="AU98">
            <v>16825</v>
          </cell>
          <cell r="AV98">
            <v>16825</v>
          </cell>
          <cell r="AW98">
            <v>16825</v>
          </cell>
        </row>
        <row r="99">
          <cell r="C99">
            <v>26006</v>
          </cell>
          <cell r="D99" t="str">
            <v>LEVITE JAMBU BIJI 350ML 1X6</v>
          </cell>
          <cell r="E99">
            <v>17325</v>
          </cell>
          <cell r="F99">
            <v>17325</v>
          </cell>
          <cell r="G99">
            <v>17325</v>
          </cell>
          <cell r="H99">
            <v>17325</v>
          </cell>
          <cell r="I99">
            <v>17325</v>
          </cell>
          <cell r="J99">
            <v>17325</v>
          </cell>
          <cell r="K99">
            <v>17325</v>
          </cell>
          <cell r="L99">
            <v>17325</v>
          </cell>
          <cell r="M99">
            <v>17325</v>
          </cell>
          <cell r="N99">
            <v>17325</v>
          </cell>
          <cell r="O99">
            <v>17325</v>
          </cell>
          <cell r="P99">
            <v>17325</v>
          </cell>
          <cell r="Q99">
            <v>17325</v>
          </cell>
          <cell r="R99">
            <v>17325</v>
          </cell>
          <cell r="S99">
            <v>17325</v>
          </cell>
          <cell r="T99">
            <v>17325</v>
          </cell>
          <cell r="U99">
            <v>17325</v>
          </cell>
          <cell r="V99">
            <v>17325</v>
          </cell>
          <cell r="W99">
            <v>17325</v>
          </cell>
          <cell r="X99">
            <v>17325</v>
          </cell>
          <cell r="Y99">
            <v>17325</v>
          </cell>
          <cell r="Z99">
            <v>17325</v>
          </cell>
          <cell r="AA99">
            <v>17325</v>
          </cell>
          <cell r="AB99">
            <v>17325</v>
          </cell>
          <cell r="AC99">
            <v>17325</v>
          </cell>
          <cell r="AD99">
            <v>17325</v>
          </cell>
          <cell r="AE99">
            <v>17325</v>
          </cell>
          <cell r="AF99">
            <v>17325</v>
          </cell>
          <cell r="AG99">
            <v>17325</v>
          </cell>
          <cell r="AH99">
            <v>17325</v>
          </cell>
          <cell r="AJ99">
            <v>26006</v>
          </cell>
          <cell r="AK99" t="str">
            <v>LEVITE JAMBU BIJI 350ML 1X6</v>
          </cell>
          <cell r="AL99">
            <v>2</v>
          </cell>
          <cell r="AM99" t="str">
            <v>LEVITEX12</v>
          </cell>
          <cell r="AN99">
            <v>16825</v>
          </cell>
          <cell r="AO99">
            <v>16825</v>
          </cell>
          <cell r="AP99">
            <v>16825</v>
          </cell>
          <cell r="AQ99">
            <v>16825</v>
          </cell>
          <cell r="AR99">
            <v>16825</v>
          </cell>
          <cell r="AS99">
            <v>16825</v>
          </cell>
          <cell r="AT99">
            <v>16825</v>
          </cell>
          <cell r="AU99">
            <v>16825</v>
          </cell>
          <cell r="AV99">
            <v>16825</v>
          </cell>
          <cell r="AW99">
            <v>16825</v>
          </cell>
        </row>
        <row r="100">
          <cell r="C100">
            <v>26003</v>
          </cell>
          <cell r="D100" t="str">
            <v>LEVITE COMBO 350ML 1X6</v>
          </cell>
          <cell r="E100">
            <v>17325</v>
          </cell>
          <cell r="F100">
            <v>17325</v>
          </cell>
          <cell r="G100">
            <v>17325</v>
          </cell>
          <cell r="H100">
            <v>17325</v>
          </cell>
          <cell r="I100">
            <v>17325</v>
          </cell>
          <cell r="J100">
            <v>17325</v>
          </cell>
          <cell r="K100">
            <v>17325</v>
          </cell>
          <cell r="L100">
            <v>17325</v>
          </cell>
          <cell r="M100">
            <v>17325</v>
          </cell>
          <cell r="N100">
            <v>17325</v>
          </cell>
          <cell r="O100">
            <v>17325</v>
          </cell>
          <cell r="P100">
            <v>17325</v>
          </cell>
          <cell r="Q100">
            <v>17325</v>
          </cell>
          <cell r="R100">
            <v>17325</v>
          </cell>
          <cell r="S100">
            <v>17325</v>
          </cell>
          <cell r="T100">
            <v>17325</v>
          </cell>
          <cell r="U100">
            <v>17325</v>
          </cell>
          <cell r="V100">
            <v>17325</v>
          </cell>
          <cell r="W100">
            <v>17325</v>
          </cell>
          <cell r="X100">
            <v>17325</v>
          </cell>
          <cell r="Y100">
            <v>17325</v>
          </cell>
          <cell r="Z100">
            <v>17325</v>
          </cell>
          <cell r="AA100">
            <v>17325</v>
          </cell>
          <cell r="AB100">
            <v>17325</v>
          </cell>
          <cell r="AC100">
            <v>17325</v>
          </cell>
          <cell r="AD100">
            <v>17325</v>
          </cell>
          <cell r="AE100">
            <v>17325</v>
          </cell>
          <cell r="AF100">
            <v>17325</v>
          </cell>
          <cell r="AG100">
            <v>17325</v>
          </cell>
          <cell r="AH100">
            <v>17325</v>
          </cell>
          <cell r="AJ100">
            <v>26003</v>
          </cell>
          <cell r="AK100" t="str">
            <v>LEVITE COMBO 350ML 1X6</v>
          </cell>
          <cell r="AL100">
            <v>2</v>
          </cell>
          <cell r="AM100" t="str">
            <v>LEVITEX12</v>
          </cell>
          <cell r="AN100">
            <v>16825</v>
          </cell>
          <cell r="AO100">
            <v>16825</v>
          </cell>
          <cell r="AP100">
            <v>16825</v>
          </cell>
          <cell r="AQ100">
            <v>16825</v>
          </cell>
          <cell r="AR100">
            <v>16825</v>
          </cell>
          <cell r="AS100">
            <v>16825</v>
          </cell>
          <cell r="AT100">
            <v>16825</v>
          </cell>
          <cell r="AU100">
            <v>16825</v>
          </cell>
          <cell r="AV100">
            <v>16825</v>
          </cell>
          <cell r="AW100">
            <v>16825</v>
          </cell>
        </row>
        <row r="101">
          <cell r="C101">
            <v>0</v>
          </cell>
          <cell r="D101" t="str">
            <v>LEVITE SIRSAK 350ML 1X6</v>
          </cell>
          <cell r="E101">
            <v>17325</v>
          </cell>
          <cell r="F101">
            <v>17325</v>
          </cell>
          <cell r="G101">
            <v>17325</v>
          </cell>
          <cell r="H101">
            <v>17325</v>
          </cell>
          <cell r="I101">
            <v>17325</v>
          </cell>
          <cell r="J101">
            <v>17325</v>
          </cell>
          <cell r="K101">
            <v>17325</v>
          </cell>
          <cell r="L101">
            <v>17325</v>
          </cell>
          <cell r="M101">
            <v>17325</v>
          </cell>
          <cell r="N101">
            <v>17325</v>
          </cell>
          <cell r="O101">
            <v>17325</v>
          </cell>
          <cell r="P101">
            <v>17325</v>
          </cell>
          <cell r="Q101">
            <v>17325</v>
          </cell>
          <cell r="R101">
            <v>17325</v>
          </cell>
          <cell r="S101">
            <v>17325</v>
          </cell>
          <cell r="T101">
            <v>17325</v>
          </cell>
          <cell r="U101">
            <v>17325</v>
          </cell>
          <cell r="V101">
            <v>17325</v>
          </cell>
          <cell r="W101">
            <v>17325</v>
          </cell>
          <cell r="X101">
            <v>17325</v>
          </cell>
          <cell r="Y101">
            <v>17325</v>
          </cell>
          <cell r="Z101">
            <v>17325</v>
          </cell>
          <cell r="AA101">
            <v>17325</v>
          </cell>
          <cell r="AB101">
            <v>17325</v>
          </cell>
          <cell r="AC101">
            <v>17325</v>
          </cell>
          <cell r="AD101">
            <v>17325</v>
          </cell>
          <cell r="AE101">
            <v>17325</v>
          </cell>
          <cell r="AF101">
            <v>17325</v>
          </cell>
          <cell r="AG101">
            <v>17325</v>
          </cell>
          <cell r="AH101">
            <v>17325</v>
          </cell>
          <cell r="AJ101">
            <v>0</v>
          </cell>
          <cell r="AK101" t="str">
            <v>LEVITE SIRSAK 350ML 1X6</v>
          </cell>
          <cell r="AL101">
            <v>2</v>
          </cell>
          <cell r="AM101" t="str">
            <v>LEVITEX12</v>
          </cell>
          <cell r="AN101">
            <v>16825</v>
          </cell>
          <cell r="AO101">
            <v>16825</v>
          </cell>
          <cell r="AP101">
            <v>16825</v>
          </cell>
          <cell r="AQ101">
            <v>16825</v>
          </cell>
          <cell r="AR101">
            <v>16825</v>
          </cell>
          <cell r="AS101">
            <v>16825</v>
          </cell>
          <cell r="AT101">
            <v>16825</v>
          </cell>
          <cell r="AU101">
            <v>16825</v>
          </cell>
          <cell r="AV101">
            <v>16825</v>
          </cell>
          <cell r="AW101">
            <v>16825</v>
          </cell>
        </row>
        <row r="102">
          <cell r="C102">
            <v>26011</v>
          </cell>
          <cell r="D102" t="str">
            <v>LEVITE ANGGUR HIJAU 1X6</v>
          </cell>
          <cell r="E102">
            <v>17325</v>
          </cell>
          <cell r="F102">
            <v>17325</v>
          </cell>
          <cell r="G102">
            <v>17325</v>
          </cell>
          <cell r="H102">
            <v>17325</v>
          </cell>
          <cell r="I102">
            <v>17325</v>
          </cell>
          <cell r="J102">
            <v>17325</v>
          </cell>
          <cell r="K102">
            <v>17325</v>
          </cell>
          <cell r="L102">
            <v>17325</v>
          </cell>
          <cell r="M102">
            <v>17325</v>
          </cell>
          <cell r="N102">
            <v>17325</v>
          </cell>
          <cell r="O102">
            <v>17325</v>
          </cell>
          <cell r="P102">
            <v>17325</v>
          </cell>
          <cell r="Q102">
            <v>17325</v>
          </cell>
          <cell r="R102">
            <v>17325</v>
          </cell>
          <cell r="S102">
            <v>17325</v>
          </cell>
          <cell r="T102">
            <v>17325</v>
          </cell>
          <cell r="U102">
            <v>17325</v>
          </cell>
          <cell r="V102">
            <v>17325</v>
          </cell>
          <cell r="W102">
            <v>17325</v>
          </cell>
          <cell r="X102">
            <v>17325</v>
          </cell>
          <cell r="Y102">
            <v>17325</v>
          </cell>
          <cell r="Z102">
            <v>17325</v>
          </cell>
          <cell r="AA102">
            <v>17325</v>
          </cell>
          <cell r="AB102">
            <v>17325</v>
          </cell>
          <cell r="AC102">
            <v>17325</v>
          </cell>
          <cell r="AD102">
            <v>17325</v>
          </cell>
          <cell r="AE102">
            <v>17325</v>
          </cell>
          <cell r="AF102">
            <v>17325</v>
          </cell>
          <cell r="AG102">
            <v>17325</v>
          </cell>
          <cell r="AH102">
            <v>17325</v>
          </cell>
          <cell r="AJ102">
            <v>26011</v>
          </cell>
          <cell r="AK102" t="str">
            <v>LEVITE ANGGUR HIJAU 1X6</v>
          </cell>
          <cell r="AL102">
            <v>2</v>
          </cell>
          <cell r="AM102" t="str">
            <v>LEVITEX12</v>
          </cell>
          <cell r="AN102">
            <v>16825</v>
          </cell>
          <cell r="AO102">
            <v>16825</v>
          </cell>
          <cell r="AP102">
            <v>16825</v>
          </cell>
          <cell r="AQ102">
            <v>16825</v>
          </cell>
          <cell r="AR102">
            <v>16825</v>
          </cell>
          <cell r="AS102">
            <v>16825</v>
          </cell>
          <cell r="AT102">
            <v>16825</v>
          </cell>
          <cell r="AU102">
            <v>16825</v>
          </cell>
          <cell r="AV102">
            <v>16825</v>
          </cell>
          <cell r="AW102">
            <v>16825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J103">
            <v>26011</v>
          </cell>
          <cell r="AK103" t="str">
            <v>LEVITE ANGGUR HIJAU 1X6</v>
          </cell>
          <cell r="AL103">
            <v>2</v>
          </cell>
          <cell r="AM103" t="str">
            <v>LEVITEX12</v>
          </cell>
          <cell r="AN103">
            <v>16825</v>
          </cell>
          <cell r="AO103">
            <v>16825</v>
          </cell>
          <cell r="AP103">
            <v>16825</v>
          </cell>
          <cell r="AQ103">
            <v>16825</v>
          </cell>
          <cell r="AR103">
            <v>16825</v>
          </cell>
          <cell r="AS103">
            <v>16825</v>
          </cell>
          <cell r="AT103">
            <v>16825</v>
          </cell>
          <cell r="AU103">
            <v>16825</v>
          </cell>
          <cell r="AV103">
            <v>16825</v>
          </cell>
          <cell r="AW103">
            <v>16825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L104">
            <v>2</v>
          </cell>
          <cell r="AM104" t="str">
            <v>LEVITEX12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C105" t="str">
            <v>134578P</v>
          </cell>
          <cell r="D105" t="str">
            <v>AQ.220ML LOCAL 1X1</v>
          </cell>
          <cell r="E105">
            <v>506.25</v>
          </cell>
          <cell r="F105">
            <v>506.25</v>
          </cell>
          <cell r="G105">
            <v>485.41666666666669</v>
          </cell>
          <cell r="H105">
            <v>506.25</v>
          </cell>
          <cell r="I105">
            <v>489.58333333333331</v>
          </cell>
          <cell r="J105">
            <v>489.58333333333331</v>
          </cell>
          <cell r="K105">
            <v>489.58333333333331</v>
          </cell>
          <cell r="L105">
            <v>485.41666666666669</v>
          </cell>
          <cell r="M105">
            <v>485.41666666666669</v>
          </cell>
          <cell r="N105">
            <v>485.41666666666669</v>
          </cell>
          <cell r="O105">
            <v>506.25</v>
          </cell>
          <cell r="P105">
            <v>506.25</v>
          </cell>
          <cell r="Q105">
            <v>485.41666666666669</v>
          </cell>
          <cell r="R105">
            <v>506.25</v>
          </cell>
          <cell r="S105">
            <v>489.58333333333331</v>
          </cell>
          <cell r="T105">
            <v>489.58333333333331</v>
          </cell>
          <cell r="U105">
            <v>489.58333333333331</v>
          </cell>
          <cell r="V105">
            <v>485.41666666666669</v>
          </cell>
          <cell r="W105">
            <v>485.41666666666669</v>
          </cell>
          <cell r="X105">
            <v>485.41666666666669</v>
          </cell>
          <cell r="Y105">
            <v>556.25</v>
          </cell>
          <cell r="Z105">
            <v>556.25</v>
          </cell>
          <cell r="AA105">
            <v>556.25</v>
          </cell>
          <cell r="AB105">
            <v>556.25</v>
          </cell>
          <cell r="AC105">
            <v>556.25</v>
          </cell>
          <cell r="AD105">
            <v>556.25</v>
          </cell>
          <cell r="AE105">
            <v>556.25</v>
          </cell>
          <cell r="AF105">
            <v>556.25</v>
          </cell>
          <cell r="AG105">
            <v>556.25</v>
          </cell>
          <cell r="AH105">
            <v>556.25</v>
          </cell>
          <cell r="AJ105" t="str">
            <v>134578P</v>
          </cell>
          <cell r="AK105" t="str">
            <v>AQ.220ML LOCAL 1X1</v>
          </cell>
          <cell r="AL105">
            <v>48</v>
          </cell>
          <cell r="AM105" t="str">
            <v>AQ220X48</v>
          </cell>
          <cell r="AN105">
            <v>535.41666666666663</v>
          </cell>
          <cell r="AO105">
            <v>535.41666666666663</v>
          </cell>
          <cell r="AP105">
            <v>535.41666666666663</v>
          </cell>
          <cell r="AQ105">
            <v>535.41666666666663</v>
          </cell>
          <cell r="AR105">
            <v>535.41666666666663</v>
          </cell>
          <cell r="AS105">
            <v>535.41666666666663</v>
          </cell>
          <cell r="AT105">
            <v>535.41666666666663</v>
          </cell>
          <cell r="AU105">
            <v>535.41666666666663</v>
          </cell>
          <cell r="AV105">
            <v>535.41666666666663</v>
          </cell>
          <cell r="AW105">
            <v>535.41666666666663</v>
          </cell>
        </row>
        <row r="106">
          <cell r="C106" t="str">
            <v>134578PR</v>
          </cell>
          <cell r="D106" t="str">
            <v>AQ.220ML LOCAL 1X1 PCS REJECT</v>
          </cell>
          <cell r="E106">
            <v>506.25</v>
          </cell>
          <cell r="F106">
            <v>506.25</v>
          </cell>
          <cell r="G106">
            <v>485.41666666666669</v>
          </cell>
          <cell r="H106">
            <v>506.25</v>
          </cell>
          <cell r="I106">
            <v>489.58333333333331</v>
          </cell>
          <cell r="J106">
            <v>489.58333333333331</v>
          </cell>
          <cell r="K106">
            <v>489.58333333333331</v>
          </cell>
          <cell r="L106">
            <v>485.41666666666669</v>
          </cell>
          <cell r="M106">
            <v>485.41666666666669</v>
          </cell>
          <cell r="N106">
            <v>485.41666666666669</v>
          </cell>
          <cell r="O106">
            <v>506.25</v>
          </cell>
          <cell r="P106">
            <v>506.25</v>
          </cell>
          <cell r="Q106">
            <v>485.41666666666669</v>
          </cell>
          <cell r="R106">
            <v>506.25</v>
          </cell>
          <cell r="S106">
            <v>489.58333333333331</v>
          </cell>
          <cell r="T106">
            <v>489.58333333333331</v>
          </cell>
          <cell r="U106">
            <v>489.58333333333331</v>
          </cell>
          <cell r="V106">
            <v>485.41666666666669</v>
          </cell>
          <cell r="W106">
            <v>485.41666666666669</v>
          </cell>
          <cell r="X106">
            <v>485.41666666666669</v>
          </cell>
          <cell r="Y106">
            <v>556.25</v>
          </cell>
          <cell r="Z106">
            <v>556.25</v>
          </cell>
          <cell r="AA106">
            <v>556.25</v>
          </cell>
          <cell r="AB106">
            <v>556.25</v>
          </cell>
          <cell r="AC106">
            <v>556.25</v>
          </cell>
          <cell r="AD106">
            <v>556.25</v>
          </cell>
          <cell r="AE106">
            <v>556.25</v>
          </cell>
          <cell r="AF106">
            <v>556.25</v>
          </cell>
          <cell r="AG106">
            <v>556.25</v>
          </cell>
          <cell r="AH106">
            <v>556.25</v>
          </cell>
          <cell r="AJ106" t="str">
            <v>134578PR</v>
          </cell>
          <cell r="AK106" t="str">
            <v>AQ.220ML LOCAL 1X1 PCS REJECT</v>
          </cell>
          <cell r="AL106">
            <v>48</v>
          </cell>
          <cell r="AM106" t="str">
            <v>AQ220X48</v>
          </cell>
          <cell r="AN106">
            <v>535.41666666666663</v>
          </cell>
          <cell r="AO106">
            <v>535.41666666666663</v>
          </cell>
          <cell r="AP106">
            <v>535.41666666666663</v>
          </cell>
          <cell r="AQ106">
            <v>535.41666666666663</v>
          </cell>
          <cell r="AR106">
            <v>535.41666666666663</v>
          </cell>
          <cell r="AS106">
            <v>535.41666666666663</v>
          </cell>
          <cell r="AT106">
            <v>535.41666666666663</v>
          </cell>
          <cell r="AU106">
            <v>535.41666666666663</v>
          </cell>
          <cell r="AV106">
            <v>535.41666666666663</v>
          </cell>
          <cell r="AW106">
            <v>535.41666666666663</v>
          </cell>
        </row>
        <row r="107">
          <cell r="C107" t="str">
            <v>74548P</v>
          </cell>
          <cell r="D107" t="str">
            <v>AQ.240ML 1X1 PCS</v>
          </cell>
          <cell r="E107">
            <v>506.25</v>
          </cell>
          <cell r="F107">
            <v>506.25</v>
          </cell>
          <cell r="G107">
            <v>485.41666666666669</v>
          </cell>
          <cell r="H107">
            <v>506.25</v>
          </cell>
          <cell r="I107">
            <v>489.58333333333331</v>
          </cell>
          <cell r="J107">
            <v>489.58333333333331</v>
          </cell>
          <cell r="K107">
            <v>489.58333333333331</v>
          </cell>
          <cell r="L107">
            <v>485.41666666666669</v>
          </cell>
          <cell r="M107">
            <v>485.41666666666669</v>
          </cell>
          <cell r="N107">
            <v>485.41666666666669</v>
          </cell>
          <cell r="O107">
            <v>506.25</v>
          </cell>
          <cell r="P107">
            <v>506.25</v>
          </cell>
          <cell r="Q107">
            <v>485.41666666666669</v>
          </cell>
          <cell r="R107">
            <v>506.25</v>
          </cell>
          <cell r="S107">
            <v>489.58333333333331</v>
          </cell>
          <cell r="T107">
            <v>489.58333333333331</v>
          </cell>
          <cell r="U107">
            <v>489.58333333333331</v>
          </cell>
          <cell r="V107">
            <v>485.41666666666669</v>
          </cell>
          <cell r="W107">
            <v>485.41666666666669</v>
          </cell>
          <cell r="X107">
            <v>485.41666666666669</v>
          </cell>
          <cell r="Y107">
            <v>556.25</v>
          </cell>
          <cell r="Z107">
            <v>556.25</v>
          </cell>
          <cell r="AA107">
            <v>556.25</v>
          </cell>
          <cell r="AB107">
            <v>556.25</v>
          </cell>
          <cell r="AC107">
            <v>556.25</v>
          </cell>
          <cell r="AD107">
            <v>556.25</v>
          </cell>
          <cell r="AE107">
            <v>556.25</v>
          </cell>
          <cell r="AF107">
            <v>556.25</v>
          </cell>
          <cell r="AG107">
            <v>556.25</v>
          </cell>
          <cell r="AH107">
            <v>556.25</v>
          </cell>
          <cell r="AJ107" t="str">
            <v>74548P</v>
          </cell>
          <cell r="AK107" t="str">
            <v>AQ.240ML 1X1 PCS</v>
          </cell>
          <cell r="AL107">
            <v>48</v>
          </cell>
          <cell r="AM107" t="str">
            <v>AQ240X48</v>
          </cell>
          <cell r="AN107">
            <v>535.41666666666663</v>
          </cell>
          <cell r="AO107">
            <v>535.41666666666663</v>
          </cell>
          <cell r="AP107">
            <v>535.41666666666663</v>
          </cell>
          <cell r="AQ107">
            <v>535.41666666666663</v>
          </cell>
          <cell r="AR107">
            <v>535.41666666666663</v>
          </cell>
          <cell r="AS107">
            <v>535.41666666666663</v>
          </cell>
          <cell r="AT107">
            <v>535.41666666666663</v>
          </cell>
          <cell r="AU107">
            <v>535.41666666666663</v>
          </cell>
          <cell r="AV107">
            <v>535.41666666666663</v>
          </cell>
          <cell r="AW107">
            <v>535.41666666666663</v>
          </cell>
        </row>
        <row r="108">
          <cell r="C108" t="str">
            <v>74556P</v>
          </cell>
          <cell r="D108" t="str">
            <v>AQ.330ML 1x1 PCS</v>
          </cell>
          <cell r="E108">
            <v>1279.1666666666667</v>
          </cell>
          <cell r="F108">
            <v>1279.1666666666667</v>
          </cell>
          <cell r="G108">
            <v>1227.0833333333333</v>
          </cell>
          <cell r="H108">
            <v>1279.1666666666667</v>
          </cell>
          <cell r="I108">
            <v>1256.25</v>
          </cell>
          <cell r="J108">
            <v>1256.25</v>
          </cell>
          <cell r="K108">
            <v>1256.25</v>
          </cell>
          <cell r="L108">
            <v>1227.0833333333333</v>
          </cell>
          <cell r="M108">
            <v>1227.0833333333333</v>
          </cell>
          <cell r="N108">
            <v>1227.0833333333333</v>
          </cell>
          <cell r="O108">
            <v>1279.1666666666667</v>
          </cell>
          <cell r="P108">
            <v>1279.1666666666667</v>
          </cell>
          <cell r="Q108">
            <v>1227.0833333333333</v>
          </cell>
          <cell r="R108">
            <v>1279.1666666666667</v>
          </cell>
          <cell r="S108">
            <v>1256.25</v>
          </cell>
          <cell r="T108">
            <v>1256.25</v>
          </cell>
          <cell r="U108">
            <v>1256.25</v>
          </cell>
          <cell r="V108">
            <v>1227.0833333333333</v>
          </cell>
          <cell r="W108">
            <v>1227.0833333333333</v>
          </cell>
          <cell r="X108">
            <v>1227.0833333333333</v>
          </cell>
          <cell r="Y108">
            <v>1354.1666666666667</v>
          </cell>
          <cell r="Z108">
            <v>1354.1666666666667</v>
          </cell>
          <cell r="AA108">
            <v>1354.1666666666667</v>
          </cell>
          <cell r="AB108">
            <v>1354.1666666666667</v>
          </cell>
          <cell r="AC108">
            <v>1354.1666666666667</v>
          </cell>
          <cell r="AD108">
            <v>1354.1666666666667</v>
          </cell>
          <cell r="AE108">
            <v>1354.1666666666667</v>
          </cell>
          <cell r="AF108">
            <v>1354.1666666666667</v>
          </cell>
          <cell r="AG108">
            <v>1354.1666666666667</v>
          </cell>
          <cell r="AH108">
            <v>1354.1666666666667</v>
          </cell>
          <cell r="AJ108" t="str">
            <v>74556P</v>
          </cell>
          <cell r="AK108" t="str">
            <v>AQ.330ML 1x1 PCS</v>
          </cell>
          <cell r="AL108">
            <v>24</v>
          </cell>
          <cell r="AM108" t="str">
            <v>AQ330X24</v>
          </cell>
          <cell r="AN108">
            <v>1312.5</v>
          </cell>
          <cell r="AO108">
            <v>1312.5</v>
          </cell>
          <cell r="AP108">
            <v>1312.5</v>
          </cell>
          <cell r="AQ108">
            <v>1312.5</v>
          </cell>
          <cell r="AR108">
            <v>1312.5</v>
          </cell>
          <cell r="AS108">
            <v>1312.5</v>
          </cell>
          <cell r="AT108">
            <v>1312.5</v>
          </cell>
          <cell r="AU108">
            <v>1312.5</v>
          </cell>
          <cell r="AV108">
            <v>1312.5</v>
          </cell>
          <cell r="AW108">
            <v>1312.5</v>
          </cell>
        </row>
        <row r="109">
          <cell r="C109" t="str">
            <v>74556PR</v>
          </cell>
          <cell r="D109" t="str">
            <v>AQ.330ML 1X1 PCS REJECT</v>
          </cell>
          <cell r="E109">
            <v>1279.1666666666667</v>
          </cell>
          <cell r="F109">
            <v>1279.1666666666667</v>
          </cell>
          <cell r="G109">
            <v>1227.0833333333333</v>
          </cell>
          <cell r="H109">
            <v>1279.1666666666667</v>
          </cell>
          <cell r="I109">
            <v>1256.25</v>
          </cell>
          <cell r="J109">
            <v>1256.25</v>
          </cell>
          <cell r="K109">
            <v>1256.25</v>
          </cell>
          <cell r="L109">
            <v>1227.0833333333333</v>
          </cell>
          <cell r="M109">
            <v>1227.0833333333333</v>
          </cell>
          <cell r="N109">
            <v>1227.0833333333333</v>
          </cell>
          <cell r="O109">
            <v>1279.1666666666667</v>
          </cell>
          <cell r="P109">
            <v>1279.1666666666667</v>
          </cell>
          <cell r="Q109">
            <v>1227.0833333333333</v>
          </cell>
          <cell r="R109">
            <v>1279.1666666666667</v>
          </cell>
          <cell r="S109">
            <v>1256.25</v>
          </cell>
          <cell r="T109">
            <v>1256.25</v>
          </cell>
          <cell r="U109">
            <v>1256.25</v>
          </cell>
          <cell r="V109">
            <v>1227.0833333333333</v>
          </cell>
          <cell r="W109">
            <v>1227.0833333333333</v>
          </cell>
          <cell r="X109">
            <v>1227.0833333333333</v>
          </cell>
          <cell r="Y109">
            <v>1354.1666666666667</v>
          </cell>
          <cell r="Z109">
            <v>1354.1666666666667</v>
          </cell>
          <cell r="AA109">
            <v>1354.1666666666667</v>
          </cell>
          <cell r="AB109">
            <v>1354.1666666666667</v>
          </cell>
          <cell r="AC109">
            <v>1354.1666666666667</v>
          </cell>
          <cell r="AD109">
            <v>1354.1666666666667</v>
          </cell>
          <cell r="AE109">
            <v>1354.1666666666667</v>
          </cell>
          <cell r="AF109">
            <v>1354.1666666666667</v>
          </cell>
          <cell r="AG109">
            <v>1354.1666666666667</v>
          </cell>
          <cell r="AH109">
            <v>1354.1666666666667</v>
          </cell>
          <cell r="AJ109" t="str">
            <v>74556PR</v>
          </cell>
          <cell r="AK109" t="str">
            <v>AQ.330ML 1X1 PCS REJECT</v>
          </cell>
          <cell r="AL109">
            <v>24</v>
          </cell>
          <cell r="AM109" t="str">
            <v>AQ330X24</v>
          </cell>
          <cell r="AN109">
            <v>1312.5</v>
          </cell>
          <cell r="AO109">
            <v>1312.5</v>
          </cell>
          <cell r="AP109">
            <v>1312.5</v>
          </cell>
          <cell r="AQ109">
            <v>1312.5</v>
          </cell>
          <cell r="AR109">
            <v>1312.5</v>
          </cell>
          <cell r="AS109">
            <v>1312.5</v>
          </cell>
          <cell r="AT109">
            <v>1312.5</v>
          </cell>
          <cell r="AU109">
            <v>1312.5</v>
          </cell>
          <cell r="AV109">
            <v>1312.5</v>
          </cell>
          <cell r="AW109">
            <v>1312.5</v>
          </cell>
        </row>
        <row r="110">
          <cell r="C110">
            <v>12511</v>
          </cell>
          <cell r="D110" t="str">
            <v>AQ.330ML 1X1</v>
          </cell>
          <cell r="E110">
            <v>1279.1666666666667</v>
          </cell>
          <cell r="F110">
            <v>1279.1666666666667</v>
          </cell>
          <cell r="G110">
            <v>1227.0833333333333</v>
          </cell>
          <cell r="H110">
            <v>1279.1666666666667</v>
          </cell>
          <cell r="I110">
            <v>1256.25</v>
          </cell>
          <cell r="J110">
            <v>1256.25</v>
          </cell>
          <cell r="K110">
            <v>1256.25</v>
          </cell>
          <cell r="L110">
            <v>1227.0833333333333</v>
          </cell>
          <cell r="M110">
            <v>1227.0833333333333</v>
          </cell>
          <cell r="N110">
            <v>1227.0833333333333</v>
          </cell>
          <cell r="O110">
            <v>1279.1666666666667</v>
          </cell>
          <cell r="P110">
            <v>1279.1666666666667</v>
          </cell>
          <cell r="Q110">
            <v>1227.0833333333333</v>
          </cell>
          <cell r="R110">
            <v>1279.1666666666667</v>
          </cell>
          <cell r="S110">
            <v>1256.25</v>
          </cell>
          <cell r="T110">
            <v>1256.25</v>
          </cell>
          <cell r="U110">
            <v>1256.25</v>
          </cell>
          <cell r="V110">
            <v>1227.0833333333333</v>
          </cell>
          <cell r="W110">
            <v>1227.0833333333333</v>
          </cell>
          <cell r="X110">
            <v>1227.0833333333333</v>
          </cell>
          <cell r="Y110">
            <v>1354.1666666666667</v>
          </cell>
          <cell r="Z110">
            <v>1354.1666666666667</v>
          </cell>
          <cell r="AA110">
            <v>1354.1666666666667</v>
          </cell>
          <cell r="AB110">
            <v>1354.1666666666667</v>
          </cell>
          <cell r="AC110">
            <v>1354.1666666666667</v>
          </cell>
          <cell r="AD110">
            <v>1354.1666666666667</v>
          </cell>
          <cell r="AE110">
            <v>1354.1666666666667</v>
          </cell>
          <cell r="AF110">
            <v>1354.1666666666667</v>
          </cell>
          <cell r="AG110">
            <v>1354.1666666666667</v>
          </cell>
          <cell r="AH110">
            <v>1354.1666666666667</v>
          </cell>
          <cell r="AJ110">
            <v>12511</v>
          </cell>
          <cell r="AK110" t="str">
            <v>AQ.330ML 1X1</v>
          </cell>
          <cell r="AL110">
            <v>24</v>
          </cell>
          <cell r="AM110" t="str">
            <v>AQ330X24</v>
          </cell>
          <cell r="AN110">
            <v>1312.5</v>
          </cell>
          <cell r="AO110">
            <v>1312.5</v>
          </cell>
          <cell r="AP110">
            <v>1312.5</v>
          </cell>
          <cell r="AQ110">
            <v>1312.5</v>
          </cell>
          <cell r="AR110">
            <v>1312.5</v>
          </cell>
          <cell r="AS110">
            <v>1312.5</v>
          </cell>
          <cell r="AT110">
            <v>1312.5</v>
          </cell>
          <cell r="AU110">
            <v>1312.5</v>
          </cell>
          <cell r="AV110">
            <v>1312.5</v>
          </cell>
          <cell r="AW110">
            <v>1312.5</v>
          </cell>
        </row>
        <row r="111">
          <cell r="C111" t="str">
            <v>12512P</v>
          </cell>
          <cell r="D111" t="str">
            <v>AQ.330ML 1X1</v>
          </cell>
          <cell r="E111">
            <v>1279.1666666666667</v>
          </cell>
          <cell r="F111">
            <v>1279.1666666666667</v>
          </cell>
          <cell r="G111">
            <v>1227.0833333333333</v>
          </cell>
          <cell r="H111">
            <v>1279.1666666666667</v>
          </cell>
          <cell r="I111">
            <v>1256.25</v>
          </cell>
          <cell r="J111">
            <v>1256.25</v>
          </cell>
          <cell r="K111">
            <v>1256.25</v>
          </cell>
          <cell r="L111">
            <v>1227.0833333333333</v>
          </cell>
          <cell r="M111">
            <v>1227.0833333333333</v>
          </cell>
          <cell r="N111">
            <v>1227.0833333333333</v>
          </cell>
          <cell r="O111">
            <v>1279.1666666666667</v>
          </cell>
          <cell r="P111">
            <v>1279.1666666666667</v>
          </cell>
          <cell r="Q111">
            <v>1227.0833333333333</v>
          </cell>
          <cell r="R111">
            <v>1279.1666666666667</v>
          </cell>
          <cell r="S111">
            <v>1256.25</v>
          </cell>
          <cell r="T111">
            <v>1256.25</v>
          </cell>
          <cell r="U111">
            <v>1256.25</v>
          </cell>
          <cell r="V111">
            <v>1227.0833333333333</v>
          </cell>
          <cell r="W111">
            <v>1227.0833333333333</v>
          </cell>
          <cell r="X111">
            <v>1227.0833333333333</v>
          </cell>
          <cell r="Y111">
            <v>1354.1666666666667</v>
          </cell>
          <cell r="Z111">
            <v>1354.1666666666667</v>
          </cell>
          <cell r="AA111">
            <v>1354.1666666666667</v>
          </cell>
          <cell r="AB111">
            <v>1354.1666666666667</v>
          </cell>
          <cell r="AC111">
            <v>1354.1666666666667</v>
          </cell>
          <cell r="AD111">
            <v>1354.1666666666667</v>
          </cell>
          <cell r="AE111">
            <v>1354.1666666666667</v>
          </cell>
          <cell r="AF111">
            <v>1354.1666666666667</v>
          </cell>
          <cell r="AG111">
            <v>1354.1666666666667</v>
          </cell>
          <cell r="AH111">
            <v>1354.1666666666667</v>
          </cell>
          <cell r="AJ111" t="str">
            <v>12512P</v>
          </cell>
          <cell r="AK111" t="str">
            <v>AQ.330ML 1X1</v>
          </cell>
          <cell r="AL111">
            <v>24</v>
          </cell>
          <cell r="AM111" t="str">
            <v>AQ330X24</v>
          </cell>
          <cell r="AN111">
            <v>1312.5</v>
          </cell>
          <cell r="AO111">
            <v>1312.5</v>
          </cell>
          <cell r="AP111">
            <v>1312.5</v>
          </cell>
          <cell r="AQ111">
            <v>1312.5</v>
          </cell>
          <cell r="AR111">
            <v>1312.5</v>
          </cell>
          <cell r="AS111">
            <v>1312.5</v>
          </cell>
          <cell r="AT111">
            <v>1312.5</v>
          </cell>
          <cell r="AU111">
            <v>1312.5</v>
          </cell>
          <cell r="AV111">
            <v>1312.5</v>
          </cell>
          <cell r="AW111">
            <v>1312.5</v>
          </cell>
        </row>
        <row r="112">
          <cell r="C112" t="str">
            <v>113017P</v>
          </cell>
          <cell r="D112" t="str">
            <v>AQ.330ML BOY 1X1</v>
          </cell>
          <cell r="E112">
            <v>3229.1666666666665</v>
          </cell>
          <cell r="F112">
            <v>3229.1666666666665</v>
          </cell>
          <cell r="G112">
            <v>3229.1666666666665</v>
          </cell>
          <cell r="H112">
            <v>3229.1666666666665</v>
          </cell>
          <cell r="I112">
            <v>3295.8333333333335</v>
          </cell>
          <cell r="J112">
            <v>3295.8333333333335</v>
          </cell>
          <cell r="K112">
            <v>3295.8333333333335</v>
          </cell>
          <cell r="L112">
            <v>3295.8333333333335</v>
          </cell>
          <cell r="M112">
            <v>3295.8333333333335</v>
          </cell>
          <cell r="N112">
            <v>3295.8333333333335</v>
          </cell>
          <cell r="O112">
            <v>3229.1666666666665</v>
          </cell>
          <cell r="P112">
            <v>3229.1666666666665</v>
          </cell>
          <cell r="Q112">
            <v>3229.1666666666665</v>
          </cell>
          <cell r="R112">
            <v>3229.1666666666665</v>
          </cell>
          <cell r="S112">
            <v>3295.8333333333335</v>
          </cell>
          <cell r="T112">
            <v>3295.8333333333335</v>
          </cell>
          <cell r="U112">
            <v>3295.8333333333335</v>
          </cell>
          <cell r="V112">
            <v>3295.8333333333335</v>
          </cell>
          <cell r="W112">
            <v>3295.8333333333335</v>
          </cell>
          <cell r="X112">
            <v>3295.8333333333335</v>
          </cell>
          <cell r="Y112">
            <v>3422.9166666666665</v>
          </cell>
          <cell r="Z112">
            <v>3422.9166666666665</v>
          </cell>
          <cell r="AA112">
            <v>3422.9166666666665</v>
          </cell>
          <cell r="AB112">
            <v>3422.9166666666665</v>
          </cell>
          <cell r="AC112">
            <v>3422.9166666666665</v>
          </cell>
          <cell r="AD112">
            <v>3422.9166666666665</v>
          </cell>
          <cell r="AE112">
            <v>3422.9166666666665</v>
          </cell>
          <cell r="AF112">
            <v>3422.9166666666665</v>
          </cell>
          <cell r="AG112">
            <v>3495.8333333333335</v>
          </cell>
          <cell r="AH112">
            <v>3495.8333333333335</v>
          </cell>
          <cell r="AJ112" t="str">
            <v>113017P</v>
          </cell>
          <cell r="AK112" t="str">
            <v>AQ.330ML BOY 1X1</v>
          </cell>
          <cell r="AL112">
            <v>24</v>
          </cell>
          <cell r="AM112" t="str">
            <v>AQ330BX24</v>
          </cell>
          <cell r="AN112">
            <v>3381.25</v>
          </cell>
          <cell r="AO112">
            <v>3381.25</v>
          </cell>
          <cell r="AP112">
            <v>3381.25</v>
          </cell>
          <cell r="AQ112">
            <v>3381.25</v>
          </cell>
          <cell r="AR112">
            <v>3381.25</v>
          </cell>
          <cell r="AS112">
            <v>3381.25</v>
          </cell>
          <cell r="AT112">
            <v>3381.25</v>
          </cell>
          <cell r="AU112">
            <v>3381.25</v>
          </cell>
          <cell r="AV112">
            <v>3454.1666666666665</v>
          </cell>
          <cell r="AW112">
            <v>3454.1666666666665</v>
          </cell>
        </row>
        <row r="113">
          <cell r="C113" t="str">
            <v>113017PR</v>
          </cell>
          <cell r="D113" t="str">
            <v>AQ.330ML BOY 1X1 PCS REJECT</v>
          </cell>
          <cell r="E113">
            <v>3229.1666666666665</v>
          </cell>
          <cell r="F113">
            <v>3229.1666666666665</v>
          </cell>
          <cell r="G113">
            <v>3229.1666666666665</v>
          </cell>
          <cell r="H113">
            <v>3229.1666666666665</v>
          </cell>
          <cell r="I113">
            <v>3295.8333333333335</v>
          </cell>
          <cell r="J113">
            <v>3295.8333333333335</v>
          </cell>
          <cell r="K113">
            <v>3295.8333333333335</v>
          </cell>
          <cell r="L113">
            <v>3295.8333333333335</v>
          </cell>
          <cell r="M113">
            <v>3295.8333333333335</v>
          </cell>
          <cell r="N113">
            <v>3295.8333333333335</v>
          </cell>
          <cell r="O113">
            <v>3229.1666666666665</v>
          </cell>
          <cell r="P113">
            <v>3229.1666666666665</v>
          </cell>
          <cell r="Q113">
            <v>3229.1666666666665</v>
          </cell>
          <cell r="R113">
            <v>3229.1666666666665</v>
          </cell>
          <cell r="S113">
            <v>3295.8333333333335</v>
          </cell>
          <cell r="T113">
            <v>3295.8333333333335</v>
          </cell>
          <cell r="U113">
            <v>3295.8333333333335</v>
          </cell>
          <cell r="V113">
            <v>3295.8333333333335</v>
          </cell>
          <cell r="W113">
            <v>3295.8333333333335</v>
          </cell>
          <cell r="X113">
            <v>3295.8333333333335</v>
          </cell>
          <cell r="Y113">
            <v>3422.9166666666665</v>
          </cell>
          <cell r="Z113">
            <v>3422.9166666666665</v>
          </cell>
          <cell r="AA113">
            <v>3422.9166666666665</v>
          </cell>
          <cell r="AB113">
            <v>3422.9166666666665</v>
          </cell>
          <cell r="AC113">
            <v>3422.9166666666665</v>
          </cell>
          <cell r="AD113">
            <v>3422.9166666666665</v>
          </cell>
          <cell r="AE113">
            <v>3422.9166666666665</v>
          </cell>
          <cell r="AF113">
            <v>3422.9166666666665</v>
          </cell>
          <cell r="AG113">
            <v>3495.8333333333335</v>
          </cell>
          <cell r="AH113">
            <v>3495.8333333333335</v>
          </cell>
          <cell r="AJ113" t="str">
            <v>113017PR</v>
          </cell>
          <cell r="AK113" t="str">
            <v>AQ.330ML BOY 1X1 PCS REJECT</v>
          </cell>
          <cell r="AL113">
            <v>24</v>
          </cell>
          <cell r="AM113" t="str">
            <v>AQ330BX24</v>
          </cell>
          <cell r="AN113">
            <v>3381.25</v>
          </cell>
          <cell r="AO113">
            <v>3381.25</v>
          </cell>
          <cell r="AP113">
            <v>3381.25</v>
          </cell>
          <cell r="AQ113">
            <v>3381.25</v>
          </cell>
          <cell r="AR113">
            <v>3381.25</v>
          </cell>
          <cell r="AS113">
            <v>3381.25</v>
          </cell>
          <cell r="AT113">
            <v>3381.25</v>
          </cell>
          <cell r="AU113">
            <v>3381.25</v>
          </cell>
          <cell r="AV113">
            <v>3454.1666666666665</v>
          </cell>
          <cell r="AW113">
            <v>3454.1666666666665</v>
          </cell>
        </row>
        <row r="114">
          <cell r="C114" t="str">
            <v>113018P</v>
          </cell>
          <cell r="D114" t="str">
            <v>AQ.330ML GIRL 1X1 / PCS</v>
          </cell>
          <cell r="E114">
            <v>3229.1666666666665</v>
          </cell>
          <cell r="F114">
            <v>3229.1666666666665</v>
          </cell>
          <cell r="G114">
            <v>3229.1666666666665</v>
          </cell>
          <cell r="H114">
            <v>3229.1666666666665</v>
          </cell>
          <cell r="I114">
            <v>3295.8333333333335</v>
          </cell>
          <cell r="J114">
            <v>3295.8333333333335</v>
          </cell>
          <cell r="K114">
            <v>3295.8333333333335</v>
          </cell>
          <cell r="L114">
            <v>3295.8333333333335</v>
          </cell>
          <cell r="M114">
            <v>3295.8333333333335</v>
          </cell>
          <cell r="N114">
            <v>3295.8333333333335</v>
          </cell>
          <cell r="O114">
            <v>3229.1666666666665</v>
          </cell>
          <cell r="P114">
            <v>3229.1666666666665</v>
          </cell>
          <cell r="Q114">
            <v>3229.1666666666665</v>
          </cell>
          <cell r="R114">
            <v>3229.1666666666665</v>
          </cell>
          <cell r="S114">
            <v>3295.8333333333335</v>
          </cell>
          <cell r="T114">
            <v>3295.8333333333335</v>
          </cell>
          <cell r="U114">
            <v>3295.8333333333335</v>
          </cell>
          <cell r="V114">
            <v>3295.8333333333335</v>
          </cell>
          <cell r="W114">
            <v>3295.8333333333335</v>
          </cell>
          <cell r="X114">
            <v>3295.8333333333335</v>
          </cell>
          <cell r="Y114">
            <v>3422.9166666666665</v>
          </cell>
          <cell r="Z114">
            <v>3422.9166666666665</v>
          </cell>
          <cell r="AA114">
            <v>3422.9166666666665</v>
          </cell>
          <cell r="AB114">
            <v>3422.9166666666665</v>
          </cell>
          <cell r="AC114">
            <v>3422.9166666666665</v>
          </cell>
          <cell r="AD114">
            <v>3422.9166666666665</v>
          </cell>
          <cell r="AE114">
            <v>3422.9166666666665</v>
          </cell>
          <cell r="AF114">
            <v>3422.9166666666665</v>
          </cell>
          <cell r="AG114">
            <v>3495.8333333333335</v>
          </cell>
          <cell r="AH114">
            <v>3495.8333333333335</v>
          </cell>
          <cell r="AJ114" t="str">
            <v>113018P</v>
          </cell>
          <cell r="AK114" t="str">
            <v>AQ.330ML GIRL 1X1 / PCS</v>
          </cell>
          <cell r="AL114">
            <v>24</v>
          </cell>
          <cell r="AM114" t="str">
            <v>AQ330GX24</v>
          </cell>
          <cell r="AN114">
            <v>3381.25</v>
          </cell>
          <cell r="AO114">
            <v>3381.25</v>
          </cell>
          <cell r="AP114">
            <v>3381.25</v>
          </cell>
          <cell r="AQ114">
            <v>3381.25</v>
          </cell>
          <cell r="AR114">
            <v>3381.25</v>
          </cell>
          <cell r="AS114">
            <v>3381.25</v>
          </cell>
          <cell r="AT114">
            <v>3381.25</v>
          </cell>
          <cell r="AU114">
            <v>3381.25</v>
          </cell>
          <cell r="AV114">
            <v>3454.1666666666665</v>
          </cell>
          <cell r="AW114">
            <v>3454.1666666666665</v>
          </cell>
        </row>
        <row r="115">
          <cell r="C115" t="str">
            <v>113018PR</v>
          </cell>
          <cell r="D115" t="str">
            <v>AQ.330ML GIRL 1X1 / PCS REJECT</v>
          </cell>
          <cell r="E115">
            <v>3229.1666666666665</v>
          </cell>
          <cell r="F115">
            <v>3229.1666666666665</v>
          </cell>
          <cell r="G115">
            <v>3229.1666666666665</v>
          </cell>
          <cell r="H115">
            <v>3229.1666666666665</v>
          </cell>
          <cell r="I115">
            <v>3295.8333333333335</v>
          </cell>
          <cell r="J115">
            <v>3295.8333333333335</v>
          </cell>
          <cell r="K115">
            <v>3295.8333333333335</v>
          </cell>
          <cell r="L115">
            <v>3295.8333333333335</v>
          </cell>
          <cell r="M115">
            <v>3295.8333333333335</v>
          </cell>
          <cell r="N115">
            <v>3295.8333333333335</v>
          </cell>
          <cell r="O115">
            <v>3229.1666666666665</v>
          </cell>
          <cell r="P115">
            <v>3229.1666666666665</v>
          </cell>
          <cell r="Q115">
            <v>3229.1666666666665</v>
          </cell>
          <cell r="R115">
            <v>3229.1666666666665</v>
          </cell>
          <cell r="S115">
            <v>3295.8333333333335</v>
          </cell>
          <cell r="T115">
            <v>3295.8333333333335</v>
          </cell>
          <cell r="U115">
            <v>3295.8333333333335</v>
          </cell>
          <cell r="V115">
            <v>3295.8333333333335</v>
          </cell>
          <cell r="W115">
            <v>3295.8333333333335</v>
          </cell>
          <cell r="X115">
            <v>3295.8333333333335</v>
          </cell>
          <cell r="Y115">
            <v>3422.9166666666665</v>
          </cell>
          <cell r="Z115">
            <v>3422.9166666666665</v>
          </cell>
          <cell r="AA115">
            <v>3422.9166666666665</v>
          </cell>
          <cell r="AB115">
            <v>3422.9166666666665</v>
          </cell>
          <cell r="AC115">
            <v>3422.9166666666665</v>
          </cell>
          <cell r="AD115">
            <v>3422.9166666666665</v>
          </cell>
          <cell r="AE115">
            <v>3422.9166666666665</v>
          </cell>
          <cell r="AF115">
            <v>3422.9166666666665</v>
          </cell>
          <cell r="AG115">
            <v>3495.8333333333335</v>
          </cell>
          <cell r="AH115">
            <v>3495.8333333333335</v>
          </cell>
          <cell r="AJ115" t="str">
            <v>113018PR</v>
          </cell>
          <cell r="AK115" t="str">
            <v>AQ.330ML GIRL 1X1 / PCS REJECT</v>
          </cell>
          <cell r="AL115">
            <v>24</v>
          </cell>
          <cell r="AM115" t="str">
            <v>AQ330GX24</v>
          </cell>
          <cell r="AN115">
            <v>3381.25</v>
          </cell>
          <cell r="AO115">
            <v>3381.25</v>
          </cell>
          <cell r="AP115">
            <v>3381.25</v>
          </cell>
          <cell r="AQ115">
            <v>3381.25</v>
          </cell>
          <cell r="AR115">
            <v>3381.25</v>
          </cell>
          <cell r="AS115">
            <v>3381.25</v>
          </cell>
          <cell r="AT115">
            <v>3381.25</v>
          </cell>
          <cell r="AU115">
            <v>3381.25</v>
          </cell>
          <cell r="AV115">
            <v>3454.1666666666665</v>
          </cell>
          <cell r="AW115">
            <v>3454.1666666666665</v>
          </cell>
        </row>
        <row r="116">
          <cell r="C116" t="str">
            <v>74598P</v>
          </cell>
          <cell r="D116" t="str">
            <v>AQ.380ML REFLECTIONS 1X1 PCS</v>
          </cell>
          <cell r="E116">
            <v>7041.666666666667</v>
          </cell>
          <cell r="F116">
            <v>7041.666666666667</v>
          </cell>
          <cell r="G116">
            <v>7041.666666666667</v>
          </cell>
          <cell r="H116">
            <v>7041.666666666667</v>
          </cell>
          <cell r="I116">
            <v>7041.666666666667</v>
          </cell>
          <cell r="J116">
            <v>7041.666666666667</v>
          </cell>
          <cell r="K116">
            <v>7041.666666666667</v>
          </cell>
          <cell r="L116">
            <v>7041.666666666667</v>
          </cell>
          <cell r="M116">
            <v>7041.666666666667</v>
          </cell>
          <cell r="N116">
            <v>7041.666666666667</v>
          </cell>
          <cell r="O116">
            <v>7041.666666666667</v>
          </cell>
          <cell r="P116">
            <v>7041.666666666667</v>
          </cell>
          <cell r="Q116">
            <v>7041.666666666667</v>
          </cell>
          <cell r="R116">
            <v>7041.666666666667</v>
          </cell>
          <cell r="S116">
            <v>7041.666666666667</v>
          </cell>
          <cell r="T116">
            <v>7041.666666666667</v>
          </cell>
          <cell r="U116">
            <v>7041.666666666667</v>
          </cell>
          <cell r="V116">
            <v>7041.666666666667</v>
          </cell>
          <cell r="W116">
            <v>7041.666666666667</v>
          </cell>
          <cell r="X116">
            <v>7041.666666666667</v>
          </cell>
          <cell r="Y116">
            <v>7041.666666666667</v>
          </cell>
          <cell r="Z116">
            <v>7041.666666666667</v>
          </cell>
          <cell r="AA116">
            <v>7041.666666666667</v>
          </cell>
          <cell r="AB116">
            <v>7041.666666666667</v>
          </cell>
          <cell r="AC116">
            <v>7041.666666666667</v>
          </cell>
          <cell r="AD116">
            <v>7041.666666666667</v>
          </cell>
          <cell r="AE116">
            <v>7041.666666666667</v>
          </cell>
          <cell r="AF116">
            <v>7041.666666666667</v>
          </cell>
          <cell r="AG116">
            <v>7041.666666666667</v>
          </cell>
          <cell r="AH116">
            <v>7041.666666666667</v>
          </cell>
          <cell r="AJ116" t="str">
            <v>74598P</v>
          </cell>
          <cell r="AK116" t="str">
            <v>AQ.380ML REFLECTIONS 1X1 PCS</v>
          </cell>
          <cell r="AL116">
            <v>12</v>
          </cell>
          <cell r="AM116" t="str">
            <v>380REFX12</v>
          </cell>
          <cell r="AN116">
            <v>6958.333333333333</v>
          </cell>
          <cell r="AO116">
            <v>6958.333333333333</v>
          </cell>
          <cell r="AP116">
            <v>6958.333333333333</v>
          </cell>
          <cell r="AQ116">
            <v>6958.333333333333</v>
          </cell>
          <cell r="AR116">
            <v>6958.333333333333</v>
          </cell>
          <cell r="AS116">
            <v>6958.333333333333</v>
          </cell>
          <cell r="AT116">
            <v>6958.333333333333</v>
          </cell>
          <cell r="AU116">
            <v>6958.333333333333</v>
          </cell>
          <cell r="AV116">
            <v>6958.333333333333</v>
          </cell>
          <cell r="AW116">
            <v>6958.333333333333</v>
          </cell>
        </row>
        <row r="117">
          <cell r="C117" t="str">
            <v>132527P</v>
          </cell>
          <cell r="D117" t="str">
            <v>AQ. 380ML REFLECTION SG 1X1</v>
          </cell>
          <cell r="E117">
            <v>7041.666666666667</v>
          </cell>
          <cell r="F117">
            <v>7041.666666666667</v>
          </cell>
          <cell r="G117">
            <v>7041.666666666667</v>
          </cell>
          <cell r="H117">
            <v>7041.666666666667</v>
          </cell>
          <cell r="I117">
            <v>7041.666666666667</v>
          </cell>
          <cell r="J117">
            <v>7041.666666666667</v>
          </cell>
          <cell r="K117">
            <v>7041.666666666667</v>
          </cell>
          <cell r="L117">
            <v>7041.666666666667</v>
          </cell>
          <cell r="M117">
            <v>7041.666666666667</v>
          </cell>
          <cell r="N117">
            <v>7041.666666666667</v>
          </cell>
          <cell r="O117">
            <v>7041.666666666667</v>
          </cell>
          <cell r="P117">
            <v>7041.666666666667</v>
          </cell>
          <cell r="Q117">
            <v>7041.666666666667</v>
          </cell>
          <cell r="R117">
            <v>7041.666666666667</v>
          </cell>
          <cell r="S117">
            <v>7041.666666666667</v>
          </cell>
          <cell r="T117">
            <v>7041.666666666667</v>
          </cell>
          <cell r="U117">
            <v>7041.666666666667</v>
          </cell>
          <cell r="V117">
            <v>7041.666666666667</v>
          </cell>
          <cell r="W117">
            <v>7041.666666666667</v>
          </cell>
          <cell r="X117">
            <v>7041.666666666667</v>
          </cell>
          <cell r="Y117">
            <v>7041.666666666667</v>
          </cell>
          <cell r="Z117">
            <v>7041.666666666667</v>
          </cell>
          <cell r="AA117">
            <v>7041.666666666667</v>
          </cell>
          <cell r="AB117">
            <v>7041.666666666667</v>
          </cell>
          <cell r="AC117">
            <v>7041.666666666667</v>
          </cell>
          <cell r="AD117">
            <v>7041.666666666667</v>
          </cell>
          <cell r="AE117">
            <v>7041.666666666667</v>
          </cell>
          <cell r="AF117">
            <v>7041.666666666667</v>
          </cell>
          <cell r="AG117">
            <v>7041.666666666667</v>
          </cell>
          <cell r="AH117">
            <v>7041.666666666667</v>
          </cell>
          <cell r="AJ117" t="str">
            <v>132527P</v>
          </cell>
          <cell r="AK117" t="str">
            <v>AQ. 380ML REFLECTION SG 1X1</v>
          </cell>
          <cell r="AL117">
            <v>12</v>
          </cell>
          <cell r="AM117" t="str">
            <v>380REFX12</v>
          </cell>
          <cell r="AN117">
            <v>6958.333333333333</v>
          </cell>
          <cell r="AO117">
            <v>6958.333333333333</v>
          </cell>
          <cell r="AP117">
            <v>6958.333333333333</v>
          </cell>
          <cell r="AQ117">
            <v>6958.333333333333</v>
          </cell>
          <cell r="AR117">
            <v>6958.333333333333</v>
          </cell>
          <cell r="AS117">
            <v>6958.333333333333</v>
          </cell>
          <cell r="AT117">
            <v>6958.333333333333</v>
          </cell>
          <cell r="AU117">
            <v>6958.333333333333</v>
          </cell>
          <cell r="AV117">
            <v>6958.333333333333</v>
          </cell>
          <cell r="AW117">
            <v>6958.333333333333</v>
          </cell>
        </row>
        <row r="118">
          <cell r="C118" t="str">
            <v>80333P</v>
          </cell>
          <cell r="D118" t="str">
            <v>AQ 380ML SPARKLING 1X1</v>
          </cell>
          <cell r="E118">
            <v>7041.666666666667</v>
          </cell>
          <cell r="F118">
            <v>7041.666666666667</v>
          </cell>
          <cell r="G118">
            <v>7041.666666666667</v>
          </cell>
          <cell r="H118">
            <v>7041.666666666667</v>
          </cell>
          <cell r="I118">
            <v>7041.666666666667</v>
          </cell>
          <cell r="J118">
            <v>7041.666666666667</v>
          </cell>
          <cell r="K118">
            <v>7041.666666666667</v>
          </cell>
          <cell r="L118">
            <v>7041.666666666667</v>
          </cell>
          <cell r="M118">
            <v>7041.666666666667</v>
          </cell>
          <cell r="N118">
            <v>7041.666666666667</v>
          </cell>
          <cell r="O118">
            <v>7041.666666666667</v>
          </cell>
          <cell r="P118">
            <v>7041.666666666667</v>
          </cell>
          <cell r="Q118">
            <v>7041.666666666667</v>
          </cell>
          <cell r="R118">
            <v>7041.666666666667</v>
          </cell>
          <cell r="S118">
            <v>7041.666666666667</v>
          </cell>
          <cell r="T118">
            <v>7041.666666666667</v>
          </cell>
          <cell r="U118">
            <v>7041.666666666667</v>
          </cell>
          <cell r="V118">
            <v>7041.666666666667</v>
          </cell>
          <cell r="W118">
            <v>7041.666666666667</v>
          </cell>
          <cell r="X118">
            <v>7041.666666666667</v>
          </cell>
          <cell r="Y118">
            <v>7041.666666666667</v>
          </cell>
          <cell r="Z118">
            <v>7041.666666666667</v>
          </cell>
          <cell r="AA118">
            <v>7041.666666666667</v>
          </cell>
          <cell r="AB118">
            <v>7041.666666666667</v>
          </cell>
          <cell r="AC118">
            <v>7041.666666666667</v>
          </cell>
          <cell r="AD118">
            <v>7041.666666666667</v>
          </cell>
          <cell r="AE118">
            <v>7041.666666666667</v>
          </cell>
          <cell r="AF118">
            <v>7041.666666666667</v>
          </cell>
          <cell r="AG118">
            <v>7041.666666666667</v>
          </cell>
          <cell r="AH118">
            <v>7041.666666666667</v>
          </cell>
          <cell r="AJ118" t="str">
            <v>80333P</v>
          </cell>
          <cell r="AK118" t="str">
            <v>AQ 380ML SPARKLING 1X1</v>
          </cell>
          <cell r="AL118">
            <v>12</v>
          </cell>
          <cell r="AM118" t="str">
            <v>380SPARKX12</v>
          </cell>
          <cell r="AN118">
            <v>6958.333333333333</v>
          </cell>
          <cell r="AO118">
            <v>6958.333333333333</v>
          </cell>
          <cell r="AP118">
            <v>6958.333333333333</v>
          </cell>
          <cell r="AQ118">
            <v>6958.333333333333</v>
          </cell>
          <cell r="AR118">
            <v>6958.333333333333</v>
          </cell>
          <cell r="AS118">
            <v>6958.333333333333</v>
          </cell>
          <cell r="AT118">
            <v>6958.333333333333</v>
          </cell>
          <cell r="AU118">
            <v>6958.333333333333</v>
          </cell>
          <cell r="AV118">
            <v>6958.333333333333</v>
          </cell>
          <cell r="AW118">
            <v>6958.333333333333</v>
          </cell>
        </row>
        <row r="119">
          <cell r="C119" t="str">
            <v>133875P</v>
          </cell>
          <cell r="D119" t="str">
            <v>AQ. 380ML SPARKLING SG 1X1</v>
          </cell>
          <cell r="E119">
            <v>7041.666666666667</v>
          </cell>
          <cell r="F119">
            <v>7041.666666666667</v>
          </cell>
          <cell r="G119">
            <v>7041.666666666667</v>
          </cell>
          <cell r="H119">
            <v>7041.666666666667</v>
          </cell>
          <cell r="I119">
            <v>7041.666666666667</v>
          </cell>
          <cell r="J119">
            <v>7041.666666666667</v>
          </cell>
          <cell r="K119">
            <v>7041.666666666667</v>
          </cell>
          <cell r="L119">
            <v>7041.666666666667</v>
          </cell>
          <cell r="M119">
            <v>7041.666666666667</v>
          </cell>
          <cell r="N119">
            <v>7041.666666666667</v>
          </cell>
          <cell r="O119">
            <v>7041.666666666667</v>
          </cell>
          <cell r="P119">
            <v>7041.666666666667</v>
          </cell>
          <cell r="Q119">
            <v>7041.666666666667</v>
          </cell>
          <cell r="R119">
            <v>7041.666666666667</v>
          </cell>
          <cell r="S119">
            <v>7041.666666666667</v>
          </cell>
          <cell r="T119">
            <v>7041.666666666667</v>
          </cell>
          <cell r="U119">
            <v>7041.666666666667</v>
          </cell>
          <cell r="V119">
            <v>7041.666666666667</v>
          </cell>
          <cell r="W119">
            <v>7041.666666666667</v>
          </cell>
          <cell r="X119">
            <v>7041.666666666667</v>
          </cell>
          <cell r="Y119">
            <v>7041.666666666667</v>
          </cell>
          <cell r="Z119">
            <v>7041.666666666667</v>
          </cell>
          <cell r="AA119">
            <v>7041.666666666667</v>
          </cell>
          <cell r="AB119">
            <v>7041.666666666667</v>
          </cell>
          <cell r="AC119">
            <v>7041.666666666667</v>
          </cell>
          <cell r="AD119">
            <v>7041.666666666667</v>
          </cell>
          <cell r="AE119">
            <v>7041.666666666667</v>
          </cell>
          <cell r="AF119">
            <v>7041.666666666667</v>
          </cell>
          <cell r="AG119">
            <v>7041.666666666667</v>
          </cell>
          <cell r="AH119">
            <v>7041.666666666667</v>
          </cell>
          <cell r="AJ119" t="str">
            <v>133875P</v>
          </cell>
          <cell r="AK119" t="str">
            <v>AQ. 380ML SPARKLING SG 1X1</v>
          </cell>
          <cell r="AL119">
            <v>12</v>
          </cell>
          <cell r="AM119" t="str">
            <v>380SPARKX12</v>
          </cell>
          <cell r="AN119">
            <v>6958.333333333333</v>
          </cell>
          <cell r="AO119">
            <v>6958.333333333333</v>
          </cell>
          <cell r="AP119">
            <v>6958.333333333333</v>
          </cell>
          <cell r="AQ119">
            <v>6958.333333333333</v>
          </cell>
          <cell r="AR119">
            <v>6958.333333333333</v>
          </cell>
          <cell r="AS119">
            <v>6958.333333333333</v>
          </cell>
          <cell r="AT119">
            <v>6958.333333333333</v>
          </cell>
          <cell r="AU119">
            <v>6958.333333333333</v>
          </cell>
          <cell r="AV119">
            <v>6958.333333333333</v>
          </cell>
          <cell r="AW119">
            <v>6958.333333333333</v>
          </cell>
        </row>
        <row r="120">
          <cell r="C120" t="str">
            <v>122408P</v>
          </cell>
          <cell r="D120" t="str">
            <v>AQ.450ML 1X1 PCS</v>
          </cell>
          <cell r="E120">
            <v>3062.5</v>
          </cell>
          <cell r="F120">
            <v>3062.5</v>
          </cell>
          <cell r="G120">
            <v>2941.6666666666665</v>
          </cell>
          <cell r="H120">
            <v>3062.5</v>
          </cell>
          <cell r="I120">
            <v>2952.0833333333335</v>
          </cell>
          <cell r="J120">
            <v>2952.0833333333335</v>
          </cell>
          <cell r="K120">
            <v>2952.0833333333335</v>
          </cell>
          <cell r="L120">
            <v>2943.75</v>
          </cell>
          <cell r="M120">
            <v>2943.75</v>
          </cell>
          <cell r="N120">
            <v>2943.75</v>
          </cell>
          <cell r="O120">
            <v>3062.5</v>
          </cell>
          <cell r="P120">
            <v>3062.5</v>
          </cell>
          <cell r="Q120">
            <v>2941.6666666666665</v>
          </cell>
          <cell r="R120">
            <v>3062.5</v>
          </cell>
          <cell r="S120">
            <v>2952.0833333333335</v>
          </cell>
          <cell r="T120">
            <v>2952.0833333333335</v>
          </cell>
          <cell r="U120">
            <v>2952.0833333333335</v>
          </cell>
          <cell r="V120">
            <v>2943.75</v>
          </cell>
          <cell r="W120">
            <v>2943.75</v>
          </cell>
          <cell r="X120">
            <v>2943.75</v>
          </cell>
          <cell r="Y120">
            <v>3245.8333333333335</v>
          </cell>
          <cell r="Z120">
            <v>3245.8333333333335</v>
          </cell>
          <cell r="AA120">
            <v>3245.8333333333335</v>
          </cell>
          <cell r="AB120">
            <v>3245.8333333333335</v>
          </cell>
          <cell r="AC120">
            <v>3245.8333333333335</v>
          </cell>
          <cell r="AD120">
            <v>3245.8333333333335</v>
          </cell>
          <cell r="AE120">
            <v>3245.8333333333335</v>
          </cell>
          <cell r="AF120">
            <v>3248.0416666666665</v>
          </cell>
          <cell r="AG120">
            <v>3250</v>
          </cell>
          <cell r="AH120">
            <v>3250</v>
          </cell>
          <cell r="AJ120" t="str">
            <v>122408P</v>
          </cell>
          <cell r="AK120" t="str">
            <v>AQ.450ML 1X1 PCS</v>
          </cell>
          <cell r="AL120">
            <v>24</v>
          </cell>
          <cell r="AM120" t="str">
            <v>AQ450X24</v>
          </cell>
          <cell r="AN120">
            <v>3204.1666666666665</v>
          </cell>
          <cell r="AO120">
            <v>3204.1666666666665</v>
          </cell>
          <cell r="AP120">
            <v>3204.1666666666665</v>
          </cell>
          <cell r="AQ120">
            <v>3204.1666666666665</v>
          </cell>
          <cell r="AR120">
            <v>3204.1666666666665</v>
          </cell>
          <cell r="AS120">
            <v>3204.1666666666665</v>
          </cell>
          <cell r="AT120">
            <v>3204.1666666666665</v>
          </cell>
          <cell r="AU120">
            <v>3206.375</v>
          </cell>
          <cell r="AV120">
            <v>3208.3333333333335</v>
          </cell>
          <cell r="AW120">
            <v>3208.3333333333335</v>
          </cell>
        </row>
        <row r="121">
          <cell r="C121" t="str">
            <v>122408PR</v>
          </cell>
          <cell r="D121" t="str">
            <v>AQ.450ML 1X1 PCS REJECT</v>
          </cell>
          <cell r="E121">
            <v>3062.5</v>
          </cell>
          <cell r="F121">
            <v>3062.5</v>
          </cell>
          <cell r="G121">
            <v>2941.6666666666665</v>
          </cell>
          <cell r="H121">
            <v>3062.5</v>
          </cell>
          <cell r="I121">
            <v>2952.0833333333335</v>
          </cell>
          <cell r="J121">
            <v>2952.0833333333335</v>
          </cell>
          <cell r="K121">
            <v>2952.0833333333335</v>
          </cell>
          <cell r="L121">
            <v>2943.75</v>
          </cell>
          <cell r="M121">
            <v>2943.75</v>
          </cell>
          <cell r="N121">
            <v>2943.75</v>
          </cell>
          <cell r="O121">
            <v>3062.5</v>
          </cell>
          <cell r="P121">
            <v>3062.5</v>
          </cell>
          <cell r="Q121">
            <v>2941.6666666666665</v>
          </cell>
          <cell r="R121">
            <v>3062.5</v>
          </cell>
          <cell r="S121">
            <v>2952.0833333333335</v>
          </cell>
          <cell r="T121">
            <v>2952.0833333333335</v>
          </cell>
          <cell r="U121">
            <v>2952.0833333333335</v>
          </cell>
          <cell r="V121">
            <v>2943.75</v>
          </cell>
          <cell r="W121">
            <v>2943.75</v>
          </cell>
          <cell r="X121">
            <v>2943.75</v>
          </cell>
          <cell r="Y121">
            <v>3245.8333333333335</v>
          </cell>
          <cell r="Z121">
            <v>3245.8333333333335</v>
          </cell>
          <cell r="AA121">
            <v>3245.8333333333335</v>
          </cell>
          <cell r="AB121">
            <v>3245.8333333333335</v>
          </cell>
          <cell r="AC121">
            <v>3245.8333333333335</v>
          </cell>
          <cell r="AD121">
            <v>3245.8333333333335</v>
          </cell>
          <cell r="AE121">
            <v>3245.8333333333335</v>
          </cell>
          <cell r="AF121">
            <v>3248.0416666666665</v>
          </cell>
          <cell r="AG121">
            <v>3250</v>
          </cell>
          <cell r="AH121">
            <v>3250</v>
          </cell>
          <cell r="AJ121" t="str">
            <v>122408PR</v>
          </cell>
          <cell r="AK121" t="str">
            <v>AQ.450ML 1X1 PCS REJECT</v>
          </cell>
          <cell r="AL121">
            <v>24</v>
          </cell>
          <cell r="AM121" t="str">
            <v>AQ450X24</v>
          </cell>
          <cell r="AN121">
            <v>3204.1666666666665</v>
          </cell>
          <cell r="AO121">
            <v>3204.1666666666665</v>
          </cell>
          <cell r="AP121">
            <v>3204.1666666666665</v>
          </cell>
          <cell r="AQ121">
            <v>3204.1666666666665</v>
          </cell>
          <cell r="AR121">
            <v>3204.1666666666665</v>
          </cell>
          <cell r="AS121">
            <v>3204.1666666666665</v>
          </cell>
          <cell r="AT121">
            <v>3204.1666666666665</v>
          </cell>
          <cell r="AU121">
            <v>3206.375</v>
          </cell>
          <cell r="AV121">
            <v>3208.3333333333335</v>
          </cell>
          <cell r="AW121">
            <v>3208.3333333333335</v>
          </cell>
        </row>
        <row r="122">
          <cell r="C122" t="str">
            <v>74561P</v>
          </cell>
          <cell r="D122" t="str">
            <v>AQ.600ML 1x1 PCS</v>
          </cell>
          <cell r="E122">
            <v>1645.8333333333333</v>
          </cell>
          <cell r="F122">
            <v>1645.8333333333333</v>
          </cell>
          <cell r="G122">
            <v>1645.8333333333333</v>
          </cell>
          <cell r="H122">
            <v>1645.8333333333333</v>
          </cell>
          <cell r="I122">
            <v>1668.75</v>
          </cell>
          <cell r="J122">
            <v>1668.75</v>
          </cell>
          <cell r="K122">
            <v>1668.75</v>
          </cell>
          <cell r="L122">
            <v>1647.9166666666667</v>
          </cell>
          <cell r="M122">
            <v>1647.9166666666667</v>
          </cell>
          <cell r="N122">
            <v>1647.9166666666667</v>
          </cell>
          <cell r="O122">
            <v>1645.8333333333333</v>
          </cell>
          <cell r="P122">
            <v>1645.8333333333333</v>
          </cell>
          <cell r="Q122">
            <v>1645.8333333333333</v>
          </cell>
          <cell r="R122">
            <v>1645.8333333333333</v>
          </cell>
          <cell r="S122">
            <v>1668.75</v>
          </cell>
          <cell r="T122">
            <v>1668.75</v>
          </cell>
          <cell r="U122">
            <v>1668.75</v>
          </cell>
          <cell r="V122">
            <v>1647.9166666666667</v>
          </cell>
          <cell r="W122">
            <v>1647.9166666666667</v>
          </cell>
          <cell r="X122">
            <v>1647.9166666666667</v>
          </cell>
          <cell r="Y122">
            <v>1745.8333333333333</v>
          </cell>
          <cell r="Z122">
            <v>1745.8333333333333</v>
          </cell>
          <cell r="AA122">
            <v>1745.8333333333333</v>
          </cell>
          <cell r="AB122">
            <v>1745.8333333333333</v>
          </cell>
          <cell r="AC122">
            <v>1745.8333333333333</v>
          </cell>
          <cell r="AD122">
            <v>1745.8333333333333</v>
          </cell>
          <cell r="AE122">
            <v>1745.8333333333333</v>
          </cell>
          <cell r="AF122">
            <v>1748.0416666666667</v>
          </cell>
          <cell r="AG122">
            <v>1739.2083333333333</v>
          </cell>
          <cell r="AH122">
            <v>1739.2083333333333</v>
          </cell>
          <cell r="AJ122" t="str">
            <v>74561P</v>
          </cell>
          <cell r="AK122" t="str">
            <v>AQ.600ML 1x1 PCS</v>
          </cell>
          <cell r="AL122">
            <v>24</v>
          </cell>
          <cell r="AM122" t="str">
            <v>AQ600X24</v>
          </cell>
          <cell r="AN122">
            <v>1704.1666666666667</v>
          </cell>
          <cell r="AO122">
            <v>1704.1666666666667</v>
          </cell>
          <cell r="AP122">
            <v>1704.1666666666667</v>
          </cell>
          <cell r="AQ122">
            <v>1704.1666666666667</v>
          </cell>
          <cell r="AR122">
            <v>1704.1666666666667</v>
          </cell>
          <cell r="AS122">
            <v>1704.1666666666667</v>
          </cell>
          <cell r="AT122">
            <v>1704.1666666666667</v>
          </cell>
          <cell r="AU122">
            <v>1706.375</v>
          </cell>
          <cell r="AV122">
            <v>1697.5416666666667</v>
          </cell>
          <cell r="AW122">
            <v>1697.5416666666667</v>
          </cell>
        </row>
        <row r="123">
          <cell r="C123" t="str">
            <v>74561PR</v>
          </cell>
          <cell r="D123" t="str">
            <v>AQ.600ML 1x1 PCS REJECT</v>
          </cell>
          <cell r="E123">
            <v>1645.8333333333333</v>
          </cell>
          <cell r="F123">
            <v>1645.8333333333333</v>
          </cell>
          <cell r="G123">
            <v>1645.8333333333333</v>
          </cell>
          <cell r="H123">
            <v>1645.8333333333333</v>
          </cell>
          <cell r="I123">
            <v>1668.75</v>
          </cell>
          <cell r="J123">
            <v>1668.75</v>
          </cell>
          <cell r="K123">
            <v>1668.75</v>
          </cell>
          <cell r="L123">
            <v>1647.9166666666667</v>
          </cell>
          <cell r="M123">
            <v>1647.9166666666667</v>
          </cell>
          <cell r="N123">
            <v>1647.9166666666667</v>
          </cell>
          <cell r="O123">
            <v>1645.8333333333333</v>
          </cell>
          <cell r="P123">
            <v>1645.8333333333333</v>
          </cell>
          <cell r="Q123">
            <v>1645.8333333333333</v>
          </cell>
          <cell r="R123">
            <v>1645.8333333333333</v>
          </cell>
          <cell r="S123">
            <v>1668.75</v>
          </cell>
          <cell r="T123">
            <v>1668.75</v>
          </cell>
          <cell r="U123">
            <v>1668.75</v>
          </cell>
          <cell r="V123">
            <v>1647.9166666666667</v>
          </cell>
          <cell r="W123">
            <v>1647.9166666666667</v>
          </cell>
          <cell r="X123">
            <v>1647.9166666666667</v>
          </cell>
          <cell r="Y123">
            <v>1745.8333333333333</v>
          </cell>
          <cell r="Z123">
            <v>1745.8333333333333</v>
          </cell>
          <cell r="AA123">
            <v>1745.8333333333333</v>
          </cell>
          <cell r="AB123">
            <v>1745.8333333333333</v>
          </cell>
          <cell r="AC123">
            <v>1745.8333333333333</v>
          </cell>
          <cell r="AD123">
            <v>1745.8333333333333</v>
          </cell>
          <cell r="AE123">
            <v>1745.8333333333333</v>
          </cell>
          <cell r="AF123">
            <v>1748.0416666666667</v>
          </cell>
          <cell r="AG123">
            <v>1739.2083333333333</v>
          </cell>
          <cell r="AH123">
            <v>1739.2083333333333</v>
          </cell>
          <cell r="AJ123" t="str">
            <v>74561PR</v>
          </cell>
          <cell r="AK123" t="str">
            <v>AQ.600ML 1x1 PCS REJECT</v>
          </cell>
          <cell r="AL123">
            <v>24</v>
          </cell>
          <cell r="AM123" t="str">
            <v>AQ600X24</v>
          </cell>
          <cell r="AN123">
            <v>1704.1666666666667</v>
          </cell>
          <cell r="AO123">
            <v>1704.1666666666667</v>
          </cell>
          <cell r="AP123">
            <v>1704.1666666666667</v>
          </cell>
          <cell r="AQ123">
            <v>1704.1666666666667</v>
          </cell>
          <cell r="AR123">
            <v>1704.1666666666667</v>
          </cell>
          <cell r="AS123">
            <v>1704.1666666666667</v>
          </cell>
          <cell r="AT123">
            <v>1704.1666666666667</v>
          </cell>
          <cell r="AU123">
            <v>1706.375</v>
          </cell>
          <cell r="AV123">
            <v>1697.5416666666667</v>
          </cell>
          <cell r="AW123">
            <v>1697.5416666666667</v>
          </cell>
        </row>
        <row r="124">
          <cell r="C124" t="str">
            <v>139188P</v>
          </cell>
          <cell r="D124" t="str">
            <v>AQ.600 ML RESKA 1X1</v>
          </cell>
          <cell r="E124">
            <v>1645.8333333333333</v>
          </cell>
          <cell r="F124">
            <v>1645.8333333333333</v>
          </cell>
          <cell r="G124">
            <v>1645.8333333333333</v>
          </cell>
          <cell r="H124">
            <v>1645.8333333333333</v>
          </cell>
          <cell r="I124">
            <v>1668.75</v>
          </cell>
          <cell r="J124">
            <v>1668.75</v>
          </cell>
          <cell r="K124">
            <v>1668.75</v>
          </cell>
          <cell r="L124">
            <v>1647.9166666666667</v>
          </cell>
          <cell r="M124">
            <v>1647.9166666666667</v>
          </cell>
          <cell r="N124">
            <v>1647.9166666666667</v>
          </cell>
          <cell r="O124">
            <v>1645.8333333333333</v>
          </cell>
          <cell r="P124">
            <v>1645.8333333333333</v>
          </cell>
          <cell r="Q124">
            <v>1645.8333333333333</v>
          </cell>
          <cell r="R124">
            <v>1645.8333333333333</v>
          </cell>
          <cell r="S124">
            <v>1668.75</v>
          </cell>
          <cell r="T124">
            <v>1668.75</v>
          </cell>
          <cell r="U124">
            <v>1668.75</v>
          </cell>
          <cell r="V124">
            <v>1647.9166666666667</v>
          </cell>
          <cell r="W124">
            <v>1647.9166666666667</v>
          </cell>
          <cell r="X124">
            <v>1647.9166666666667</v>
          </cell>
          <cell r="Y124">
            <v>1745.8333333333333</v>
          </cell>
          <cell r="Z124">
            <v>1745.8333333333333</v>
          </cell>
          <cell r="AA124">
            <v>1745.8333333333333</v>
          </cell>
          <cell r="AB124">
            <v>1745.8333333333333</v>
          </cell>
          <cell r="AC124">
            <v>1745.8333333333333</v>
          </cell>
          <cell r="AD124">
            <v>1745.8333333333333</v>
          </cell>
          <cell r="AE124">
            <v>1745.8333333333333</v>
          </cell>
          <cell r="AF124">
            <v>1748.0416666666667</v>
          </cell>
          <cell r="AG124">
            <v>1739.2083333333333</v>
          </cell>
          <cell r="AH124">
            <v>1739.2083333333333</v>
          </cell>
          <cell r="AJ124" t="str">
            <v>139188P</v>
          </cell>
          <cell r="AK124" t="str">
            <v>AQ.600 ML RESKA 1X1</v>
          </cell>
          <cell r="AL124">
            <v>24</v>
          </cell>
          <cell r="AM124" t="str">
            <v>AQ600X24</v>
          </cell>
          <cell r="AN124">
            <v>1704.1666666666667</v>
          </cell>
          <cell r="AO124">
            <v>1704.1666666666667</v>
          </cell>
          <cell r="AP124">
            <v>1704.1666666666667</v>
          </cell>
          <cell r="AQ124">
            <v>1704.1666666666667</v>
          </cell>
          <cell r="AR124">
            <v>1704.1666666666667</v>
          </cell>
          <cell r="AS124">
            <v>1704.1666666666667</v>
          </cell>
          <cell r="AT124">
            <v>1704.1666666666667</v>
          </cell>
          <cell r="AU124">
            <v>1706.375</v>
          </cell>
          <cell r="AV124">
            <v>1697.5416666666667</v>
          </cell>
          <cell r="AW124">
            <v>1697.5416666666667</v>
          </cell>
        </row>
        <row r="125">
          <cell r="C125" t="str">
            <v>81681P</v>
          </cell>
          <cell r="D125" t="str">
            <v>AQ.750ML 1X1 PCS</v>
          </cell>
          <cell r="E125">
            <v>3783.3333333333335</v>
          </cell>
          <cell r="F125">
            <v>3783.3333333333335</v>
          </cell>
          <cell r="G125">
            <v>3633.3333333333335</v>
          </cell>
          <cell r="H125">
            <v>3783.3333333333335</v>
          </cell>
          <cell r="I125">
            <v>3647.2222222222222</v>
          </cell>
          <cell r="J125">
            <v>3647.2222222222222</v>
          </cell>
          <cell r="K125">
            <v>3647.2222222222222</v>
          </cell>
          <cell r="L125">
            <v>3636.1111111111113</v>
          </cell>
          <cell r="M125">
            <v>3636.1111111111113</v>
          </cell>
          <cell r="N125">
            <v>3636.1111111111113</v>
          </cell>
          <cell r="O125">
            <v>3783.3333333333335</v>
          </cell>
          <cell r="P125">
            <v>3783.3333333333335</v>
          </cell>
          <cell r="Q125">
            <v>3633.3333333333335</v>
          </cell>
          <cell r="R125">
            <v>3783.3333333333335</v>
          </cell>
          <cell r="S125">
            <v>3647.2222222222222</v>
          </cell>
          <cell r="T125">
            <v>3647.2222222222222</v>
          </cell>
          <cell r="U125">
            <v>3647.2222222222222</v>
          </cell>
          <cell r="V125">
            <v>3636.1111111111113</v>
          </cell>
          <cell r="W125">
            <v>3636.1111111111113</v>
          </cell>
          <cell r="X125">
            <v>3636.1111111111113</v>
          </cell>
          <cell r="Y125">
            <v>4011.1111111111113</v>
          </cell>
          <cell r="Z125">
            <v>4011.1111111111113</v>
          </cell>
          <cell r="AA125">
            <v>4011.1111111111113</v>
          </cell>
          <cell r="AB125">
            <v>4011.1111111111113</v>
          </cell>
          <cell r="AC125">
            <v>4011.1111111111113</v>
          </cell>
          <cell r="AD125">
            <v>4011.1111111111113</v>
          </cell>
          <cell r="AE125">
            <v>4011.1111111111113</v>
          </cell>
          <cell r="AF125">
            <v>4014.0611111111116</v>
          </cell>
          <cell r="AG125">
            <v>4016.6666666666665</v>
          </cell>
          <cell r="AH125">
            <v>4016.6666666666665</v>
          </cell>
          <cell r="AJ125" t="str">
            <v>81681P</v>
          </cell>
          <cell r="AK125" t="str">
            <v>AQ.750ML 1X1 PCS</v>
          </cell>
          <cell r="AL125">
            <v>18</v>
          </cell>
          <cell r="AM125" t="str">
            <v>AQ750X18</v>
          </cell>
          <cell r="AN125">
            <v>3955.5555555555557</v>
          </cell>
          <cell r="AO125">
            <v>3955.5555555555557</v>
          </cell>
          <cell r="AP125">
            <v>3955.5555555555557</v>
          </cell>
          <cell r="AQ125">
            <v>3955.5555555555557</v>
          </cell>
          <cell r="AR125">
            <v>3955.5555555555557</v>
          </cell>
          <cell r="AS125">
            <v>3955.5555555555557</v>
          </cell>
          <cell r="AT125">
            <v>3955.5555555555557</v>
          </cell>
          <cell r="AU125">
            <v>3958.5055555555559</v>
          </cell>
          <cell r="AV125">
            <v>3961.1111111111113</v>
          </cell>
          <cell r="AW125">
            <v>3961.1111111111113</v>
          </cell>
        </row>
        <row r="126">
          <cell r="C126" t="str">
            <v>81681PR</v>
          </cell>
          <cell r="D126" t="str">
            <v>AQ.750ML 1X1 PCS REJECT</v>
          </cell>
          <cell r="E126">
            <v>3783.3333333333335</v>
          </cell>
          <cell r="F126">
            <v>3783.3333333333335</v>
          </cell>
          <cell r="G126">
            <v>3633.3333333333335</v>
          </cell>
          <cell r="H126">
            <v>3783.3333333333335</v>
          </cell>
          <cell r="I126">
            <v>3647.2222222222222</v>
          </cell>
          <cell r="J126">
            <v>3647.2222222222222</v>
          </cell>
          <cell r="K126">
            <v>3647.2222222222222</v>
          </cell>
          <cell r="L126">
            <v>3636.1111111111113</v>
          </cell>
          <cell r="M126">
            <v>3636.1111111111113</v>
          </cell>
          <cell r="N126">
            <v>3636.1111111111113</v>
          </cell>
          <cell r="O126">
            <v>3783.3333333333335</v>
          </cell>
          <cell r="P126">
            <v>3783.3333333333335</v>
          </cell>
          <cell r="Q126">
            <v>3633.3333333333335</v>
          </cell>
          <cell r="R126">
            <v>3783.3333333333335</v>
          </cell>
          <cell r="S126">
            <v>3647.2222222222222</v>
          </cell>
          <cell r="T126">
            <v>3647.2222222222222</v>
          </cell>
          <cell r="U126">
            <v>3647.2222222222222</v>
          </cell>
          <cell r="V126">
            <v>3636.1111111111113</v>
          </cell>
          <cell r="W126">
            <v>3636.1111111111113</v>
          </cell>
          <cell r="X126">
            <v>3636.1111111111113</v>
          </cell>
          <cell r="Y126">
            <v>4011.1111111111113</v>
          </cell>
          <cell r="Z126">
            <v>4011.1111111111113</v>
          </cell>
          <cell r="AA126">
            <v>4011.1111111111113</v>
          </cell>
          <cell r="AB126">
            <v>4011.1111111111113</v>
          </cell>
          <cell r="AC126">
            <v>4011.1111111111113</v>
          </cell>
          <cell r="AD126">
            <v>4011.1111111111113</v>
          </cell>
          <cell r="AE126">
            <v>4011.1111111111113</v>
          </cell>
          <cell r="AF126">
            <v>4014.0611111111116</v>
          </cell>
          <cell r="AG126">
            <v>4016.6666666666665</v>
          </cell>
          <cell r="AH126">
            <v>4016.6666666666665</v>
          </cell>
          <cell r="AJ126" t="str">
            <v>81681PR</v>
          </cell>
          <cell r="AK126" t="str">
            <v>AQ.750ML 1X1 PCS REJECT</v>
          </cell>
          <cell r="AL126">
            <v>18</v>
          </cell>
          <cell r="AM126" t="str">
            <v>AQ750X18</v>
          </cell>
          <cell r="AN126">
            <v>3955.5555555555557</v>
          </cell>
          <cell r="AO126">
            <v>3955.5555555555557</v>
          </cell>
          <cell r="AP126">
            <v>3955.5555555555557</v>
          </cell>
          <cell r="AQ126">
            <v>3955.5555555555557</v>
          </cell>
          <cell r="AR126">
            <v>3955.5555555555557</v>
          </cell>
          <cell r="AS126">
            <v>3955.5555555555557</v>
          </cell>
          <cell r="AT126">
            <v>3955.5555555555557</v>
          </cell>
          <cell r="AU126">
            <v>3958.5055555555559</v>
          </cell>
          <cell r="AV126">
            <v>3961.1111111111113</v>
          </cell>
          <cell r="AW126">
            <v>3961.1111111111113</v>
          </cell>
        </row>
        <row r="127">
          <cell r="C127" t="str">
            <v>74553P</v>
          </cell>
          <cell r="D127" t="str">
            <v>AQ.1500ML 1x1 PCS</v>
          </cell>
          <cell r="E127">
            <v>3550</v>
          </cell>
          <cell r="F127">
            <v>3550</v>
          </cell>
          <cell r="G127">
            <v>3379.1666666666665</v>
          </cell>
          <cell r="H127">
            <v>3550</v>
          </cell>
          <cell r="I127">
            <v>3420.8333333333335</v>
          </cell>
          <cell r="J127">
            <v>3420.8333333333335</v>
          </cell>
          <cell r="K127">
            <v>3420.8333333333335</v>
          </cell>
          <cell r="L127">
            <v>3379.1666666666665</v>
          </cell>
          <cell r="M127">
            <v>3379.1666666666665</v>
          </cell>
          <cell r="N127">
            <v>3379.1666666666665</v>
          </cell>
          <cell r="O127">
            <v>3550</v>
          </cell>
          <cell r="P127">
            <v>3550</v>
          </cell>
          <cell r="Q127">
            <v>3379.1666666666665</v>
          </cell>
          <cell r="R127">
            <v>3550</v>
          </cell>
          <cell r="S127">
            <v>3420.8333333333335</v>
          </cell>
          <cell r="T127">
            <v>3420.8333333333335</v>
          </cell>
          <cell r="U127">
            <v>3420.8333333333335</v>
          </cell>
          <cell r="V127">
            <v>3379.1666666666665</v>
          </cell>
          <cell r="W127">
            <v>3379.1666666666665</v>
          </cell>
          <cell r="X127">
            <v>3379.1666666666665</v>
          </cell>
          <cell r="Y127">
            <v>3766.6666666666665</v>
          </cell>
          <cell r="Z127">
            <v>3766.6666666666665</v>
          </cell>
          <cell r="AA127">
            <v>3766.6666666666665</v>
          </cell>
          <cell r="AB127">
            <v>3766.6666666666665</v>
          </cell>
          <cell r="AC127">
            <v>3766.6666666666665</v>
          </cell>
          <cell r="AD127">
            <v>3766.6666666666665</v>
          </cell>
          <cell r="AE127">
            <v>3766.6666666666665</v>
          </cell>
          <cell r="AF127">
            <v>3766.6666666666665</v>
          </cell>
          <cell r="AG127">
            <v>3750</v>
          </cell>
          <cell r="AH127">
            <v>3750</v>
          </cell>
          <cell r="AJ127" t="str">
            <v>74553P</v>
          </cell>
          <cell r="AK127" t="str">
            <v>AQ.1500ML 1x1 PCS</v>
          </cell>
          <cell r="AL127">
            <v>12</v>
          </cell>
          <cell r="AM127" t="str">
            <v>AQ1500X12</v>
          </cell>
          <cell r="AN127">
            <v>3683.3333333333335</v>
          </cell>
          <cell r="AO127">
            <v>3683.3333333333335</v>
          </cell>
          <cell r="AP127">
            <v>3683.3333333333335</v>
          </cell>
          <cell r="AQ127">
            <v>3683.3333333333335</v>
          </cell>
          <cell r="AR127">
            <v>3683.3333333333335</v>
          </cell>
          <cell r="AS127">
            <v>3683.3333333333335</v>
          </cell>
          <cell r="AT127">
            <v>3683.3333333333335</v>
          </cell>
          <cell r="AU127">
            <v>3683.3333333333335</v>
          </cell>
          <cell r="AV127">
            <v>3666.6666666666665</v>
          </cell>
          <cell r="AW127">
            <v>3666.6666666666665</v>
          </cell>
        </row>
        <row r="128">
          <cell r="C128" t="str">
            <v>74553PR</v>
          </cell>
          <cell r="D128" t="str">
            <v>AQ.1500ML 1X1 PCS REJECT</v>
          </cell>
          <cell r="E128">
            <v>3550</v>
          </cell>
          <cell r="F128">
            <v>3550</v>
          </cell>
          <cell r="G128">
            <v>3379.1666666666665</v>
          </cell>
          <cell r="H128">
            <v>3550</v>
          </cell>
          <cell r="I128">
            <v>3420.8333333333335</v>
          </cell>
          <cell r="J128">
            <v>3420.8333333333335</v>
          </cell>
          <cell r="K128">
            <v>3420.8333333333335</v>
          </cell>
          <cell r="L128">
            <v>3379.1666666666665</v>
          </cell>
          <cell r="M128">
            <v>3379.1666666666665</v>
          </cell>
          <cell r="N128">
            <v>3379.1666666666665</v>
          </cell>
          <cell r="O128">
            <v>3550</v>
          </cell>
          <cell r="P128">
            <v>3550</v>
          </cell>
          <cell r="Q128">
            <v>3379.1666666666665</v>
          </cell>
          <cell r="R128">
            <v>3550</v>
          </cell>
          <cell r="S128">
            <v>3420.8333333333335</v>
          </cell>
          <cell r="T128">
            <v>3420.8333333333335</v>
          </cell>
          <cell r="U128">
            <v>3420.8333333333335</v>
          </cell>
          <cell r="V128">
            <v>3379.1666666666665</v>
          </cell>
          <cell r="W128">
            <v>3379.1666666666665</v>
          </cell>
          <cell r="X128">
            <v>3379.1666666666665</v>
          </cell>
          <cell r="Y128">
            <v>3766.6666666666665</v>
          </cell>
          <cell r="Z128">
            <v>3766.6666666666665</v>
          </cell>
          <cell r="AA128">
            <v>3766.6666666666665</v>
          </cell>
          <cell r="AB128">
            <v>3766.6666666666665</v>
          </cell>
          <cell r="AC128">
            <v>3766.6666666666665</v>
          </cell>
          <cell r="AD128">
            <v>3766.6666666666665</v>
          </cell>
          <cell r="AE128">
            <v>3766.6666666666665</v>
          </cell>
          <cell r="AF128">
            <v>3766.6666666666665</v>
          </cell>
          <cell r="AG128">
            <v>3750</v>
          </cell>
          <cell r="AH128">
            <v>3750</v>
          </cell>
          <cell r="AJ128" t="str">
            <v>74553PR</v>
          </cell>
          <cell r="AK128" t="str">
            <v>AQ.1500ML 1X1 PCS REJECT</v>
          </cell>
          <cell r="AL128">
            <v>12</v>
          </cell>
          <cell r="AM128" t="str">
            <v>AQ1500X12</v>
          </cell>
          <cell r="AN128">
            <v>3683.3333333333335</v>
          </cell>
          <cell r="AO128">
            <v>3683.3333333333335</v>
          </cell>
          <cell r="AP128">
            <v>3683.3333333333335</v>
          </cell>
          <cell r="AQ128">
            <v>3683.3333333333335</v>
          </cell>
          <cell r="AR128">
            <v>3683.3333333333335</v>
          </cell>
          <cell r="AS128">
            <v>3683.3333333333335</v>
          </cell>
          <cell r="AT128">
            <v>3683.3333333333335</v>
          </cell>
          <cell r="AU128">
            <v>3683.3333333333335</v>
          </cell>
          <cell r="AV128">
            <v>3666.6666666666665</v>
          </cell>
          <cell r="AW128">
            <v>3666.6666666666665</v>
          </cell>
        </row>
        <row r="129">
          <cell r="C129" t="str">
            <v>127210P</v>
          </cell>
          <cell r="D129" t="str">
            <v>CAAYA JASMINE 350 ML 1X1</v>
          </cell>
          <cell r="E129">
            <v>4241.666666666667</v>
          </cell>
          <cell r="F129">
            <v>4241.666666666667</v>
          </cell>
          <cell r="G129">
            <v>4241.666666666667</v>
          </cell>
          <cell r="H129">
            <v>4241.666666666667</v>
          </cell>
          <cell r="I129">
            <v>4241.666666666667</v>
          </cell>
          <cell r="J129">
            <v>4241.666666666667</v>
          </cell>
          <cell r="K129">
            <v>4241.666666666667</v>
          </cell>
          <cell r="L129">
            <v>4241.666666666667</v>
          </cell>
          <cell r="M129">
            <v>4241.666666666667</v>
          </cell>
          <cell r="N129">
            <v>4241.666666666667</v>
          </cell>
          <cell r="O129">
            <v>4241.666666666667</v>
          </cell>
          <cell r="P129">
            <v>4241.666666666667</v>
          </cell>
          <cell r="Q129">
            <v>4241.666666666667</v>
          </cell>
          <cell r="R129">
            <v>4241.666666666667</v>
          </cell>
          <cell r="S129">
            <v>4241.666666666667</v>
          </cell>
          <cell r="T129">
            <v>4241.666666666667</v>
          </cell>
          <cell r="U129">
            <v>4241.666666666667</v>
          </cell>
          <cell r="V129">
            <v>4241.666666666667</v>
          </cell>
          <cell r="W129">
            <v>4241.666666666667</v>
          </cell>
          <cell r="X129">
            <v>4241.666666666667</v>
          </cell>
          <cell r="Y129">
            <v>4241.666666666667</v>
          </cell>
          <cell r="Z129">
            <v>4241.666666666667</v>
          </cell>
          <cell r="AA129">
            <v>4241.666666666667</v>
          </cell>
          <cell r="AB129">
            <v>4241.666666666667</v>
          </cell>
          <cell r="AC129">
            <v>4241.666666666667</v>
          </cell>
          <cell r="AD129">
            <v>4241.666666666667</v>
          </cell>
          <cell r="AE129">
            <v>4241.666666666667</v>
          </cell>
          <cell r="AF129">
            <v>4241.666666666667</v>
          </cell>
          <cell r="AG129">
            <v>4241.666666666667</v>
          </cell>
          <cell r="AH129">
            <v>4241.666666666667</v>
          </cell>
          <cell r="AJ129" t="str">
            <v>127210P</v>
          </cell>
          <cell r="AK129" t="str">
            <v>CAAYA JASMINE 350 ML 1X1</v>
          </cell>
          <cell r="AL129">
            <v>12</v>
          </cell>
          <cell r="AM129" t="str">
            <v>CAAYAX12</v>
          </cell>
          <cell r="AN129">
            <v>4158.333333333333</v>
          </cell>
          <cell r="AO129">
            <v>4158.333333333333</v>
          </cell>
          <cell r="AP129">
            <v>4158.333333333333</v>
          </cell>
          <cell r="AQ129">
            <v>4158.333333333333</v>
          </cell>
          <cell r="AR129">
            <v>4158.333333333333</v>
          </cell>
          <cell r="AS129">
            <v>4158.333333333333</v>
          </cell>
          <cell r="AT129">
            <v>4158.333333333333</v>
          </cell>
          <cell r="AU129">
            <v>4158.333333333333</v>
          </cell>
          <cell r="AV129">
            <v>4158.333333333333</v>
          </cell>
          <cell r="AW129">
            <v>4158.333333333333</v>
          </cell>
        </row>
        <row r="130">
          <cell r="C130" t="str">
            <v>127210PR</v>
          </cell>
          <cell r="D130" t="str">
            <v>CAAYA JASMINE 350 ML 1X1 PCS REJECT</v>
          </cell>
          <cell r="E130">
            <v>4241.666666666667</v>
          </cell>
          <cell r="F130">
            <v>4241.666666666667</v>
          </cell>
          <cell r="G130">
            <v>4241.666666666667</v>
          </cell>
          <cell r="H130">
            <v>4241.666666666667</v>
          </cell>
          <cell r="I130">
            <v>4241.666666666667</v>
          </cell>
          <cell r="J130">
            <v>4241.666666666667</v>
          </cell>
          <cell r="K130">
            <v>4241.666666666667</v>
          </cell>
          <cell r="L130">
            <v>4241.666666666667</v>
          </cell>
          <cell r="M130">
            <v>4241.666666666667</v>
          </cell>
          <cell r="N130">
            <v>4241.666666666667</v>
          </cell>
          <cell r="O130">
            <v>4241.666666666667</v>
          </cell>
          <cell r="P130">
            <v>4241.666666666667</v>
          </cell>
          <cell r="Q130">
            <v>4241.666666666667</v>
          </cell>
          <cell r="R130">
            <v>4241.666666666667</v>
          </cell>
          <cell r="S130">
            <v>4241.666666666667</v>
          </cell>
          <cell r="T130">
            <v>4241.666666666667</v>
          </cell>
          <cell r="U130">
            <v>4241.666666666667</v>
          </cell>
          <cell r="V130">
            <v>4241.666666666667</v>
          </cell>
          <cell r="W130">
            <v>4241.666666666667</v>
          </cell>
          <cell r="X130">
            <v>4241.666666666667</v>
          </cell>
          <cell r="Y130">
            <v>4241.666666666667</v>
          </cell>
          <cell r="Z130">
            <v>4241.666666666667</v>
          </cell>
          <cell r="AA130">
            <v>4241.666666666667</v>
          </cell>
          <cell r="AB130">
            <v>4241.666666666667</v>
          </cell>
          <cell r="AC130">
            <v>4241.666666666667</v>
          </cell>
          <cell r="AD130">
            <v>4241.666666666667</v>
          </cell>
          <cell r="AE130">
            <v>4241.666666666667</v>
          </cell>
          <cell r="AF130">
            <v>4241.666666666667</v>
          </cell>
          <cell r="AG130">
            <v>4241.666666666667</v>
          </cell>
          <cell r="AH130">
            <v>4241.666666666667</v>
          </cell>
          <cell r="AJ130" t="str">
            <v>127210PR</v>
          </cell>
          <cell r="AK130" t="str">
            <v>CAAYA JASMINE 350 ML 1X1 PCS REJECT</v>
          </cell>
          <cell r="AL130">
            <v>12</v>
          </cell>
          <cell r="AM130" t="str">
            <v>CAAYAX12</v>
          </cell>
          <cell r="AN130">
            <v>4158.333333333333</v>
          </cell>
          <cell r="AO130">
            <v>4158.333333333333</v>
          </cell>
          <cell r="AP130">
            <v>4158.333333333333</v>
          </cell>
          <cell r="AQ130">
            <v>4158.333333333333</v>
          </cell>
          <cell r="AR130">
            <v>4158.333333333333</v>
          </cell>
          <cell r="AS130">
            <v>4158.333333333333</v>
          </cell>
          <cell r="AT130">
            <v>4158.333333333333</v>
          </cell>
          <cell r="AU130">
            <v>4158.333333333333</v>
          </cell>
          <cell r="AV130">
            <v>4158.333333333333</v>
          </cell>
          <cell r="AW130">
            <v>4158.333333333333</v>
          </cell>
        </row>
        <row r="131">
          <cell r="C131" t="str">
            <v>130376P</v>
          </cell>
          <cell r="D131" t="str">
            <v>CAAYA TOASTED RICE 350 ML 1X1</v>
          </cell>
          <cell r="E131">
            <v>4241.666666666667</v>
          </cell>
          <cell r="F131">
            <v>4241.666666666667</v>
          </cell>
          <cell r="G131">
            <v>4241.666666666667</v>
          </cell>
          <cell r="H131">
            <v>4241.666666666667</v>
          </cell>
          <cell r="I131">
            <v>4241.666666666667</v>
          </cell>
          <cell r="J131">
            <v>4241.666666666667</v>
          </cell>
          <cell r="K131">
            <v>4241.666666666667</v>
          </cell>
          <cell r="L131">
            <v>4241.666666666667</v>
          </cell>
          <cell r="M131">
            <v>4241.666666666667</v>
          </cell>
          <cell r="N131">
            <v>4241.666666666667</v>
          </cell>
          <cell r="O131">
            <v>4241.666666666667</v>
          </cell>
          <cell r="P131">
            <v>4241.666666666667</v>
          </cell>
          <cell r="Q131">
            <v>4241.666666666667</v>
          </cell>
          <cell r="R131">
            <v>4241.666666666667</v>
          </cell>
          <cell r="S131">
            <v>4241.666666666667</v>
          </cell>
          <cell r="T131">
            <v>4241.666666666667</v>
          </cell>
          <cell r="U131">
            <v>4241.666666666667</v>
          </cell>
          <cell r="V131">
            <v>4241.666666666667</v>
          </cell>
          <cell r="W131">
            <v>4241.666666666667</v>
          </cell>
          <cell r="X131">
            <v>4241.666666666667</v>
          </cell>
          <cell r="Y131">
            <v>4241.666666666667</v>
          </cell>
          <cell r="Z131">
            <v>4241.666666666667</v>
          </cell>
          <cell r="AA131">
            <v>4241.666666666667</v>
          </cell>
          <cell r="AB131">
            <v>4241.666666666667</v>
          </cell>
          <cell r="AC131">
            <v>4241.666666666667</v>
          </cell>
          <cell r="AD131">
            <v>4241.666666666667</v>
          </cell>
          <cell r="AE131">
            <v>4241.666666666667</v>
          </cell>
          <cell r="AF131">
            <v>4241.666666666667</v>
          </cell>
          <cell r="AG131">
            <v>4241.666666666667</v>
          </cell>
          <cell r="AH131">
            <v>4241.666666666667</v>
          </cell>
          <cell r="AJ131" t="str">
            <v>130376P</v>
          </cell>
          <cell r="AK131" t="str">
            <v>CAAYA TOASTED RICE 350 ML 1X1</v>
          </cell>
          <cell r="AL131">
            <v>12</v>
          </cell>
          <cell r="AM131" t="str">
            <v>CAAYAX12</v>
          </cell>
          <cell r="AN131">
            <v>4158.333333333333</v>
          </cell>
          <cell r="AO131">
            <v>4158.333333333333</v>
          </cell>
          <cell r="AP131">
            <v>4158.333333333333</v>
          </cell>
          <cell r="AQ131">
            <v>4158.333333333333</v>
          </cell>
          <cell r="AR131">
            <v>4158.333333333333</v>
          </cell>
          <cell r="AS131">
            <v>4158.333333333333</v>
          </cell>
          <cell r="AT131">
            <v>4158.333333333333</v>
          </cell>
          <cell r="AU131">
            <v>4158.333333333333</v>
          </cell>
          <cell r="AV131">
            <v>4158.333333333333</v>
          </cell>
          <cell r="AW131">
            <v>4158.333333333333</v>
          </cell>
        </row>
        <row r="132">
          <cell r="C132" t="str">
            <v>130376PR</v>
          </cell>
          <cell r="D132" t="str">
            <v>CAAYA TOASTED RICE 350 ML 1X1 PCS REJECT</v>
          </cell>
          <cell r="E132">
            <v>4241.666666666667</v>
          </cell>
          <cell r="F132">
            <v>4241.666666666667</v>
          </cell>
          <cell r="G132">
            <v>4241.666666666667</v>
          </cell>
          <cell r="H132">
            <v>4241.666666666667</v>
          </cell>
          <cell r="I132">
            <v>4241.666666666667</v>
          </cell>
          <cell r="J132">
            <v>4241.666666666667</v>
          </cell>
          <cell r="K132">
            <v>4241.666666666667</v>
          </cell>
          <cell r="L132">
            <v>4241.666666666667</v>
          </cell>
          <cell r="M132">
            <v>4241.666666666667</v>
          </cell>
          <cell r="N132">
            <v>4241.666666666667</v>
          </cell>
          <cell r="O132">
            <v>4241.666666666667</v>
          </cell>
          <cell r="P132">
            <v>4241.666666666667</v>
          </cell>
          <cell r="Q132">
            <v>4241.666666666667</v>
          </cell>
          <cell r="R132">
            <v>4241.666666666667</v>
          </cell>
          <cell r="S132">
            <v>4241.666666666667</v>
          </cell>
          <cell r="T132">
            <v>4241.666666666667</v>
          </cell>
          <cell r="U132">
            <v>4241.666666666667</v>
          </cell>
          <cell r="V132">
            <v>4241.666666666667</v>
          </cell>
          <cell r="W132">
            <v>4241.666666666667</v>
          </cell>
          <cell r="X132">
            <v>4241.666666666667</v>
          </cell>
          <cell r="Y132">
            <v>4241.666666666667</v>
          </cell>
          <cell r="Z132">
            <v>4241.666666666667</v>
          </cell>
          <cell r="AA132">
            <v>4241.666666666667</v>
          </cell>
          <cell r="AB132">
            <v>4241.666666666667</v>
          </cell>
          <cell r="AC132">
            <v>4241.666666666667</v>
          </cell>
          <cell r="AD132">
            <v>4241.666666666667</v>
          </cell>
          <cell r="AE132">
            <v>4241.666666666667</v>
          </cell>
          <cell r="AF132">
            <v>4241.666666666667</v>
          </cell>
          <cell r="AG132">
            <v>4241.666666666667</v>
          </cell>
          <cell r="AH132">
            <v>4241.666666666667</v>
          </cell>
          <cell r="AJ132" t="str">
            <v>130376PR</v>
          </cell>
          <cell r="AK132" t="str">
            <v>CAAYA TOASTED RICE 350 ML 1X1 PCS REJECT</v>
          </cell>
          <cell r="AL132">
            <v>12</v>
          </cell>
          <cell r="AM132" t="str">
            <v>CAAYAX12</v>
          </cell>
          <cell r="AN132">
            <v>4158.333333333333</v>
          </cell>
          <cell r="AO132">
            <v>4158.333333333333</v>
          </cell>
          <cell r="AP132">
            <v>4158.333333333333</v>
          </cell>
          <cell r="AQ132">
            <v>4158.333333333333</v>
          </cell>
          <cell r="AR132">
            <v>4158.333333333333</v>
          </cell>
          <cell r="AS132">
            <v>4158.333333333333</v>
          </cell>
          <cell r="AT132">
            <v>4158.333333333333</v>
          </cell>
          <cell r="AU132">
            <v>4158.333333333333</v>
          </cell>
          <cell r="AV132">
            <v>4158.333333333333</v>
          </cell>
          <cell r="AW132">
            <v>4158.333333333333</v>
          </cell>
        </row>
        <row r="133">
          <cell r="C133" t="str">
            <v>130377P</v>
          </cell>
          <cell r="D133" t="str">
            <v>CAAYA VANILLA PANDAN 350 ML 1X1</v>
          </cell>
          <cell r="E133">
            <v>4241.666666666667</v>
          </cell>
          <cell r="F133">
            <v>4241.666666666667</v>
          </cell>
          <cell r="G133">
            <v>4241.666666666667</v>
          </cell>
          <cell r="H133">
            <v>4241.666666666667</v>
          </cell>
          <cell r="I133">
            <v>4241.666666666667</v>
          </cell>
          <cell r="J133">
            <v>4241.666666666667</v>
          </cell>
          <cell r="K133">
            <v>4241.666666666667</v>
          </cell>
          <cell r="L133">
            <v>4241.666666666667</v>
          </cell>
          <cell r="M133">
            <v>4241.666666666667</v>
          </cell>
          <cell r="N133">
            <v>4241.666666666667</v>
          </cell>
          <cell r="O133">
            <v>4241.666666666667</v>
          </cell>
          <cell r="P133">
            <v>4241.666666666667</v>
          </cell>
          <cell r="Q133">
            <v>4241.666666666667</v>
          </cell>
          <cell r="R133">
            <v>4241.666666666667</v>
          </cell>
          <cell r="S133">
            <v>4241.666666666667</v>
          </cell>
          <cell r="T133">
            <v>4241.666666666667</v>
          </cell>
          <cell r="U133">
            <v>4241.666666666667</v>
          </cell>
          <cell r="V133">
            <v>4241.666666666667</v>
          </cell>
          <cell r="W133">
            <v>4241.666666666667</v>
          </cell>
          <cell r="X133">
            <v>4241.666666666667</v>
          </cell>
          <cell r="Y133">
            <v>4241.666666666667</v>
          </cell>
          <cell r="Z133">
            <v>4241.666666666667</v>
          </cell>
          <cell r="AA133">
            <v>4241.666666666667</v>
          </cell>
          <cell r="AB133">
            <v>4241.666666666667</v>
          </cell>
          <cell r="AC133">
            <v>4241.666666666667</v>
          </cell>
          <cell r="AD133">
            <v>4241.666666666667</v>
          </cell>
          <cell r="AE133">
            <v>4241.666666666667</v>
          </cell>
          <cell r="AF133">
            <v>4241.666666666667</v>
          </cell>
          <cell r="AG133">
            <v>4241.666666666667</v>
          </cell>
          <cell r="AH133">
            <v>4241.666666666667</v>
          </cell>
          <cell r="AJ133" t="str">
            <v>130377P</v>
          </cell>
          <cell r="AK133" t="str">
            <v>CAAYA VANILLA PANDAN 350 ML 1X1</v>
          </cell>
          <cell r="AL133">
            <v>12</v>
          </cell>
          <cell r="AM133" t="str">
            <v>CAAYAX12</v>
          </cell>
          <cell r="AN133">
            <v>4158.333333333333</v>
          </cell>
          <cell r="AO133">
            <v>4158.333333333333</v>
          </cell>
          <cell r="AP133">
            <v>4158.333333333333</v>
          </cell>
          <cell r="AQ133">
            <v>4158.333333333333</v>
          </cell>
          <cell r="AR133">
            <v>4158.333333333333</v>
          </cell>
          <cell r="AS133">
            <v>4158.333333333333</v>
          </cell>
          <cell r="AT133">
            <v>4158.333333333333</v>
          </cell>
          <cell r="AU133">
            <v>4158.333333333333</v>
          </cell>
          <cell r="AV133">
            <v>4158.333333333333</v>
          </cell>
          <cell r="AW133">
            <v>4158.333333333333</v>
          </cell>
        </row>
        <row r="134">
          <cell r="C134" t="str">
            <v>130377PR</v>
          </cell>
          <cell r="D134" t="str">
            <v>CAAYA VANILLA PANDAN 350 ML 1X1 PCS REJECT</v>
          </cell>
          <cell r="E134">
            <v>4241.666666666667</v>
          </cell>
          <cell r="F134">
            <v>4241.666666666667</v>
          </cell>
          <cell r="G134">
            <v>4241.666666666667</v>
          </cell>
          <cell r="H134">
            <v>4241.666666666667</v>
          </cell>
          <cell r="I134">
            <v>4241.666666666667</v>
          </cell>
          <cell r="J134">
            <v>4241.666666666667</v>
          </cell>
          <cell r="K134">
            <v>4241.666666666667</v>
          </cell>
          <cell r="L134">
            <v>4241.666666666667</v>
          </cell>
          <cell r="M134">
            <v>4241.666666666667</v>
          </cell>
          <cell r="N134">
            <v>4241.666666666667</v>
          </cell>
          <cell r="O134">
            <v>4241.666666666667</v>
          </cell>
          <cell r="P134">
            <v>4241.666666666667</v>
          </cell>
          <cell r="Q134">
            <v>4241.666666666667</v>
          </cell>
          <cell r="R134">
            <v>4241.666666666667</v>
          </cell>
          <cell r="S134">
            <v>4241.666666666667</v>
          </cell>
          <cell r="T134">
            <v>4241.666666666667</v>
          </cell>
          <cell r="U134">
            <v>4241.666666666667</v>
          </cell>
          <cell r="V134">
            <v>4241.666666666667</v>
          </cell>
          <cell r="W134">
            <v>4241.666666666667</v>
          </cell>
          <cell r="X134">
            <v>4241.666666666667</v>
          </cell>
          <cell r="Y134">
            <v>4241.666666666667</v>
          </cell>
          <cell r="Z134">
            <v>4241.666666666667</v>
          </cell>
          <cell r="AA134">
            <v>4241.666666666667</v>
          </cell>
          <cell r="AB134">
            <v>4241.666666666667</v>
          </cell>
          <cell r="AC134">
            <v>4241.666666666667</v>
          </cell>
          <cell r="AD134">
            <v>4241.666666666667</v>
          </cell>
          <cell r="AE134">
            <v>4241.666666666667</v>
          </cell>
          <cell r="AF134">
            <v>4241.666666666667</v>
          </cell>
          <cell r="AG134">
            <v>4241.666666666667</v>
          </cell>
          <cell r="AH134">
            <v>4241.666666666667</v>
          </cell>
          <cell r="AJ134" t="str">
            <v>130377PR</v>
          </cell>
          <cell r="AK134" t="str">
            <v>CAAYA VANILLA PANDAN 350 ML 1X1 PCS REJECT</v>
          </cell>
          <cell r="AL134">
            <v>12</v>
          </cell>
          <cell r="AM134" t="str">
            <v>CAAYAX12</v>
          </cell>
          <cell r="AN134">
            <v>4158.333333333333</v>
          </cell>
          <cell r="AO134">
            <v>4158.333333333333</v>
          </cell>
          <cell r="AP134">
            <v>4158.333333333333</v>
          </cell>
          <cell r="AQ134">
            <v>4158.333333333333</v>
          </cell>
          <cell r="AR134">
            <v>4158.333333333333</v>
          </cell>
          <cell r="AS134">
            <v>4158.333333333333</v>
          </cell>
          <cell r="AT134">
            <v>4158.333333333333</v>
          </cell>
          <cell r="AU134">
            <v>4158.333333333333</v>
          </cell>
          <cell r="AV134">
            <v>4158.333333333333</v>
          </cell>
          <cell r="AW134">
            <v>4158.333333333333</v>
          </cell>
        </row>
        <row r="135">
          <cell r="C135" t="str">
            <v>111998P</v>
          </cell>
          <cell r="D135" t="str">
            <v>MIZONE ACTIVE 500ML 1X1</v>
          </cell>
          <cell r="E135">
            <v>2779.1666666666665</v>
          </cell>
          <cell r="F135">
            <v>2779.1666666666665</v>
          </cell>
          <cell r="G135">
            <v>2779.1666666666665</v>
          </cell>
          <cell r="H135">
            <v>2779.1666666666665</v>
          </cell>
          <cell r="I135">
            <v>2779.1666666666665</v>
          </cell>
          <cell r="J135">
            <v>2779.1666666666665</v>
          </cell>
          <cell r="K135">
            <v>2779.1666666666665</v>
          </cell>
          <cell r="L135">
            <v>2779.1666666666665</v>
          </cell>
          <cell r="M135">
            <v>2779.1666666666665</v>
          </cell>
          <cell r="N135">
            <v>2779.1666666666665</v>
          </cell>
          <cell r="O135">
            <v>2779.1666666666665</v>
          </cell>
          <cell r="P135">
            <v>2779.1666666666665</v>
          </cell>
          <cell r="Q135">
            <v>2779.1666666666665</v>
          </cell>
          <cell r="R135">
            <v>2779.1666666666665</v>
          </cell>
          <cell r="S135">
            <v>2779.1666666666665</v>
          </cell>
          <cell r="T135">
            <v>2779.1666666666665</v>
          </cell>
          <cell r="U135">
            <v>2779.1666666666665</v>
          </cell>
          <cell r="V135">
            <v>2779.1666666666665</v>
          </cell>
          <cell r="W135">
            <v>2779.1666666666665</v>
          </cell>
          <cell r="X135">
            <v>2779.1666666666665</v>
          </cell>
          <cell r="Y135">
            <v>3075</v>
          </cell>
          <cell r="Z135">
            <v>3075</v>
          </cell>
          <cell r="AA135">
            <v>3075</v>
          </cell>
          <cell r="AB135">
            <v>3075</v>
          </cell>
          <cell r="AC135">
            <v>3075</v>
          </cell>
          <cell r="AD135">
            <v>3075</v>
          </cell>
          <cell r="AE135">
            <v>3075</v>
          </cell>
          <cell r="AF135">
            <v>3075</v>
          </cell>
          <cell r="AG135">
            <v>3075</v>
          </cell>
          <cell r="AH135">
            <v>3075</v>
          </cell>
          <cell r="AJ135" t="str">
            <v>111998P</v>
          </cell>
          <cell r="AK135" t="str">
            <v>MIZONE ACTIVE 500ML 1X1</v>
          </cell>
          <cell r="AL135">
            <v>12</v>
          </cell>
          <cell r="AM135" t="str">
            <v>MIZONEX12</v>
          </cell>
          <cell r="AN135">
            <v>2991.6666666666665</v>
          </cell>
          <cell r="AO135">
            <v>2991.6666666666665</v>
          </cell>
          <cell r="AP135">
            <v>2991.6666666666665</v>
          </cell>
          <cell r="AQ135">
            <v>2991.6666666666665</v>
          </cell>
          <cell r="AR135">
            <v>2991.6666666666665</v>
          </cell>
          <cell r="AS135">
            <v>2991.6666666666665</v>
          </cell>
          <cell r="AT135">
            <v>2991.6666666666665</v>
          </cell>
          <cell r="AU135">
            <v>2991.6666666666665</v>
          </cell>
          <cell r="AV135">
            <v>2991.6666666666665</v>
          </cell>
          <cell r="AW135">
            <v>2991.6666666666665</v>
          </cell>
        </row>
        <row r="136">
          <cell r="C136" t="str">
            <v>111998PR</v>
          </cell>
          <cell r="D136" t="str">
            <v>MIZONE ACTIVE 1X1 REJECT</v>
          </cell>
          <cell r="E136">
            <v>2779.1666666666665</v>
          </cell>
          <cell r="F136">
            <v>2779.1666666666665</v>
          </cell>
          <cell r="G136">
            <v>2779.1666666666665</v>
          </cell>
          <cell r="H136">
            <v>2779.1666666666665</v>
          </cell>
          <cell r="I136">
            <v>2779.1666666666665</v>
          </cell>
          <cell r="J136">
            <v>2779.1666666666665</v>
          </cell>
          <cell r="K136">
            <v>2779.1666666666665</v>
          </cell>
          <cell r="L136">
            <v>2779.1666666666665</v>
          </cell>
          <cell r="M136">
            <v>2779.1666666666665</v>
          </cell>
          <cell r="N136">
            <v>2779.1666666666665</v>
          </cell>
          <cell r="O136">
            <v>2779.1666666666665</v>
          </cell>
          <cell r="P136">
            <v>2779.1666666666665</v>
          </cell>
          <cell r="Q136">
            <v>2779.1666666666665</v>
          </cell>
          <cell r="R136">
            <v>2779.1666666666665</v>
          </cell>
          <cell r="S136">
            <v>2779.1666666666665</v>
          </cell>
          <cell r="T136">
            <v>2779.1666666666665</v>
          </cell>
          <cell r="U136">
            <v>2779.1666666666665</v>
          </cell>
          <cell r="V136">
            <v>2779.1666666666665</v>
          </cell>
          <cell r="W136">
            <v>2779.1666666666665</v>
          </cell>
          <cell r="X136">
            <v>2779.1666666666665</v>
          </cell>
          <cell r="Y136">
            <v>3075</v>
          </cell>
          <cell r="Z136">
            <v>3075</v>
          </cell>
          <cell r="AA136">
            <v>3075</v>
          </cell>
          <cell r="AB136">
            <v>3075</v>
          </cell>
          <cell r="AC136">
            <v>3075</v>
          </cell>
          <cell r="AD136">
            <v>3075</v>
          </cell>
          <cell r="AE136">
            <v>3075</v>
          </cell>
          <cell r="AF136">
            <v>3075</v>
          </cell>
          <cell r="AG136">
            <v>3075</v>
          </cell>
          <cell r="AH136">
            <v>3075</v>
          </cell>
          <cell r="AJ136" t="str">
            <v>111998PR</v>
          </cell>
          <cell r="AK136" t="str">
            <v>MIZONE ACTIVE 1X1 REJECT</v>
          </cell>
          <cell r="AL136">
            <v>12</v>
          </cell>
          <cell r="AM136" t="str">
            <v>MIZONEX12</v>
          </cell>
          <cell r="AN136">
            <v>2991.6666666666665</v>
          </cell>
          <cell r="AO136">
            <v>2991.6666666666665</v>
          </cell>
          <cell r="AP136">
            <v>2991.6666666666665</v>
          </cell>
          <cell r="AQ136">
            <v>2991.6666666666665</v>
          </cell>
          <cell r="AR136">
            <v>2991.6666666666665</v>
          </cell>
          <cell r="AS136">
            <v>2991.6666666666665</v>
          </cell>
          <cell r="AT136">
            <v>2991.6666666666665</v>
          </cell>
          <cell r="AU136">
            <v>2991.6666666666665</v>
          </cell>
          <cell r="AV136">
            <v>2991.6666666666665</v>
          </cell>
          <cell r="AW136">
            <v>2991.6666666666665</v>
          </cell>
        </row>
        <row r="137">
          <cell r="C137" t="str">
            <v>111998SMP</v>
          </cell>
          <cell r="D137" t="str">
            <v>MIZONE ACTIVE SUPERMAN 500ML 1X1</v>
          </cell>
          <cell r="E137">
            <v>2779.1666666666665</v>
          </cell>
          <cell r="F137">
            <v>2779.1666666666665</v>
          </cell>
          <cell r="G137">
            <v>2779.1666666666665</v>
          </cell>
          <cell r="H137">
            <v>2779.1666666666665</v>
          </cell>
          <cell r="I137">
            <v>2779.1666666666665</v>
          </cell>
          <cell r="J137">
            <v>2779.1666666666665</v>
          </cell>
          <cell r="K137">
            <v>2779.1666666666665</v>
          </cell>
          <cell r="L137">
            <v>2779.1666666666665</v>
          </cell>
          <cell r="M137">
            <v>2779.1666666666665</v>
          </cell>
          <cell r="N137">
            <v>2779.1666666666665</v>
          </cell>
          <cell r="O137">
            <v>2779.1666666666665</v>
          </cell>
          <cell r="P137">
            <v>2779.1666666666665</v>
          </cell>
          <cell r="Q137">
            <v>2779.1666666666665</v>
          </cell>
          <cell r="R137">
            <v>2779.1666666666665</v>
          </cell>
          <cell r="S137">
            <v>2779.1666666666665</v>
          </cell>
          <cell r="T137">
            <v>2779.1666666666665</v>
          </cell>
          <cell r="U137">
            <v>2779.1666666666665</v>
          </cell>
          <cell r="V137">
            <v>2779.1666666666665</v>
          </cell>
          <cell r="W137">
            <v>2779.1666666666665</v>
          </cell>
          <cell r="X137">
            <v>2779.1666666666665</v>
          </cell>
          <cell r="Y137">
            <v>3075</v>
          </cell>
          <cell r="Z137">
            <v>3075</v>
          </cell>
          <cell r="AA137">
            <v>3075</v>
          </cell>
          <cell r="AB137">
            <v>3075</v>
          </cell>
          <cell r="AC137">
            <v>3075</v>
          </cell>
          <cell r="AD137">
            <v>3075</v>
          </cell>
          <cell r="AE137">
            <v>3075</v>
          </cell>
          <cell r="AF137">
            <v>3075</v>
          </cell>
          <cell r="AG137">
            <v>3075</v>
          </cell>
          <cell r="AH137">
            <v>3075</v>
          </cell>
          <cell r="AJ137" t="str">
            <v>111998SMP</v>
          </cell>
          <cell r="AK137" t="str">
            <v>MIZONE ACTIVE SUPERMAN 500ML 1X1</v>
          </cell>
          <cell r="AL137">
            <v>12</v>
          </cell>
          <cell r="AM137" t="str">
            <v>MIZONEX12</v>
          </cell>
          <cell r="AN137">
            <v>2991.6666666666665</v>
          </cell>
          <cell r="AO137">
            <v>2991.6666666666665</v>
          </cell>
          <cell r="AP137">
            <v>2991.6666666666665</v>
          </cell>
          <cell r="AQ137">
            <v>2991.6666666666665</v>
          </cell>
          <cell r="AR137">
            <v>2991.6666666666665</v>
          </cell>
          <cell r="AS137">
            <v>2991.6666666666665</v>
          </cell>
          <cell r="AT137">
            <v>2991.6666666666665</v>
          </cell>
          <cell r="AU137">
            <v>2991.6666666666665</v>
          </cell>
          <cell r="AV137">
            <v>2991.6666666666665</v>
          </cell>
          <cell r="AW137">
            <v>2991.6666666666665</v>
          </cell>
        </row>
        <row r="138">
          <cell r="C138" t="str">
            <v>111998SPP</v>
          </cell>
          <cell r="D138" t="str">
            <v>MIZONE ACTIVE SPIDERMAN 500ML 1X1</v>
          </cell>
          <cell r="E138">
            <v>2779.1666666666665</v>
          </cell>
          <cell r="F138">
            <v>2779.1666666666665</v>
          </cell>
          <cell r="G138">
            <v>2779.1666666666665</v>
          </cell>
          <cell r="H138">
            <v>2779.1666666666665</v>
          </cell>
          <cell r="I138">
            <v>2779.1666666666665</v>
          </cell>
          <cell r="J138">
            <v>2779.1666666666665</v>
          </cell>
          <cell r="K138">
            <v>2779.1666666666665</v>
          </cell>
          <cell r="L138">
            <v>2779.1666666666665</v>
          </cell>
          <cell r="M138">
            <v>2779.1666666666665</v>
          </cell>
          <cell r="N138">
            <v>2779.1666666666665</v>
          </cell>
          <cell r="O138">
            <v>2779.1666666666665</v>
          </cell>
          <cell r="P138">
            <v>2779.1666666666665</v>
          </cell>
          <cell r="Q138">
            <v>2779.1666666666665</v>
          </cell>
          <cell r="R138">
            <v>2779.1666666666665</v>
          </cell>
          <cell r="S138">
            <v>2779.1666666666665</v>
          </cell>
          <cell r="T138">
            <v>2779.1666666666665</v>
          </cell>
          <cell r="U138">
            <v>2779.1666666666665</v>
          </cell>
          <cell r="V138">
            <v>2779.1666666666665</v>
          </cell>
          <cell r="W138">
            <v>2779.1666666666665</v>
          </cell>
          <cell r="X138">
            <v>2779.1666666666665</v>
          </cell>
          <cell r="Y138">
            <v>3075</v>
          </cell>
          <cell r="Z138">
            <v>3075</v>
          </cell>
          <cell r="AA138">
            <v>3075</v>
          </cell>
          <cell r="AB138">
            <v>3075</v>
          </cell>
          <cell r="AC138">
            <v>3075</v>
          </cell>
          <cell r="AD138">
            <v>3075</v>
          </cell>
          <cell r="AE138">
            <v>3075</v>
          </cell>
          <cell r="AF138">
            <v>3075</v>
          </cell>
          <cell r="AG138">
            <v>3075</v>
          </cell>
          <cell r="AH138">
            <v>3075</v>
          </cell>
          <cell r="AJ138" t="str">
            <v>111998SPP</v>
          </cell>
          <cell r="AK138" t="str">
            <v>MIZONE ACTIVE SPIDERMAN 500ML 1X1</v>
          </cell>
          <cell r="AL138">
            <v>12</v>
          </cell>
          <cell r="AM138" t="str">
            <v>MIZONEX12</v>
          </cell>
          <cell r="AN138">
            <v>2991.6666666666665</v>
          </cell>
          <cell r="AO138">
            <v>2991.6666666666665</v>
          </cell>
          <cell r="AP138">
            <v>2991.6666666666665</v>
          </cell>
          <cell r="AQ138">
            <v>2991.6666666666665</v>
          </cell>
          <cell r="AR138">
            <v>2991.6666666666665</v>
          </cell>
          <cell r="AS138">
            <v>2991.6666666666665</v>
          </cell>
          <cell r="AT138">
            <v>2991.6666666666665</v>
          </cell>
          <cell r="AU138">
            <v>2991.6666666666665</v>
          </cell>
          <cell r="AV138">
            <v>2991.6666666666665</v>
          </cell>
          <cell r="AW138">
            <v>2991.6666666666665</v>
          </cell>
        </row>
        <row r="139">
          <cell r="C139" t="str">
            <v>74567P</v>
          </cell>
          <cell r="D139" t="str">
            <v>MIZONE LECHY LEMON 500ML 1X1</v>
          </cell>
          <cell r="E139">
            <v>2779.1666666666665</v>
          </cell>
          <cell r="F139">
            <v>2779.1666666666665</v>
          </cell>
          <cell r="G139">
            <v>2779.1666666666665</v>
          </cell>
          <cell r="H139">
            <v>2779.1666666666665</v>
          </cell>
          <cell r="I139">
            <v>2779.1666666666665</v>
          </cell>
          <cell r="J139">
            <v>2779.1666666666665</v>
          </cell>
          <cell r="K139">
            <v>2779.1666666666665</v>
          </cell>
          <cell r="L139">
            <v>2779.1666666666665</v>
          </cell>
          <cell r="M139">
            <v>2779.1666666666665</v>
          </cell>
          <cell r="N139">
            <v>2779.1666666666665</v>
          </cell>
          <cell r="O139">
            <v>2779.1666666666665</v>
          </cell>
          <cell r="P139">
            <v>2779.1666666666665</v>
          </cell>
          <cell r="Q139">
            <v>2779.1666666666665</v>
          </cell>
          <cell r="R139">
            <v>2779.1666666666665</v>
          </cell>
          <cell r="S139">
            <v>2779.1666666666665</v>
          </cell>
          <cell r="T139">
            <v>2779.1666666666665</v>
          </cell>
          <cell r="U139">
            <v>2779.1666666666665</v>
          </cell>
          <cell r="V139">
            <v>2779.1666666666665</v>
          </cell>
          <cell r="W139">
            <v>2779.1666666666665</v>
          </cell>
          <cell r="X139">
            <v>2779.1666666666665</v>
          </cell>
          <cell r="Y139">
            <v>3075</v>
          </cell>
          <cell r="Z139">
            <v>3075</v>
          </cell>
          <cell r="AA139">
            <v>3075</v>
          </cell>
          <cell r="AB139">
            <v>3075</v>
          </cell>
          <cell r="AC139">
            <v>3075</v>
          </cell>
          <cell r="AD139">
            <v>3075</v>
          </cell>
          <cell r="AE139">
            <v>3075</v>
          </cell>
          <cell r="AF139">
            <v>3075</v>
          </cell>
          <cell r="AG139">
            <v>3075</v>
          </cell>
          <cell r="AH139">
            <v>3075</v>
          </cell>
          <cell r="AJ139" t="str">
            <v>74567P</v>
          </cell>
          <cell r="AK139" t="str">
            <v>MIZONE LECHY LEMON 500ML 1X1</v>
          </cell>
          <cell r="AL139">
            <v>12</v>
          </cell>
          <cell r="AM139" t="str">
            <v>MIZONEX12</v>
          </cell>
          <cell r="AN139">
            <v>2991.6666666666665</v>
          </cell>
          <cell r="AO139">
            <v>2991.6666666666665</v>
          </cell>
          <cell r="AP139">
            <v>2991.6666666666665</v>
          </cell>
          <cell r="AQ139">
            <v>2991.6666666666665</v>
          </cell>
          <cell r="AR139">
            <v>2991.6666666666665</v>
          </cell>
          <cell r="AS139">
            <v>2991.6666666666665</v>
          </cell>
          <cell r="AT139">
            <v>2991.6666666666665</v>
          </cell>
          <cell r="AU139">
            <v>2991.6666666666665</v>
          </cell>
          <cell r="AV139">
            <v>2991.6666666666665</v>
          </cell>
          <cell r="AW139">
            <v>2991.6666666666665</v>
          </cell>
        </row>
        <row r="140">
          <cell r="C140" t="str">
            <v>74567PR</v>
          </cell>
          <cell r="D140" t="str">
            <v>MIZONE LECHY LEMON 500ML 1X1 REJECT</v>
          </cell>
          <cell r="E140">
            <v>2779.1666666666665</v>
          </cell>
          <cell r="F140">
            <v>2779.1666666666665</v>
          </cell>
          <cell r="G140">
            <v>2779.1666666666665</v>
          </cell>
          <cell r="H140">
            <v>2779.1666666666665</v>
          </cell>
          <cell r="I140">
            <v>2779.1666666666665</v>
          </cell>
          <cell r="J140">
            <v>2779.1666666666665</v>
          </cell>
          <cell r="K140">
            <v>2779.1666666666665</v>
          </cell>
          <cell r="L140">
            <v>2779.1666666666665</v>
          </cell>
          <cell r="M140">
            <v>2779.1666666666665</v>
          </cell>
          <cell r="N140">
            <v>2779.1666666666665</v>
          </cell>
          <cell r="O140">
            <v>2779.1666666666665</v>
          </cell>
          <cell r="P140">
            <v>2779.1666666666665</v>
          </cell>
          <cell r="Q140">
            <v>2779.1666666666665</v>
          </cell>
          <cell r="R140">
            <v>2779.1666666666665</v>
          </cell>
          <cell r="S140">
            <v>2779.1666666666665</v>
          </cell>
          <cell r="T140">
            <v>2779.1666666666665</v>
          </cell>
          <cell r="U140">
            <v>2779.1666666666665</v>
          </cell>
          <cell r="V140">
            <v>2779.1666666666665</v>
          </cell>
          <cell r="W140">
            <v>2779.1666666666665</v>
          </cell>
          <cell r="X140">
            <v>2779.1666666666665</v>
          </cell>
          <cell r="Y140">
            <v>3075</v>
          </cell>
          <cell r="Z140">
            <v>3075</v>
          </cell>
          <cell r="AA140">
            <v>3075</v>
          </cell>
          <cell r="AB140">
            <v>3075</v>
          </cell>
          <cell r="AC140">
            <v>3075</v>
          </cell>
          <cell r="AD140">
            <v>3075</v>
          </cell>
          <cell r="AE140">
            <v>3075</v>
          </cell>
          <cell r="AF140">
            <v>3075</v>
          </cell>
          <cell r="AG140">
            <v>3075</v>
          </cell>
          <cell r="AH140">
            <v>3075</v>
          </cell>
          <cell r="AJ140" t="str">
            <v>74567PR</v>
          </cell>
          <cell r="AK140" t="str">
            <v>MIZONE LECHY LEMON 500ML 1X1 REJECT</v>
          </cell>
          <cell r="AL140">
            <v>12</v>
          </cell>
          <cell r="AM140" t="str">
            <v>MIZONEX12</v>
          </cell>
          <cell r="AN140">
            <v>2991.6666666666665</v>
          </cell>
          <cell r="AO140">
            <v>2991.6666666666665</v>
          </cell>
          <cell r="AP140">
            <v>2991.6666666666665</v>
          </cell>
          <cell r="AQ140">
            <v>2991.6666666666665</v>
          </cell>
          <cell r="AR140">
            <v>2991.6666666666665</v>
          </cell>
          <cell r="AS140">
            <v>2991.6666666666665</v>
          </cell>
          <cell r="AT140">
            <v>2991.6666666666665</v>
          </cell>
          <cell r="AU140">
            <v>2991.6666666666665</v>
          </cell>
          <cell r="AV140">
            <v>2991.6666666666665</v>
          </cell>
          <cell r="AW140">
            <v>2991.6666666666665</v>
          </cell>
        </row>
        <row r="141">
          <cell r="C141" t="str">
            <v>74567SMP</v>
          </cell>
          <cell r="D141" t="str">
            <v>MIZONE LL-SUPERMAN 500ML 1X1</v>
          </cell>
          <cell r="E141">
            <v>2779.1666666666665</v>
          </cell>
          <cell r="F141">
            <v>2779.1666666666665</v>
          </cell>
          <cell r="G141">
            <v>2779.1666666666665</v>
          </cell>
          <cell r="H141">
            <v>2779.1666666666665</v>
          </cell>
          <cell r="I141">
            <v>2779.1666666666665</v>
          </cell>
          <cell r="J141">
            <v>2779.1666666666665</v>
          </cell>
          <cell r="K141">
            <v>2779.1666666666665</v>
          </cell>
          <cell r="L141">
            <v>2779.1666666666665</v>
          </cell>
          <cell r="M141">
            <v>2779.1666666666665</v>
          </cell>
          <cell r="N141">
            <v>2779.1666666666665</v>
          </cell>
          <cell r="O141">
            <v>2779.1666666666665</v>
          </cell>
          <cell r="P141">
            <v>2779.1666666666665</v>
          </cell>
          <cell r="Q141">
            <v>2779.1666666666665</v>
          </cell>
          <cell r="R141">
            <v>2779.1666666666665</v>
          </cell>
          <cell r="S141">
            <v>2779.1666666666665</v>
          </cell>
          <cell r="T141">
            <v>2779.1666666666665</v>
          </cell>
          <cell r="U141">
            <v>2779.1666666666665</v>
          </cell>
          <cell r="V141">
            <v>2779.1666666666665</v>
          </cell>
          <cell r="W141">
            <v>2779.1666666666665</v>
          </cell>
          <cell r="X141">
            <v>2779.1666666666665</v>
          </cell>
          <cell r="Y141">
            <v>3075</v>
          </cell>
          <cell r="Z141">
            <v>3075</v>
          </cell>
          <cell r="AA141">
            <v>3075</v>
          </cell>
          <cell r="AB141">
            <v>3075</v>
          </cell>
          <cell r="AC141">
            <v>3075</v>
          </cell>
          <cell r="AD141">
            <v>3075</v>
          </cell>
          <cell r="AE141">
            <v>3075</v>
          </cell>
          <cell r="AF141">
            <v>3075</v>
          </cell>
          <cell r="AG141">
            <v>3075</v>
          </cell>
          <cell r="AH141">
            <v>3075</v>
          </cell>
          <cell r="AJ141" t="str">
            <v>74567SMP</v>
          </cell>
          <cell r="AK141" t="str">
            <v>MIZONE LL-SUPERMAN 500ML 1X1</v>
          </cell>
          <cell r="AL141">
            <v>12</v>
          </cell>
          <cell r="AM141" t="str">
            <v>MIZONEX12</v>
          </cell>
          <cell r="AN141">
            <v>2991.6666666666665</v>
          </cell>
          <cell r="AO141">
            <v>2991.6666666666665</v>
          </cell>
          <cell r="AP141">
            <v>2991.6666666666665</v>
          </cell>
          <cell r="AQ141">
            <v>2991.6666666666665</v>
          </cell>
          <cell r="AR141">
            <v>2991.6666666666665</v>
          </cell>
          <cell r="AS141">
            <v>2991.6666666666665</v>
          </cell>
          <cell r="AT141">
            <v>2991.6666666666665</v>
          </cell>
          <cell r="AU141">
            <v>2991.6666666666665</v>
          </cell>
          <cell r="AV141">
            <v>2991.6666666666665</v>
          </cell>
          <cell r="AW141">
            <v>2991.6666666666665</v>
          </cell>
        </row>
        <row r="142">
          <cell r="C142" t="str">
            <v>74567SPP</v>
          </cell>
          <cell r="D142" t="str">
            <v>MIZONE LL-SPIDERMAN 500ML 1X1</v>
          </cell>
          <cell r="E142">
            <v>2779.1666666666665</v>
          </cell>
          <cell r="F142">
            <v>2779.1666666666665</v>
          </cell>
          <cell r="G142">
            <v>2779.1666666666665</v>
          </cell>
          <cell r="H142">
            <v>2779.1666666666665</v>
          </cell>
          <cell r="I142">
            <v>2779.1666666666665</v>
          </cell>
          <cell r="J142">
            <v>2779.1666666666665</v>
          </cell>
          <cell r="K142">
            <v>2779.1666666666665</v>
          </cell>
          <cell r="L142">
            <v>2779.1666666666665</v>
          </cell>
          <cell r="M142">
            <v>2779.1666666666665</v>
          </cell>
          <cell r="N142">
            <v>2779.1666666666665</v>
          </cell>
          <cell r="O142">
            <v>2779.1666666666665</v>
          </cell>
          <cell r="P142">
            <v>2779.1666666666665</v>
          </cell>
          <cell r="Q142">
            <v>2779.1666666666665</v>
          </cell>
          <cell r="R142">
            <v>2779.1666666666665</v>
          </cell>
          <cell r="S142">
            <v>2779.1666666666665</v>
          </cell>
          <cell r="T142">
            <v>2779.1666666666665</v>
          </cell>
          <cell r="U142">
            <v>2779.1666666666665</v>
          </cell>
          <cell r="V142">
            <v>2779.1666666666665</v>
          </cell>
          <cell r="W142">
            <v>2779.1666666666665</v>
          </cell>
          <cell r="X142">
            <v>2779.1666666666665</v>
          </cell>
          <cell r="Y142">
            <v>3075</v>
          </cell>
          <cell r="Z142">
            <v>3075</v>
          </cell>
          <cell r="AA142">
            <v>3075</v>
          </cell>
          <cell r="AB142">
            <v>3075</v>
          </cell>
          <cell r="AC142">
            <v>3075</v>
          </cell>
          <cell r="AD142">
            <v>3075</v>
          </cell>
          <cell r="AE142">
            <v>3075</v>
          </cell>
          <cell r="AF142">
            <v>3075</v>
          </cell>
          <cell r="AG142">
            <v>3075</v>
          </cell>
          <cell r="AH142">
            <v>3075</v>
          </cell>
          <cell r="AJ142" t="str">
            <v>74567SPP</v>
          </cell>
          <cell r="AK142" t="str">
            <v>MIZONE LL-SPIDERMAN 500ML 1X1</v>
          </cell>
          <cell r="AL142">
            <v>12</v>
          </cell>
          <cell r="AM142" t="str">
            <v>MIZONEX12</v>
          </cell>
          <cell r="AN142">
            <v>2991.6666666666665</v>
          </cell>
          <cell r="AO142">
            <v>2991.6666666666665</v>
          </cell>
          <cell r="AP142">
            <v>2991.6666666666665</v>
          </cell>
          <cell r="AQ142">
            <v>2991.6666666666665</v>
          </cell>
          <cell r="AR142">
            <v>2991.6666666666665</v>
          </cell>
          <cell r="AS142">
            <v>2991.6666666666665</v>
          </cell>
          <cell r="AT142">
            <v>2991.6666666666665</v>
          </cell>
          <cell r="AU142">
            <v>2991.6666666666665</v>
          </cell>
          <cell r="AV142">
            <v>2991.6666666666665</v>
          </cell>
          <cell r="AW142">
            <v>2991.6666666666665</v>
          </cell>
        </row>
        <row r="143">
          <cell r="C143" t="str">
            <v>74567SPR</v>
          </cell>
          <cell r="D143" t="str">
            <v>MIZONE LL-SPIDERMAN 500ML 1X1 REJECT</v>
          </cell>
          <cell r="E143">
            <v>2779.1666666666665</v>
          </cell>
          <cell r="F143">
            <v>2779.1666666666665</v>
          </cell>
          <cell r="G143">
            <v>2779.1666666666665</v>
          </cell>
          <cell r="H143">
            <v>2779.1666666666665</v>
          </cell>
          <cell r="I143">
            <v>2779.1666666666665</v>
          </cell>
          <cell r="J143">
            <v>2779.1666666666665</v>
          </cell>
          <cell r="K143">
            <v>2779.1666666666665</v>
          </cell>
          <cell r="L143">
            <v>2779.1666666666665</v>
          </cell>
          <cell r="M143">
            <v>2779.1666666666665</v>
          </cell>
          <cell r="N143">
            <v>2779.1666666666665</v>
          </cell>
          <cell r="O143">
            <v>2779.1666666666665</v>
          </cell>
          <cell r="P143">
            <v>2779.1666666666665</v>
          </cell>
          <cell r="Q143">
            <v>2779.1666666666665</v>
          </cell>
          <cell r="R143">
            <v>2779.1666666666665</v>
          </cell>
          <cell r="S143">
            <v>2779.1666666666665</v>
          </cell>
          <cell r="T143">
            <v>2779.1666666666665</v>
          </cell>
          <cell r="U143">
            <v>2779.1666666666665</v>
          </cell>
          <cell r="V143">
            <v>2779.1666666666665</v>
          </cell>
          <cell r="W143">
            <v>2779.1666666666665</v>
          </cell>
          <cell r="X143">
            <v>2779.1666666666665</v>
          </cell>
          <cell r="Y143">
            <v>3075</v>
          </cell>
          <cell r="Z143">
            <v>3075</v>
          </cell>
          <cell r="AA143">
            <v>3075</v>
          </cell>
          <cell r="AB143">
            <v>3075</v>
          </cell>
          <cell r="AC143">
            <v>3075</v>
          </cell>
          <cell r="AD143">
            <v>3075</v>
          </cell>
          <cell r="AE143">
            <v>3075</v>
          </cell>
          <cell r="AF143">
            <v>3075</v>
          </cell>
          <cell r="AG143">
            <v>3075</v>
          </cell>
          <cell r="AH143">
            <v>3075</v>
          </cell>
          <cell r="AJ143" t="str">
            <v>74567SPR</v>
          </cell>
          <cell r="AK143" t="str">
            <v>MIZONE LL-SPIDERMAN 500ML 1X1 REJECT</v>
          </cell>
          <cell r="AL143">
            <v>12</v>
          </cell>
          <cell r="AM143" t="str">
            <v>MIZONEX12</v>
          </cell>
          <cell r="AN143">
            <v>2991.6666666666665</v>
          </cell>
          <cell r="AO143">
            <v>2991.6666666666665</v>
          </cell>
          <cell r="AP143">
            <v>2991.6666666666665</v>
          </cell>
          <cell r="AQ143">
            <v>2991.6666666666665</v>
          </cell>
          <cell r="AR143">
            <v>2991.6666666666665</v>
          </cell>
          <cell r="AS143">
            <v>2991.6666666666665</v>
          </cell>
          <cell r="AT143">
            <v>2991.6666666666665</v>
          </cell>
          <cell r="AU143">
            <v>2991.6666666666665</v>
          </cell>
          <cell r="AV143">
            <v>2991.6666666666665</v>
          </cell>
          <cell r="AW143">
            <v>2991.6666666666665</v>
          </cell>
        </row>
        <row r="144">
          <cell r="C144" t="str">
            <v>74567YLP</v>
          </cell>
          <cell r="D144" t="str">
            <v>MIZONE YUZU LEMON 500ML 1X1</v>
          </cell>
          <cell r="E144">
            <v>2779.1666666666665</v>
          </cell>
          <cell r="F144">
            <v>2779.1666666666665</v>
          </cell>
          <cell r="G144">
            <v>2779.1666666666665</v>
          </cell>
          <cell r="H144">
            <v>2779.1666666666665</v>
          </cell>
          <cell r="I144">
            <v>2779.1666666666665</v>
          </cell>
          <cell r="J144">
            <v>2779.1666666666665</v>
          </cell>
          <cell r="K144">
            <v>2779.1666666666665</v>
          </cell>
          <cell r="L144">
            <v>2779.1666666666665</v>
          </cell>
          <cell r="M144">
            <v>2779.1666666666665</v>
          </cell>
          <cell r="N144">
            <v>2779.1666666666665</v>
          </cell>
          <cell r="O144">
            <v>2779.1666666666665</v>
          </cell>
          <cell r="P144">
            <v>2779.1666666666665</v>
          </cell>
          <cell r="Q144">
            <v>2779.1666666666665</v>
          </cell>
          <cell r="R144">
            <v>2779.1666666666665</v>
          </cell>
          <cell r="S144">
            <v>2779.1666666666665</v>
          </cell>
          <cell r="T144">
            <v>2779.1666666666665</v>
          </cell>
          <cell r="U144">
            <v>2779.1666666666665</v>
          </cell>
          <cell r="V144">
            <v>2779.1666666666665</v>
          </cell>
          <cell r="W144">
            <v>2779.1666666666665</v>
          </cell>
          <cell r="X144">
            <v>2779.1666666666665</v>
          </cell>
          <cell r="Y144">
            <v>3075</v>
          </cell>
          <cell r="Z144">
            <v>3075</v>
          </cell>
          <cell r="AA144">
            <v>3075</v>
          </cell>
          <cell r="AB144">
            <v>3075</v>
          </cell>
          <cell r="AC144">
            <v>3075</v>
          </cell>
          <cell r="AD144">
            <v>3075</v>
          </cell>
          <cell r="AE144">
            <v>3075</v>
          </cell>
          <cell r="AF144">
            <v>3075</v>
          </cell>
          <cell r="AG144">
            <v>3075</v>
          </cell>
          <cell r="AH144">
            <v>3075</v>
          </cell>
          <cell r="AJ144" t="str">
            <v>74567YLP</v>
          </cell>
          <cell r="AK144" t="str">
            <v>MIZONE YUZU LEMON 500ML 1X1</v>
          </cell>
          <cell r="AL144">
            <v>12</v>
          </cell>
          <cell r="AM144" t="str">
            <v>MIZONEX12</v>
          </cell>
          <cell r="AN144">
            <v>2991.6666666666665</v>
          </cell>
          <cell r="AO144">
            <v>2991.6666666666665</v>
          </cell>
          <cell r="AP144">
            <v>2991.6666666666665</v>
          </cell>
          <cell r="AQ144">
            <v>2991.6666666666665</v>
          </cell>
          <cell r="AR144">
            <v>2991.6666666666665</v>
          </cell>
          <cell r="AS144">
            <v>2991.6666666666665</v>
          </cell>
          <cell r="AT144">
            <v>2991.6666666666665</v>
          </cell>
          <cell r="AU144">
            <v>2991.6666666666665</v>
          </cell>
          <cell r="AV144">
            <v>2991.6666666666665</v>
          </cell>
          <cell r="AW144">
            <v>2991.6666666666665</v>
          </cell>
        </row>
        <row r="145">
          <cell r="C145" t="str">
            <v>124771P</v>
          </cell>
          <cell r="D145" t="str">
            <v>MIZONE YUZU LEMON 500ML 1X1</v>
          </cell>
          <cell r="E145">
            <v>2779.1666666666665</v>
          </cell>
          <cell r="F145">
            <v>2779.1666666666665</v>
          </cell>
          <cell r="G145">
            <v>2779.1666666666665</v>
          </cell>
          <cell r="H145">
            <v>2779.1666666666665</v>
          </cell>
          <cell r="I145">
            <v>2779.1666666666665</v>
          </cell>
          <cell r="J145">
            <v>2779.1666666666665</v>
          </cell>
          <cell r="K145">
            <v>2779.1666666666665</v>
          </cell>
          <cell r="L145">
            <v>2779.1666666666665</v>
          </cell>
          <cell r="M145">
            <v>2779.1666666666665</v>
          </cell>
          <cell r="N145">
            <v>2779.1666666666665</v>
          </cell>
          <cell r="O145">
            <v>2779.1666666666665</v>
          </cell>
          <cell r="P145">
            <v>2779.1666666666665</v>
          </cell>
          <cell r="Q145">
            <v>2779.1666666666665</v>
          </cell>
          <cell r="R145">
            <v>2779.1666666666665</v>
          </cell>
          <cell r="S145">
            <v>2779.1666666666665</v>
          </cell>
          <cell r="T145">
            <v>2779.1666666666665</v>
          </cell>
          <cell r="U145">
            <v>2779.1666666666665</v>
          </cell>
          <cell r="V145">
            <v>2779.1666666666665</v>
          </cell>
          <cell r="W145">
            <v>2779.1666666666665</v>
          </cell>
          <cell r="X145">
            <v>2779.1666666666665</v>
          </cell>
          <cell r="Y145">
            <v>3075</v>
          </cell>
          <cell r="Z145">
            <v>3075</v>
          </cell>
          <cell r="AA145">
            <v>3075</v>
          </cell>
          <cell r="AB145">
            <v>3075</v>
          </cell>
          <cell r="AC145">
            <v>3075</v>
          </cell>
          <cell r="AD145">
            <v>3075</v>
          </cell>
          <cell r="AE145">
            <v>3075</v>
          </cell>
          <cell r="AF145">
            <v>3075</v>
          </cell>
          <cell r="AG145">
            <v>3075</v>
          </cell>
          <cell r="AH145">
            <v>3075</v>
          </cell>
          <cell r="AJ145" t="str">
            <v>124771P</v>
          </cell>
          <cell r="AK145" t="str">
            <v>MIZONE YUZU LEMON 500ML 1X1</v>
          </cell>
          <cell r="AL145">
            <v>12</v>
          </cell>
          <cell r="AM145" t="str">
            <v>MIZONEX12</v>
          </cell>
          <cell r="AN145">
            <v>2991.6666666666665</v>
          </cell>
          <cell r="AO145">
            <v>2991.6666666666665</v>
          </cell>
          <cell r="AP145">
            <v>2991.6666666666665</v>
          </cell>
          <cell r="AQ145">
            <v>2991.6666666666665</v>
          </cell>
          <cell r="AR145">
            <v>2991.6666666666665</v>
          </cell>
          <cell r="AS145">
            <v>2991.6666666666665</v>
          </cell>
          <cell r="AT145">
            <v>2991.6666666666665</v>
          </cell>
          <cell r="AU145">
            <v>2991.6666666666665</v>
          </cell>
          <cell r="AV145">
            <v>2991.6666666666665</v>
          </cell>
          <cell r="AW145">
            <v>2991.6666666666665</v>
          </cell>
        </row>
        <row r="146">
          <cell r="C146" t="str">
            <v>124771PR</v>
          </cell>
          <cell r="D146" t="str">
            <v>MIZONE YUZU LEMON 500ml 1X1 PCS REJECT</v>
          </cell>
          <cell r="E146">
            <v>2779.1666666666665</v>
          </cell>
          <cell r="F146">
            <v>2779.1666666666665</v>
          </cell>
          <cell r="G146">
            <v>2779.1666666666665</v>
          </cell>
          <cell r="H146">
            <v>2779.1666666666665</v>
          </cell>
          <cell r="I146">
            <v>2779.1666666666665</v>
          </cell>
          <cell r="J146">
            <v>2779.1666666666665</v>
          </cell>
          <cell r="K146">
            <v>2779.1666666666665</v>
          </cell>
          <cell r="L146">
            <v>2779.1666666666665</v>
          </cell>
          <cell r="M146">
            <v>2779.1666666666665</v>
          </cell>
          <cell r="N146">
            <v>2779.1666666666665</v>
          </cell>
          <cell r="O146">
            <v>2779.1666666666665</v>
          </cell>
          <cell r="P146">
            <v>2779.1666666666665</v>
          </cell>
          <cell r="Q146">
            <v>2779.1666666666665</v>
          </cell>
          <cell r="R146">
            <v>2779.1666666666665</v>
          </cell>
          <cell r="S146">
            <v>2779.1666666666665</v>
          </cell>
          <cell r="T146">
            <v>2779.1666666666665</v>
          </cell>
          <cell r="U146">
            <v>2779.1666666666665</v>
          </cell>
          <cell r="V146">
            <v>2779.1666666666665</v>
          </cell>
          <cell r="W146">
            <v>2779.1666666666665</v>
          </cell>
          <cell r="X146">
            <v>2779.1666666666665</v>
          </cell>
          <cell r="Y146">
            <v>3075</v>
          </cell>
          <cell r="Z146">
            <v>3075</v>
          </cell>
          <cell r="AA146">
            <v>3075</v>
          </cell>
          <cell r="AB146">
            <v>3075</v>
          </cell>
          <cell r="AC146">
            <v>3075</v>
          </cell>
          <cell r="AD146">
            <v>3075</v>
          </cell>
          <cell r="AE146">
            <v>3075</v>
          </cell>
          <cell r="AF146">
            <v>3075</v>
          </cell>
          <cell r="AG146">
            <v>3075</v>
          </cell>
          <cell r="AH146">
            <v>3075</v>
          </cell>
          <cell r="AJ146" t="str">
            <v>124771PR</v>
          </cell>
          <cell r="AK146" t="str">
            <v>MIZONE YUZU LEMON 500ml 1X1 PCS REJECT</v>
          </cell>
          <cell r="AL146">
            <v>12</v>
          </cell>
          <cell r="AM146" t="str">
            <v>MIZONEX12</v>
          </cell>
          <cell r="AN146">
            <v>2991.6666666666665</v>
          </cell>
          <cell r="AO146">
            <v>2991.6666666666665</v>
          </cell>
          <cell r="AP146">
            <v>2991.6666666666665</v>
          </cell>
          <cell r="AQ146">
            <v>2991.6666666666665</v>
          </cell>
          <cell r="AR146">
            <v>2991.6666666666665</v>
          </cell>
          <cell r="AS146">
            <v>2991.6666666666665</v>
          </cell>
          <cell r="AT146">
            <v>2991.6666666666665</v>
          </cell>
          <cell r="AU146">
            <v>2991.6666666666665</v>
          </cell>
          <cell r="AV146">
            <v>2991.6666666666665</v>
          </cell>
          <cell r="AW146">
            <v>2991.6666666666665</v>
          </cell>
        </row>
        <row r="147">
          <cell r="C147" t="str">
            <v>74568P</v>
          </cell>
          <cell r="D147" t="str">
            <v>MIZONE ORANGE LIME 500ML 1X1</v>
          </cell>
          <cell r="E147">
            <v>2779.1666666666665</v>
          </cell>
          <cell r="F147">
            <v>2779.1666666666665</v>
          </cell>
          <cell r="G147">
            <v>2779.1666666666665</v>
          </cell>
          <cell r="H147">
            <v>2779.1666666666665</v>
          </cell>
          <cell r="I147">
            <v>2779.1666666666665</v>
          </cell>
          <cell r="J147">
            <v>2779.1666666666665</v>
          </cell>
          <cell r="K147">
            <v>2779.1666666666665</v>
          </cell>
          <cell r="L147">
            <v>2779.1666666666665</v>
          </cell>
          <cell r="M147">
            <v>2779.1666666666665</v>
          </cell>
          <cell r="N147">
            <v>2779.1666666666665</v>
          </cell>
          <cell r="O147">
            <v>2779.1666666666665</v>
          </cell>
          <cell r="P147">
            <v>2779.1666666666665</v>
          </cell>
          <cell r="Q147">
            <v>2779.1666666666665</v>
          </cell>
          <cell r="R147">
            <v>2779.1666666666665</v>
          </cell>
          <cell r="S147">
            <v>2779.1666666666665</v>
          </cell>
          <cell r="T147">
            <v>2779.1666666666665</v>
          </cell>
          <cell r="U147">
            <v>2779.1666666666665</v>
          </cell>
          <cell r="V147">
            <v>2779.1666666666665</v>
          </cell>
          <cell r="W147">
            <v>2779.1666666666665</v>
          </cell>
          <cell r="X147">
            <v>2779.1666666666665</v>
          </cell>
          <cell r="Y147">
            <v>3075</v>
          </cell>
          <cell r="Z147">
            <v>3075</v>
          </cell>
          <cell r="AA147">
            <v>3075</v>
          </cell>
          <cell r="AB147">
            <v>3075</v>
          </cell>
          <cell r="AC147">
            <v>3075</v>
          </cell>
          <cell r="AD147">
            <v>3075</v>
          </cell>
          <cell r="AE147">
            <v>3075</v>
          </cell>
          <cell r="AF147">
            <v>3075</v>
          </cell>
          <cell r="AG147">
            <v>3075</v>
          </cell>
          <cell r="AH147">
            <v>3075</v>
          </cell>
          <cell r="AJ147" t="str">
            <v>74568P</v>
          </cell>
          <cell r="AK147" t="str">
            <v>MIZONE ORANGE LIME 500ML 1X1</v>
          </cell>
          <cell r="AL147">
            <v>12</v>
          </cell>
          <cell r="AM147" t="str">
            <v>MIZONEX12</v>
          </cell>
          <cell r="AN147">
            <v>2991.6666666666665</v>
          </cell>
          <cell r="AO147">
            <v>2991.6666666666665</v>
          </cell>
          <cell r="AP147">
            <v>2991.6666666666665</v>
          </cell>
          <cell r="AQ147">
            <v>2991.6666666666665</v>
          </cell>
          <cell r="AR147">
            <v>2991.6666666666665</v>
          </cell>
          <cell r="AS147">
            <v>2991.6666666666665</v>
          </cell>
          <cell r="AT147">
            <v>2991.6666666666665</v>
          </cell>
          <cell r="AU147">
            <v>2991.6666666666665</v>
          </cell>
          <cell r="AV147">
            <v>2991.6666666666665</v>
          </cell>
          <cell r="AW147">
            <v>2991.6666666666665</v>
          </cell>
        </row>
        <row r="148">
          <cell r="C148" t="str">
            <v>74568SMP</v>
          </cell>
          <cell r="D148" t="str">
            <v>MIZONE OL SUPERMAN 500ML 1X1</v>
          </cell>
          <cell r="E148">
            <v>2779.1666666666665</v>
          </cell>
          <cell r="F148">
            <v>2779.1666666666665</v>
          </cell>
          <cell r="G148">
            <v>2779.1666666666665</v>
          </cell>
          <cell r="H148">
            <v>2779.1666666666665</v>
          </cell>
          <cell r="I148">
            <v>2779.1666666666665</v>
          </cell>
          <cell r="J148">
            <v>2779.1666666666665</v>
          </cell>
          <cell r="K148">
            <v>2779.1666666666665</v>
          </cell>
          <cell r="L148">
            <v>2779.1666666666665</v>
          </cell>
          <cell r="M148">
            <v>2779.1666666666665</v>
          </cell>
          <cell r="N148">
            <v>2779.1666666666665</v>
          </cell>
          <cell r="O148">
            <v>2779.1666666666665</v>
          </cell>
          <cell r="P148">
            <v>2779.1666666666665</v>
          </cell>
          <cell r="Q148">
            <v>2779.1666666666665</v>
          </cell>
          <cell r="R148">
            <v>2779.1666666666665</v>
          </cell>
          <cell r="S148">
            <v>2779.1666666666665</v>
          </cell>
          <cell r="T148">
            <v>2779.1666666666665</v>
          </cell>
          <cell r="U148">
            <v>2779.1666666666665</v>
          </cell>
          <cell r="V148">
            <v>2779.1666666666665</v>
          </cell>
          <cell r="W148">
            <v>2779.1666666666665</v>
          </cell>
          <cell r="X148">
            <v>2779.1666666666665</v>
          </cell>
          <cell r="Y148">
            <v>3075</v>
          </cell>
          <cell r="Z148">
            <v>3075</v>
          </cell>
          <cell r="AA148">
            <v>3075</v>
          </cell>
          <cell r="AB148">
            <v>3075</v>
          </cell>
          <cell r="AC148">
            <v>3075</v>
          </cell>
          <cell r="AD148">
            <v>3075</v>
          </cell>
          <cell r="AE148">
            <v>3075</v>
          </cell>
          <cell r="AF148">
            <v>3075</v>
          </cell>
          <cell r="AG148">
            <v>3075</v>
          </cell>
          <cell r="AH148">
            <v>3075</v>
          </cell>
          <cell r="AJ148" t="str">
            <v>74568SMP</v>
          </cell>
          <cell r="AK148" t="str">
            <v>MIZONE OL SUPERMAN 500ML 1X1</v>
          </cell>
          <cell r="AL148">
            <v>12</v>
          </cell>
          <cell r="AM148" t="str">
            <v>MIZONEX12</v>
          </cell>
          <cell r="AN148">
            <v>2991.6666666666665</v>
          </cell>
          <cell r="AO148">
            <v>2991.6666666666665</v>
          </cell>
          <cell r="AP148">
            <v>2991.6666666666665</v>
          </cell>
          <cell r="AQ148">
            <v>2991.6666666666665</v>
          </cell>
          <cell r="AR148">
            <v>2991.6666666666665</v>
          </cell>
          <cell r="AS148">
            <v>2991.6666666666665</v>
          </cell>
          <cell r="AT148">
            <v>2991.6666666666665</v>
          </cell>
          <cell r="AU148">
            <v>2991.6666666666665</v>
          </cell>
          <cell r="AV148">
            <v>2991.6666666666665</v>
          </cell>
          <cell r="AW148">
            <v>2991.6666666666665</v>
          </cell>
        </row>
        <row r="149">
          <cell r="C149" t="str">
            <v>74568SPP</v>
          </cell>
          <cell r="D149" t="str">
            <v>MIZONE OL-SPIDERMAN 500ML 1X1</v>
          </cell>
          <cell r="E149">
            <v>2779.1666666666665</v>
          </cell>
          <cell r="F149">
            <v>2779.1666666666665</v>
          </cell>
          <cell r="G149">
            <v>2779.1666666666665</v>
          </cell>
          <cell r="H149">
            <v>2779.1666666666665</v>
          </cell>
          <cell r="I149">
            <v>2779.1666666666665</v>
          </cell>
          <cell r="J149">
            <v>2779.1666666666665</v>
          </cell>
          <cell r="K149">
            <v>2779.1666666666665</v>
          </cell>
          <cell r="L149">
            <v>2779.1666666666665</v>
          </cell>
          <cell r="M149">
            <v>2779.1666666666665</v>
          </cell>
          <cell r="N149">
            <v>2779.1666666666665</v>
          </cell>
          <cell r="O149">
            <v>2779.1666666666665</v>
          </cell>
          <cell r="P149">
            <v>2779.1666666666665</v>
          </cell>
          <cell r="Q149">
            <v>2779.1666666666665</v>
          </cell>
          <cell r="R149">
            <v>2779.1666666666665</v>
          </cell>
          <cell r="S149">
            <v>2779.1666666666665</v>
          </cell>
          <cell r="T149">
            <v>2779.1666666666665</v>
          </cell>
          <cell r="U149">
            <v>2779.1666666666665</v>
          </cell>
          <cell r="V149">
            <v>2779.1666666666665</v>
          </cell>
          <cell r="W149">
            <v>2779.1666666666665</v>
          </cell>
          <cell r="X149">
            <v>2779.1666666666665</v>
          </cell>
          <cell r="Y149">
            <v>3075</v>
          </cell>
          <cell r="Z149">
            <v>3075</v>
          </cell>
          <cell r="AA149">
            <v>3075</v>
          </cell>
          <cell r="AB149">
            <v>3075</v>
          </cell>
          <cell r="AC149">
            <v>3075</v>
          </cell>
          <cell r="AD149">
            <v>3075</v>
          </cell>
          <cell r="AE149">
            <v>3075</v>
          </cell>
          <cell r="AF149">
            <v>3075</v>
          </cell>
          <cell r="AG149">
            <v>3075</v>
          </cell>
          <cell r="AH149">
            <v>3075</v>
          </cell>
          <cell r="AJ149" t="str">
            <v>74568SPP</v>
          </cell>
          <cell r="AK149" t="str">
            <v>MIZONE OL-SPIDERMAN 500ML 1X1</v>
          </cell>
          <cell r="AL149">
            <v>12</v>
          </cell>
          <cell r="AM149" t="str">
            <v>MIZONEX12</v>
          </cell>
          <cell r="AN149">
            <v>2991.6666666666665</v>
          </cell>
          <cell r="AO149">
            <v>2991.6666666666665</v>
          </cell>
          <cell r="AP149">
            <v>2991.6666666666665</v>
          </cell>
          <cell r="AQ149">
            <v>2991.6666666666665</v>
          </cell>
          <cell r="AR149">
            <v>2991.6666666666665</v>
          </cell>
          <cell r="AS149">
            <v>2991.6666666666665</v>
          </cell>
          <cell r="AT149">
            <v>2991.6666666666665</v>
          </cell>
          <cell r="AU149">
            <v>2991.6666666666665</v>
          </cell>
          <cell r="AV149">
            <v>2991.6666666666665</v>
          </cell>
          <cell r="AW149">
            <v>2991.6666666666665</v>
          </cell>
        </row>
        <row r="150">
          <cell r="C150" t="str">
            <v>74568PR</v>
          </cell>
          <cell r="D150" t="str">
            <v>MIZONE OL 1X1 REJECT</v>
          </cell>
          <cell r="E150">
            <v>2779.1666666666665</v>
          </cell>
          <cell r="F150">
            <v>2779.1666666666665</v>
          </cell>
          <cell r="G150">
            <v>2779.1666666666665</v>
          </cell>
          <cell r="H150">
            <v>2779.1666666666665</v>
          </cell>
          <cell r="I150">
            <v>2779.1666666666665</v>
          </cell>
          <cell r="J150">
            <v>2779.1666666666665</v>
          </cell>
          <cell r="K150">
            <v>2779.1666666666665</v>
          </cell>
          <cell r="L150">
            <v>2779.1666666666665</v>
          </cell>
          <cell r="M150">
            <v>2779.1666666666665</v>
          </cell>
          <cell r="N150">
            <v>2779.1666666666665</v>
          </cell>
          <cell r="O150">
            <v>2779.1666666666665</v>
          </cell>
          <cell r="P150">
            <v>2779.1666666666665</v>
          </cell>
          <cell r="Q150">
            <v>2779.1666666666665</v>
          </cell>
          <cell r="R150">
            <v>2779.1666666666665</v>
          </cell>
          <cell r="S150">
            <v>2779.1666666666665</v>
          </cell>
          <cell r="T150">
            <v>2779.1666666666665</v>
          </cell>
          <cell r="U150">
            <v>2779.1666666666665</v>
          </cell>
          <cell r="V150">
            <v>2779.1666666666665</v>
          </cell>
          <cell r="W150">
            <v>2779.1666666666665</v>
          </cell>
          <cell r="X150">
            <v>2779.1666666666665</v>
          </cell>
          <cell r="Y150">
            <v>3075</v>
          </cell>
          <cell r="Z150">
            <v>3075</v>
          </cell>
          <cell r="AA150">
            <v>3075</v>
          </cell>
          <cell r="AB150">
            <v>3075</v>
          </cell>
          <cell r="AC150">
            <v>3075</v>
          </cell>
          <cell r="AD150">
            <v>3075</v>
          </cell>
          <cell r="AE150">
            <v>3075</v>
          </cell>
          <cell r="AF150">
            <v>3075</v>
          </cell>
          <cell r="AG150">
            <v>3075</v>
          </cell>
          <cell r="AH150">
            <v>3075</v>
          </cell>
          <cell r="AJ150" t="str">
            <v>74568PR</v>
          </cell>
          <cell r="AK150" t="str">
            <v>MIZONE OL 1X1 REJECT</v>
          </cell>
          <cell r="AL150">
            <v>12</v>
          </cell>
          <cell r="AM150" t="str">
            <v>MIZONEX12</v>
          </cell>
          <cell r="AN150">
            <v>2991.6666666666665</v>
          </cell>
          <cell r="AO150">
            <v>2991.6666666666665</v>
          </cell>
          <cell r="AP150">
            <v>2991.6666666666665</v>
          </cell>
          <cell r="AQ150">
            <v>2991.6666666666665</v>
          </cell>
          <cell r="AR150">
            <v>2991.6666666666665</v>
          </cell>
          <cell r="AS150">
            <v>2991.6666666666665</v>
          </cell>
          <cell r="AT150">
            <v>2991.6666666666665</v>
          </cell>
          <cell r="AU150">
            <v>2991.6666666666665</v>
          </cell>
          <cell r="AV150">
            <v>2991.6666666666665</v>
          </cell>
          <cell r="AW150">
            <v>2991.6666666666665</v>
          </cell>
        </row>
        <row r="151">
          <cell r="C151" t="str">
            <v>74593P</v>
          </cell>
          <cell r="D151" t="str">
            <v>MIZONE APPLE GUAVA 500ML 1X1</v>
          </cell>
          <cell r="E151">
            <v>2779.1666666666665</v>
          </cell>
          <cell r="F151">
            <v>2779.1666666666665</v>
          </cell>
          <cell r="G151">
            <v>2779.1666666666665</v>
          </cell>
          <cell r="H151">
            <v>2779.1666666666665</v>
          </cell>
          <cell r="I151">
            <v>2779.1666666666665</v>
          </cell>
          <cell r="J151">
            <v>2779.1666666666665</v>
          </cell>
          <cell r="K151">
            <v>2779.1666666666665</v>
          </cell>
          <cell r="L151">
            <v>2779.1666666666665</v>
          </cell>
          <cell r="M151">
            <v>2779.1666666666665</v>
          </cell>
          <cell r="N151">
            <v>2779.1666666666665</v>
          </cell>
          <cell r="O151">
            <v>2779.1666666666665</v>
          </cell>
          <cell r="P151">
            <v>2779.1666666666665</v>
          </cell>
          <cell r="Q151">
            <v>2779.1666666666665</v>
          </cell>
          <cell r="R151">
            <v>2779.1666666666665</v>
          </cell>
          <cell r="S151">
            <v>2779.1666666666665</v>
          </cell>
          <cell r="T151">
            <v>2779.1666666666665</v>
          </cell>
          <cell r="U151">
            <v>2779.1666666666665</v>
          </cell>
          <cell r="V151">
            <v>2779.1666666666665</v>
          </cell>
          <cell r="W151">
            <v>2779.1666666666665</v>
          </cell>
          <cell r="X151">
            <v>2779.1666666666665</v>
          </cell>
          <cell r="Y151">
            <v>3075</v>
          </cell>
          <cell r="Z151">
            <v>3075</v>
          </cell>
          <cell r="AA151">
            <v>3075</v>
          </cell>
          <cell r="AB151">
            <v>3075</v>
          </cell>
          <cell r="AC151">
            <v>3075</v>
          </cell>
          <cell r="AD151">
            <v>3075</v>
          </cell>
          <cell r="AE151">
            <v>3075</v>
          </cell>
          <cell r="AF151">
            <v>3075</v>
          </cell>
          <cell r="AG151">
            <v>3075</v>
          </cell>
          <cell r="AH151">
            <v>3075</v>
          </cell>
          <cell r="AJ151" t="str">
            <v>74593P</v>
          </cell>
          <cell r="AK151" t="str">
            <v>MIZONE APPLE GUAVA 500ML 1X1</v>
          </cell>
          <cell r="AL151">
            <v>12</v>
          </cell>
          <cell r="AM151" t="str">
            <v>MIZONEX12</v>
          </cell>
          <cell r="AN151">
            <v>2991.6666666666665</v>
          </cell>
          <cell r="AO151">
            <v>2991.6666666666665</v>
          </cell>
          <cell r="AP151">
            <v>2991.6666666666665</v>
          </cell>
          <cell r="AQ151">
            <v>2991.6666666666665</v>
          </cell>
          <cell r="AR151">
            <v>2991.6666666666665</v>
          </cell>
          <cell r="AS151">
            <v>2991.6666666666665</v>
          </cell>
          <cell r="AT151">
            <v>2991.6666666666665</v>
          </cell>
          <cell r="AU151">
            <v>2991.6666666666665</v>
          </cell>
          <cell r="AV151">
            <v>2991.6666666666665</v>
          </cell>
          <cell r="AW151">
            <v>2991.6666666666665</v>
          </cell>
        </row>
        <row r="152">
          <cell r="C152" t="str">
            <v>74593PR</v>
          </cell>
          <cell r="D152" t="str">
            <v>MIZONE AG 1X1 REJECT</v>
          </cell>
          <cell r="E152">
            <v>2779.1666666666665</v>
          </cell>
          <cell r="F152">
            <v>2779.1666666666665</v>
          </cell>
          <cell r="G152">
            <v>2779.1666666666665</v>
          </cell>
          <cell r="H152">
            <v>2779.1666666666665</v>
          </cell>
          <cell r="I152">
            <v>2779.1666666666665</v>
          </cell>
          <cell r="J152">
            <v>2779.1666666666665</v>
          </cell>
          <cell r="K152">
            <v>2779.1666666666665</v>
          </cell>
          <cell r="L152">
            <v>2779.1666666666665</v>
          </cell>
          <cell r="M152">
            <v>2779.1666666666665</v>
          </cell>
          <cell r="N152">
            <v>2779.1666666666665</v>
          </cell>
          <cell r="O152">
            <v>2779.1666666666665</v>
          </cell>
          <cell r="P152">
            <v>2779.1666666666665</v>
          </cell>
          <cell r="Q152">
            <v>2779.1666666666665</v>
          </cell>
          <cell r="R152">
            <v>2779.1666666666665</v>
          </cell>
          <cell r="S152">
            <v>2779.1666666666665</v>
          </cell>
          <cell r="T152">
            <v>2779.1666666666665</v>
          </cell>
          <cell r="U152">
            <v>2779.1666666666665</v>
          </cell>
          <cell r="V152">
            <v>2779.1666666666665</v>
          </cell>
          <cell r="W152">
            <v>2779.1666666666665</v>
          </cell>
          <cell r="X152">
            <v>2779.1666666666665</v>
          </cell>
          <cell r="Y152">
            <v>3075</v>
          </cell>
          <cell r="Z152">
            <v>3075</v>
          </cell>
          <cell r="AA152">
            <v>3075</v>
          </cell>
          <cell r="AB152">
            <v>3075</v>
          </cell>
          <cell r="AC152">
            <v>3075</v>
          </cell>
          <cell r="AD152">
            <v>3075</v>
          </cell>
          <cell r="AE152">
            <v>3075</v>
          </cell>
          <cell r="AF152">
            <v>3075</v>
          </cell>
          <cell r="AG152">
            <v>3075</v>
          </cell>
          <cell r="AH152">
            <v>3075</v>
          </cell>
          <cell r="AJ152" t="str">
            <v>74593PR</v>
          </cell>
          <cell r="AK152" t="str">
            <v>MIZONE AG 1X1 REJECT</v>
          </cell>
          <cell r="AL152">
            <v>12</v>
          </cell>
          <cell r="AM152" t="str">
            <v>MIZONEX12</v>
          </cell>
          <cell r="AN152">
            <v>2991.6666666666665</v>
          </cell>
          <cell r="AO152">
            <v>2991.6666666666665</v>
          </cell>
          <cell r="AP152">
            <v>2991.6666666666665</v>
          </cell>
          <cell r="AQ152">
            <v>2991.6666666666665</v>
          </cell>
          <cell r="AR152">
            <v>2991.6666666666665</v>
          </cell>
          <cell r="AS152">
            <v>2991.6666666666665</v>
          </cell>
          <cell r="AT152">
            <v>2991.6666666666665</v>
          </cell>
          <cell r="AU152">
            <v>2991.6666666666665</v>
          </cell>
          <cell r="AV152">
            <v>2991.6666666666665</v>
          </cell>
          <cell r="AW152">
            <v>2991.6666666666665</v>
          </cell>
        </row>
        <row r="153">
          <cell r="C153" t="str">
            <v>74593SMP</v>
          </cell>
          <cell r="D153" t="str">
            <v>MIZONE AG SUPERMAN 500ML 1X1</v>
          </cell>
          <cell r="E153">
            <v>2779.1666666666665</v>
          </cell>
          <cell r="F153">
            <v>2779.1666666666665</v>
          </cell>
          <cell r="G153">
            <v>2779.1666666666665</v>
          </cell>
          <cell r="H153">
            <v>2779.1666666666665</v>
          </cell>
          <cell r="I153">
            <v>2779.1666666666665</v>
          </cell>
          <cell r="J153">
            <v>2779.1666666666665</v>
          </cell>
          <cell r="K153">
            <v>2779.1666666666665</v>
          </cell>
          <cell r="L153">
            <v>2779.1666666666665</v>
          </cell>
          <cell r="M153">
            <v>2779.1666666666665</v>
          </cell>
          <cell r="N153">
            <v>2779.1666666666665</v>
          </cell>
          <cell r="O153">
            <v>2779.1666666666665</v>
          </cell>
          <cell r="P153">
            <v>2779.1666666666665</v>
          </cell>
          <cell r="Q153">
            <v>2779.1666666666665</v>
          </cell>
          <cell r="R153">
            <v>2779.1666666666665</v>
          </cell>
          <cell r="S153">
            <v>2779.1666666666665</v>
          </cell>
          <cell r="T153">
            <v>2779.1666666666665</v>
          </cell>
          <cell r="U153">
            <v>2779.1666666666665</v>
          </cell>
          <cell r="V153">
            <v>2779.1666666666665</v>
          </cell>
          <cell r="W153">
            <v>2779.1666666666665</v>
          </cell>
          <cell r="X153">
            <v>2779.1666666666665</v>
          </cell>
          <cell r="Y153">
            <v>3075</v>
          </cell>
          <cell r="Z153">
            <v>3075</v>
          </cell>
          <cell r="AA153">
            <v>3075</v>
          </cell>
          <cell r="AB153">
            <v>3075</v>
          </cell>
          <cell r="AC153">
            <v>3075</v>
          </cell>
          <cell r="AD153">
            <v>3075</v>
          </cell>
          <cell r="AE153">
            <v>3075</v>
          </cell>
          <cell r="AF153">
            <v>3075</v>
          </cell>
          <cell r="AG153">
            <v>3075</v>
          </cell>
          <cell r="AH153">
            <v>3075</v>
          </cell>
          <cell r="AJ153" t="str">
            <v>74593SMP</v>
          </cell>
          <cell r="AK153" t="str">
            <v>MIZONE AG SUPERMAN 500ML 1X1</v>
          </cell>
          <cell r="AL153">
            <v>12</v>
          </cell>
          <cell r="AM153" t="str">
            <v>MIZONEX12</v>
          </cell>
          <cell r="AN153">
            <v>2991.6666666666665</v>
          </cell>
          <cell r="AO153">
            <v>2991.6666666666665</v>
          </cell>
          <cell r="AP153">
            <v>2991.6666666666665</v>
          </cell>
          <cell r="AQ153">
            <v>2991.6666666666665</v>
          </cell>
          <cell r="AR153">
            <v>2991.6666666666665</v>
          </cell>
          <cell r="AS153">
            <v>2991.6666666666665</v>
          </cell>
          <cell r="AT153">
            <v>2991.6666666666665</v>
          </cell>
          <cell r="AU153">
            <v>2991.6666666666665</v>
          </cell>
          <cell r="AV153">
            <v>2991.6666666666665</v>
          </cell>
          <cell r="AW153">
            <v>2991.6666666666665</v>
          </cell>
        </row>
        <row r="154">
          <cell r="C154" t="str">
            <v>74593SPP</v>
          </cell>
          <cell r="D154" t="str">
            <v>MIZONE AG SPIDERMAN 1X1</v>
          </cell>
          <cell r="E154">
            <v>2779.1666666666665</v>
          </cell>
          <cell r="F154">
            <v>2779.1666666666665</v>
          </cell>
          <cell r="G154">
            <v>2779.1666666666665</v>
          </cell>
          <cell r="H154">
            <v>2779.1666666666665</v>
          </cell>
          <cell r="I154">
            <v>2779.1666666666665</v>
          </cell>
          <cell r="J154">
            <v>2779.1666666666665</v>
          </cell>
          <cell r="K154">
            <v>2779.1666666666665</v>
          </cell>
          <cell r="L154">
            <v>2779.1666666666665</v>
          </cell>
          <cell r="M154">
            <v>2779.1666666666665</v>
          </cell>
          <cell r="N154">
            <v>2779.1666666666665</v>
          </cell>
          <cell r="O154">
            <v>2779.1666666666665</v>
          </cell>
          <cell r="P154">
            <v>2779.1666666666665</v>
          </cell>
          <cell r="Q154">
            <v>2779.1666666666665</v>
          </cell>
          <cell r="R154">
            <v>2779.1666666666665</v>
          </cell>
          <cell r="S154">
            <v>2779.1666666666665</v>
          </cell>
          <cell r="T154">
            <v>2779.1666666666665</v>
          </cell>
          <cell r="U154">
            <v>2779.1666666666665</v>
          </cell>
          <cell r="V154">
            <v>2779.1666666666665</v>
          </cell>
          <cell r="W154">
            <v>2779.1666666666665</v>
          </cell>
          <cell r="X154">
            <v>2779.1666666666665</v>
          </cell>
          <cell r="Y154">
            <v>3075</v>
          </cell>
          <cell r="Z154">
            <v>3075</v>
          </cell>
          <cell r="AA154">
            <v>3075</v>
          </cell>
          <cell r="AB154">
            <v>3075</v>
          </cell>
          <cell r="AC154">
            <v>3075</v>
          </cell>
          <cell r="AD154">
            <v>3075</v>
          </cell>
          <cell r="AE154">
            <v>3075</v>
          </cell>
          <cell r="AF154">
            <v>3075</v>
          </cell>
          <cell r="AG154">
            <v>3075</v>
          </cell>
          <cell r="AH154">
            <v>3075</v>
          </cell>
          <cell r="AJ154" t="str">
            <v>74593SPP</v>
          </cell>
          <cell r="AK154" t="str">
            <v>MIZONE AG SPIDERMAN 1X1</v>
          </cell>
          <cell r="AL154">
            <v>12</v>
          </cell>
          <cell r="AM154" t="str">
            <v>MIZONEX12</v>
          </cell>
          <cell r="AN154">
            <v>2991.6666666666665</v>
          </cell>
          <cell r="AO154">
            <v>2991.6666666666665</v>
          </cell>
          <cell r="AP154">
            <v>2991.6666666666665</v>
          </cell>
          <cell r="AQ154">
            <v>2991.6666666666665</v>
          </cell>
          <cell r="AR154">
            <v>2991.6666666666665</v>
          </cell>
          <cell r="AS154">
            <v>2991.6666666666665</v>
          </cell>
          <cell r="AT154">
            <v>2991.6666666666665</v>
          </cell>
          <cell r="AU154">
            <v>2991.6666666666665</v>
          </cell>
          <cell r="AV154">
            <v>2991.6666666666665</v>
          </cell>
          <cell r="AW154">
            <v>2991.6666666666665</v>
          </cell>
        </row>
        <row r="155">
          <cell r="C155" t="str">
            <v>145141P</v>
          </cell>
          <cell r="D155" t="str">
            <v>MIZONE ACTIVE LYCHEE LEMON 500ML 1X1 PCS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3075</v>
          </cell>
          <cell r="P155">
            <v>3075</v>
          </cell>
          <cell r="Q155">
            <v>3075</v>
          </cell>
          <cell r="R155">
            <v>3075</v>
          </cell>
          <cell r="S155">
            <v>3075</v>
          </cell>
          <cell r="T155">
            <v>3075</v>
          </cell>
          <cell r="U155">
            <v>3075</v>
          </cell>
          <cell r="V155">
            <v>3075</v>
          </cell>
          <cell r="W155">
            <v>3075</v>
          </cell>
          <cell r="X155">
            <v>3075</v>
          </cell>
          <cell r="Y155">
            <v>3075</v>
          </cell>
          <cell r="Z155">
            <v>3075</v>
          </cell>
          <cell r="AA155">
            <v>3075</v>
          </cell>
          <cell r="AB155">
            <v>3075</v>
          </cell>
          <cell r="AC155">
            <v>3075</v>
          </cell>
          <cell r="AD155">
            <v>3075</v>
          </cell>
          <cell r="AE155">
            <v>3075</v>
          </cell>
          <cell r="AF155">
            <v>3075</v>
          </cell>
          <cell r="AG155">
            <v>3075</v>
          </cell>
          <cell r="AH155">
            <v>3075</v>
          </cell>
          <cell r="AJ155" t="str">
            <v>145141P</v>
          </cell>
          <cell r="AK155" t="str">
            <v>MIZONE ACTIVE LYCHEE LEMON 500ML 1X1 PCS</v>
          </cell>
          <cell r="AL155">
            <v>12</v>
          </cell>
          <cell r="AM155" t="str">
            <v>MIZNEWX12</v>
          </cell>
          <cell r="AN155">
            <v>2991.6666666666665</v>
          </cell>
          <cell r="AO155">
            <v>2991.6666666666665</v>
          </cell>
          <cell r="AP155">
            <v>2991.6666666666665</v>
          </cell>
          <cell r="AQ155">
            <v>2991.6666666666665</v>
          </cell>
          <cell r="AR155">
            <v>2991.6666666666665</v>
          </cell>
          <cell r="AS155">
            <v>2991.6666666666665</v>
          </cell>
          <cell r="AT155">
            <v>2991.6666666666665</v>
          </cell>
          <cell r="AU155">
            <v>2991.6666666666665</v>
          </cell>
          <cell r="AV155">
            <v>2991.6666666666665</v>
          </cell>
          <cell r="AW155">
            <v>2991.6666666666665</v>
          </cell>
        </row>
        <row r="156">
          <cell r="C156" t="str">
            <v>145141PR</v>
          </cell>
          <cell r="D156" t="str">
            <v>MIZONE ACTIVE LYCHEE LEMON 500ML 1X1 PCS REJECT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3075</v>
          </cell>
          <cell r="P156">
            <v>3075</v>
          </cell>
          <cell r="Q156">
            <v>3075</v>
          </cell>
          <cell r="R156">
            <v>3075</v>
          </cell>
          <cell r="S156">
            <v>3075</v>
          </cell>
          <cell r="T156">
            <v>3075</v>
          </cell>
          <cell r="U156">
            <v>3075</v>
          </cell>
          <cell r="V156">
            <v>3075</v>
          </cell>
          <cell r="W156">
            <v>3075</v>
          </cell>
          <cell r="X156">
            <v>3075</v>
          </cell>
          <cell r="Y156">
            <v>3075</v>
          </cell>
          <cell r="Z156">
            <v>3075</v>
          </cell>
          <cell r="AA156">
            <v>3075</v>
          </cell>
          <cell r="AB156">
            <v>3075</v>
          </cell>
          <cell r="AC156">
            <v>3075</v>
          </cell>
          <cell r="AD156">
            <v>3075</v>
          </cell>
          <cell r="AE156">
            <v>3075</v>
          </cell>
          <cell r="AF156">
            <v>3075</v>
          </cell>
          <cell r="AG156">
            <v>3075</v>
          </cell>
          <cell r="AH156">
            <v>3075</v>
          </cell>
          <cell r="AJ156" t="str">
            <v>145141PR</v>
          </cell>
          <cell r="AK156" t="str">
            <v>MIZONE ACTIVE LYCHEE LEMON 500ML 1X1 PCS REJECT</v>
          </cell>
          <cell r="AL156">
            <v>12</v>
          </cell>
          <cell r="AM156" t="str">
            <v>MIZNEWX12</v>
          </cell>
          <cell r="AN156">
            <v>2991.6666666666665</v>
          </cell>
          <cell r="AO156">
            <v>2991.6666666666665</v>
          </cell>
          <cell r="AP156">
            <v>2991.6666666666665</v>
          </cell>
          <cell r="AQ156">
            <v>2991.6666666666665</v>
          </cell>
          <cell r="AR156">
            <v>2991.6666666666665</v>
          </cell>
          <cell r="AS156">
            <v>2991.6666666666665</v>
          </cell>
          <cell r="AT156">
            <v>2991.6666666666665</v>
          </cell>
          <cell r="AU156">
            <v>2991.6666666666665</v>
          </cell>
          <cell r="AV156">
            <v>2991.6666666666665</v>
          </cell>
          <cell r="AW156">
            <v>2991.6666666666665</v>
          </cell>
        </row>
        <row r="157">
          <cell r="C157" t="str">
            <v>145142P</v>
          </cell>
          <cell r="D157" t="str">
            <v>MIZONE MOOD UP LONGAN COCONUT 500ML 1X1 PCS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3075</v>
          </cell>
          <cell r="P157">
            <v>3075</v>
          </cell>
          <cell r="Q157">
            <v>3075</v>
          </cell>
          <cell r="R157">
            <v>3075</v>
          </cell>
          <cell r="S157">
            <v>3075</v>
          </cell>
          <cell r="T157">
            <v>3075</v>
          </cell>
          <cell r="U157">
            <v>3075</v>
          </cell>
          <cell r="V157">
            <v>3075</v>
          </cell>
          <cell r="W157">
            <v>3075</v>
          </cell>
          <cell r="X157">
            <v>3075</v>
          </cell>
          <cell r="Y157">
            <v>3075</v>
          </cell>
          <cell r="Z157">
            <v>3075</v>
          </cell>
          <cell r="AA157">
            <v>3075</v>
          </cell>
          <cell r="AB157">
            <v>3075</v>
          </cell>
          <cell r="AC157">
            <v>3075</v>
          </cell>
          <cell r="AD157">
            <v>3075</v>
          </cell>
          <cell r="AE157">
            <v>3075</v>
          </cell>
          <cell r="AF157">
            <v>3075</v>
          </cell>
          <cell r="AG157">
            <v>3075</v>
          </cell>
          <cell r="AH157">
            <v>3075</v>
          </cell>
          <cell r="AJ157" t="str">
            <v>145142P</v>
          </cell>
          <cell r="AK157" t="str">
            <v>MIZONE MOOD UP LONGAN COCONUT 500ML 1X1 PCS</v>
          </cell>
          <cell r="AL157">
            <v>12</v>
          </cell>
          <cell r="AM157" t="str">
            <v>MIZNEWX12</v>
          </cell>
          <cell r="AN157">
            <v>2991.6666666666665</v>
          </cell>
          <cell r="AO157">
            <v>2991.6666666666665</v>
          </cell>
          <cell r="AP157">
            <v>2991.6666666666665</v>
          </cell>
          <cell r="AQ157">
            <v>2991.6666666666665</v>
          </cell>
          <cell r="AR157">
            <v>2991.6666666666665</v>
          </cell>
          <cell r="AS157">
            <v>2991.6666666666665</v>
          </cell>
          <cell r="AT157">
            <v>2991.6666666666665</v>
          </cell>
          <cell r="AU157">
            <v>2991.6666666666665</v>
          </cell>
          <cell r="AV157">
            <v>2991.6666666666665</v>
          </cell>
          <cell r="AW157">
            <v>2991.6666666666665</v>
          </cell>
        </row>
        <row r="158">
          <cell r="C158" t="str">
            <v>145143P</v>
          </cell>
          <cell r="D158" t="str">
            <v>MIZONE MOOD UP CRANBERRY 500ML 1X1 PCS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3075</v>
          </cell>
          <cell r="P158">
            <v>3075</v>
          </cell>
          <cell r="Q158">
            <v>3075</v>
          </cell>
          <cell r="R158">
            <v>3075</v>
          </cell>
          <cell r="S158">
            <v>3075</v>
          </cell>
          <cell r="T158">
            <v>3075</v>
          </cell>
          <cell r="U158">
            <v>3075</v>
          </cell>
          <cell r="V158">
            <v>3075</v>
          </cell>
          <cell r="W158">
            <v>3075</v>
          </cell>
          <cell r="X158">
            <v>3075</v>
          </cell>
          <cell r="Y158">
            <v>3075</v>
          </cell>
          <cell r="Z158">
            <v>3075</v>
          </cell>
          <cell r="AA158">
            <v>3075</v>
          </cell>
          <cell r="AB158">
            <v>3075</v>
          </cell>
          <cell r="AC158">
            <v>3075</v>
          </cell>
          <cell r="AD158">
            <v>3075</v>
          </cell>
          <cell r="AE158">
            <v>3075</v>
          </cell>
          <cell r="AF158">
            <v>3075</v>
          </cell>
          <cell r="AG158">
            <v>3075</v>
          </cell>
          <cell r="AH158">
            <v>3075</v>
          </cell>
          <cell r="AJ158" t="str">
            <v>145143P</v>
          </cell>
          <cell r="AK158" t="str">
            <v>MIZONE MOOD UP CRANBERRY 500ML 1X1 PCS</v>
          </cell>
          <cell r="AL158">
            <v>12</v>
          </cell>
          <cell r="AM158" t="str">
            <v>MIZNEWX12</v>
          </cell>
          <cell r="AN158">
            <v>2991.6666666666665</v>
          </cell>
          <cell r="AO158">
            <v>2991.6666666666665</v>
          </cell>
          <cell r="AP158">
            <v>2991.6666666666665</v>
          </cell>
          <cell r="AQ158">
            <v>2991.6666666666665</v>
          </cell>
          <cell r="AR158">
            <v>2991.6666666666665</v>
          </cell>
          <cell r="AS158">
            <v>2991.6666666666665</v>
          </cell>
          <cell r="AT158">
            <v>2991.6666666666665</v>
          </cell>
          <cell r="AU158">
            <v>2991.6666666666665</v>
          </cell>
          <cell r="AV158">
            <v>2991.6666666666665</v>
          </cell>
          <cell r="AW158">
            <v>2991.6666666666665</v>
          </cell>
        </row>
        <row r="159">
          <cell r="C159" t="str">
            <v>145143PR</v>
          </cell>
          <cell r="D159" t="str">
            <v>MIZONE MOOD UP CRANBERRY 500ML PCS REJECT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3075</v>
          </cell>
          <cell r="P159">
            <v>3075</v>
          </cell>
          <cell r="Q159">
            <v>3075</v>
          </cell>
          <cell r="R159">
            <v>3075</v>
          </cell>
          <cell r="S159">
            <v>3075</v>
          </cell>
          <cell r="T159">
            <v>3075</v>
          </cell>
          <cell r="U159">
            <v>3075</v>
          </cell>
          <cell r="V159">
            <v>3075</v>
          </cell>
          <cell r="W159">
            <v>3075</v>
          </cell>
          <cell r="X159">
            <v>3075</v>
          </cell>
          <cell r="Y159">
            <v>3075</v>
          </cell>
          <cell r="Z159">
            <v>3075</v>
          </cell>
          <cell r="AA159">
            <v>3075</v>
          </cell>
          <cell r="AB159">
            <v>3075</v>
          </cell>
          <cell r="AC159">
            <v>3075</v>
          </cell>
          <cell r="AD159">
            <v>3075</v>
          </cell>
          <cell r="AE159">
            <v>3075</v>
          </cell>
          <cell r="AF159">
            <v>3075</v>
          </cell>
          <cell r="AG159">
            <v>3075</v>
          </cell>
          <cell r="AH159">
            <v>3075</v>
          </cell>
          <cell r="AJ159" t="str">
            <v>145143PR</v>
          </cell>
          <cell r="AK159" t="str">
            <v>MIZONE MOOD UP CRANBERRY 500ML PCS REJECT</v>
          </cell>
          <cell r="AL159">
            <v>12</v>
          </cell>
          <cell r="AM159" t="str">
            <v>MIZNEWX12</v>
          </cell>
          <cell r="AN159">
            <v>2991.6666666666665</v>
          </cell>
          <cell r="AO159">
            <v>2991.6666666666665</v>
          </cell>
          <cell r="AP159">
            <v>2991.6666666666665</v>
          </cell>
          <cell r="AQ159">
            <v>2991.6666666666665</v>
          </cell>
          <cell r="AR159">
            <v>2991.6666666666665</v>
          </cell>
          <cell r="AS159">
            <v>2991.6666666666665</v>
          </cell>
          <cell r="AT159">
            <v>2991.6666666666665</v>
          </cell>
          <cell r="AU159">
            <v>2991.6666666666665</v>
          </cell>
          <cell r="AV159">
            <v>2991.6666666666665</v>
          </cell>
          <cell r="AW159">
            <v>2991.6666666666665</v>
          </cell>
        </row>
        <row r="160">
          <cell r="C160" t="str">
            <v>145144P</v>
          </cell>
          <cell r="D160" t="str">
            <v>MIZONE BREAK FREE CHERRY BLOSSOM 500ML 1x1 PCS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3075</v>
          </cell>
          <cell r="P160">
            <v>3075</v>
          </cell>
          <cell r="Q160">
            <v>3075</v>
          </cell>
          <cell r="R160">
            <v>3075</v>
          </cell>
          <cell r="S160">
            <v>3075</v>
          </cell>
          <cell r="T160">
            <v>3075</v>
          </cell>
          <cell r="U160">
            <v>3075</v>
          </cell>
          <cell r="V160">
            <v>3075</v>
          </cell>
          <cell r="W160">
            <v>3075</v>
          </cell>
          <cell r="X160">
            <v>3075</v>
          </cell>
          <cell r="Y160">
            <v>3075</v>
          </cell>
          <cell r="Z160">
            <v>3075</v>
          </cell>
          <cell r="AA160">
            <v>3075</v>
          </cell>
          <cell r="AB160">
            <v>3075</v>
          </cell>
          <cell r="AC160">
            <v>3075</v>
          </cell>
          <cell r="AD160">
            <v>3075</v>
          </cell>
          <cell r="AE160">
            <v>3075</v>
          </cell>
          <cell r="AF160">
            <v>3075</v>
          </cell>
          <cell r="AG160">
            <v>3075</v>
          </cell>
          <cell r="AH160">
            <v>3075</v>
          </cell>
          <cell r="AJ160" t="str">
            <v>145144P</v>
          </cell>
          <cell r="AK160" t="str">
            <v>MIZONE BREAK FREE CHERRY BLOSSOM 500ML 1x1 PCS</v>
          </cell>
          <cell r="AL160">
            <v>12</v>
          </cell>
          <cell r="AM160" t="str">
            <v>MIZNEWX12</v>
          </cell>
          <cell r="AN160">
            <v>2991.6666666666665</v>
          </cell>
          <cell r="AO160">
            <v>2991.6666666666665</v>
          </cell>
          <cell r="AP160">
            <v>2991.6666666666665</v>
          </cell>
          <cell r="AQ160">
            <v>2991.6666666666665</v>
          </cell>
          <cell r="AR160">
            <v>2991.6666666666665</v>
          </cell>
          <cell r="AS160">
            <v>2991.6666666666665</v>
          </cell>
          <cell r="AT160">
            <v>2991.6666666666665</v>
          </cell>
          <cell r="AU160">
            <v>2991.6666666666665</v>
          </cell>
          <cell r="AV160">
            <v>2991.6666666666665</v>
          </cell>
          <cell r="AW160">
            <v>2991.6666666666665</v>
          </cell>
        </row>
        <row r="161">
          <cell r="C161" t="str">
            <v>145144PR</v>
          </cell>
          <cell r="D161" t="str">
            <v>MIZONE BREAK FREE CHERRY BLOSSOM 500ML PCS REJECT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3075</v>
          </cell>
          <cell r="P161">
            <v>3075</v>
          </cell>
          <cell r="Q161">
            <v>3075</v>
          </cell>
          <cell r="R161">
            <v>3075</v>
          </cell>
          <cell r="S161">
            <v>3075</v>
          </cell>
          <cell r="T161">
            <v>3075</v>
          </cell>
          <cell r="U161">
            <v>3075</v>
          </cell>
          <cell r="V161">
            <v>3075</v>
          </cell>
          <cell r="W161">
            <v>3075</v>
          </cell>
          <cell r="X161">
            <v>3075</v>
          </cell>
          <cell r="Y161">
            <v>3075</v>
          </cell>
          <cell r="Z161">
            <v>3075</v>
          </cell>
          <cell r="AA161">
            <v>3075</v>
          </cell>
          <cell r="AB161">
            <v>3075</v>
          </cell>
          <cell r="AC161">
            <v>3075</v>
          </cell>
          <cell r="AD161">
            <v>3075</v>
          </cell>
          <cell r="AE161">
            <v>3075</v>
          </cell>
          <cell r="AF161">
            <v>3075</v>
          </cell>
          <cell r="AG161">
            <v>3075</v>
          </cell>
          <cell r="AH161">
            <v>3075</v>
          </cell>
          <cell r="AJ161" t="str">
            <v>145144PR</v>
          </cell>
          <cell r="AK161" t="str">
            <v>MIZONE BREAK FREE CHERRY BLOSSOM 500ML PCS REJECT</v>
          </cell>
          <cell r="AL161">
            <v>12</v>
          </cell>
          <cell r="AM161" t="str">
            <v>MIZNEWX12</v>
          </cell>
          <cell r="AN161">
            <v>2991.6666666666665</v>
          </cell>
          <cell r="AO161">
            <v>2991.6666666666665</v>
          </cell>
          <cell r="AP161">
            <v>2991.6666666666665</v>
          </cell>
          <cell r="AQ161">
            <v>2991.6666666666665</v>
          </cell>
          <cell r="AR161">
            <v>2991.6666666666665</v>
          </cell>
          <cell r="AS161">
            <v>2991.6666666666665</v>
          </cell>
          <cell r="AT161">
            <v>2991.6666666666665</v>
          </cell>
          <cell r="AU161">
            <v>2991.6666666666665</v>
          </cell>
          <cell r="AV161">
            <v>2991.6666666666665</v>
          </cell>
          <cell r="AW161">
            <v>2991.6666666666665</v>
          </cell>
        </row>
        <row r="162">
          <cell r="C162" t="str">
            <v>145679P</v>
          </cell>
          <cell r="D162" t="str">
            <v>MIZONE MOVE ON STARFRUIT 500ML 1X1 PCS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3075</v>
          </cell>
          <cell r="P162">
            <v>3075</v>
          </cell>
          <cell r="Q162">
            <v>3075</v>
          </cell>
          <cell r="R162">
            <v>3075</v>
          </cell>
          <cell r="S162">
            <v>3075</v>
          </cell>
          <cell r="T162">
            <v>3075</v>
          </cell>
          <cell r="U162">
            <v>3075</v>
          </cell>
          <cell r="V162">
            <v>3075</v>
          </cell>
          <cell r="W162">
            <v>3075</v>
          </cell>
          <cell r="X162">
            <v>3075</v>
          </cell>
          <cell r="Y162">
            <v>3075</v>
          </cell>
          <cell r="Z162">
            <v>3075</v>
          </cell>
          <cell r="AA162">
            <v>3075</v>
          </cell>
          <cell r="AB162">
            <v>3075</v>
          </cell>
          <cell r="AC162">
            <v>3075</v>
          </cell>
          <cell r="AD162">
            <v>3075</v>
          </cell>
          <cell r="AE162">
            <v>3075</v>
          </cell>
          <cell r="AF162">
            <v>3075</v>
          </cell>
          <cell r="AG162">
            <v>3075</v>
          </cell>
          <cell r="AH162">
            <v>3075</v>
          </cell>
          <cell r="AJ162" t="str">
            <v>145679P</v>
          </cell>
          <cell r="AK162" t="str">
            <v>MIZONE MOVE ON STARFRUIT 500ML 1X1 PCS</v>
          </cell>
          <cell r="AL162">
            <v>12</v>
          </cell>
          <cell r="AM162" t="str">
            <v>MIZNEWX12</v>
          </cell>
          <cell r="AN162">
            <v>2991.6666666666665</v>
          </cell>
          <cell r="AO162">
            <v>2991.6666666666665</v>
          </cell>
          <cell r="AP162">
            <v>2991.6666666666665</v>
          </cell>
          <cell r="AQ162">
            <v>2991.6666666666665</v>
          </cell>
          <cell r="AR162">
            <v>2991.6666666666665</v>
          </cell>
          <cell r="AS162">
            <v>2991.6666666666665</v>
          </cell>
          <cell r="AT162">
            <v>2991.6666666666665</v>
          </cell>
          <cell r="AU162">
            <v>2991.6666666666665</v>
          </cell>
          <cell r="AV162">
            <v>2991.6666666666665</v>
          </cell>
          <cell r="AW162">
            <v>2991.6666666666665</v>
          </cell>
        </row>
        <row r="163">
          <cell r="C163" t="str">
            <v>145679PR</v>
          </cell>
          <cell r="D163" t="str">
            <v>MIZONE MOVE ON STARFRUIT 500ML PCS REJECT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3075</v>
          </cell>
          <cell r="P163">
            <v>3075</v>
          </cell>
          <cell r="Q163">
            <v>3075</v>
          </cell>
          <cell r="R163">
            <v>3075</v>
          </cell>
          <cell r="S163">
            <v>3075</v>
          </cell>
          <cell r="T163">
            <v>3075</v>
          </cell>
          <cell r="U163">
            <v>3075</v>
          </cell>
          <cell r="V163">
            <v>3075</v>
          </cell>
          <cell r="W163">
            <v>3075</v>
          </cell>
          <cell r="X163">
            <v>3075</v>
          </cell>
          <cell r="Y163">
            <v>3075</v>
          </cell>
          <cell r="Z163">
            <v>3075</v>
          </cell>
          <cell r="AA163">
            <v>3075</v>
          </cell>
          <cell r="AB163">
            <v>3075</v>
          </cell>
          <cell r="AC163">
            <v>3075</v>
          </cell>
          <cell r="AD163">
            <v>3075</v>
          </cell>
          <cell r="AE163">
            <v>3075</v>
          </cell>
          <cell r="AF163">
            <v>3075</v>
          </cell>
          <cell r="AG163">
            <v>3075</v>
          </cell>
          <cell r="AH163">
            <v>3075</v>
          </cell>
          <cell r="AJ163" t="str">
            <v>145679PR</v>
          </cell>
          <cell r="AK163" t="str">
            <v>MIZONE MOVE ON STARFRUIT 500ML PCS REJECT</v>
          </cell>
          <cell r="AL163">
            <v>12</v>
          </cell>
          <cell r="AM163" t="str">
            <v>MIZNEWX12</v>
          </cell>
          <cell r="AN163">
            <v>2991.6666666666665</v>
          </cell>
          <cell r="AO163">
            <v>2991.6666666666665</v>
          </cell>
          <cell r="AP163">
            <v>2991.6666666666665</v>
          </cell>
          <cell r="AQ163">
            <v>2991.6666666666665</v>
          </cell>
          <cell r="AR163">
            <v>2991.6666666666665</v>
          </cell>
          <cell r="AS163">
            <v>2991.6666666666665</v>
          </cell>
          <cell r="AT163">
            <v>2991.6666666666665</v>
          </cell>
          <cell r="AU163">
            <v>2991.6666666666665</v>
          </cell>
          <cell r="AV163">
            <v>2991.6666666666665</v>
          </cell>
          <cell r="AW163">
            <v>2991.6666666666665</v>
          </cell>
        </row>
        <row r="164">
          <cell r="C164" t="str">
            <v>87436P</v>
          </cell>
          <cell r="D164" t="str">
            <v>FRES-IN CRISPY APPLE/PCS</v>
          </cell>
          <cell r="E164">
            <v>3625</v>
          </cell>
          <cell r="F164">
            <v>3625</v>
          </cell>
          <cell r="G164">
            <v>3625</v>
          </cell>
          <cell r="H164">
            <v>3625</v>
          </cell>
          <cell r="I164">
            <v>3625</v>
          </cell>
          <cell r="J164">
            <v>3625</v>
          </cell>
          <cell r="K164">
            <v>3625</v>
          </cell>
          <cell r="L164">
            <v>3625</v>
          </cell>
          <cell r="M164">
            <v>3625</v>
          </cell>
          <cell r="N164">
            <v>3625</v>
          </cell>
          <cell r="O164">
            <v>3625</v>
          </cell>
          <cell r="P164">
            <v>3625</v>
          </cell>
          <cell r="Q164">
            <v>3625</v>
          </cell>
          <cell r="R164">
            <v>3625</v>
          </cell>
          <cell r="S164">
            <v>3625</v>
          </cell>
          <cell r="T164">
            <v>3625</v>
          </cell>
          <cell r="U164">
            <v>3625</v>
          </cell>
          <cell r="V164">
            <v>3625</v>
          </cell>
          <cell r="W164">
            <v>3625</v>
          </cell>
          <cell r="X164">
            <v>3625</v>
          </cell>
          <cell r="Y164">
            <v>3625</v>
          </cell>
          <cell r="Z164">
            <v>3625</v>
          </cell>
          <cell r="AA164">
            <v>3625</v>
          </cell>
          <cell r="AB164">
            <v>3625</v>
          </cell>
          <cell r="AC164">
            <v>3625</v>
          </cell>
          <cell r="AD164">
            <v>3625</v>
          </cell>
          <cell r="AE164">
            <v>3625</v>
          </cell>
          <cell r="AF164">
            <v>3625</v>
          </cell>
          <cell r="AG164">
            <v>3625</v>
          </cell>
          <cell r="AH164">
            <v>3625</v>
          </cell>
          <cell r="AJ164" t="str">
            <v>87436P</v>
          </cell>
          <cell r="AK164" t="str">
            <v>FRES-IN CRISPY APPLE/PCS</v>
          </cell>
          <cell r="AL164">
            <v>12</v>
          </cell>
          <cell r="AM164" t="str">
            <v>FRESINX12</v>
          </cell>
          <cell r="AN164">
            <v>3541.6666666666665</v>
          </cell>
          <cell r="AO164">
            <v>3541.6666666666665</v>
          </cell>
          <cell r="AP164">
            <v>3541.6666666666665</v>
          </cell>
          <cell r="AQ164">
            <v>3541.6666666666665</v>
          </cell>
          <cell r="AR164">
            <v>3541.6666666666665</v>
          </cell>
          <cell r="AS164">
            <v>3541.6666666666665</v>
          </cell>
          <cell r="AT164">
            <v>3541.6666666666665</v>
          </cell>
          <cell r="AU164">
            <v>3541.6666666666665</v>
          </cell>
          <cell r="AV164">
            <v>3541.6666666666665</v>
          </cell>
          <cell r="AW164">
            <v>3541.6666666666665</v>
          </cell>
        </row>
        <row r="165">
          <cell r="C165" t="str">
            <v>87625P</v>
          </cell>
          <cell r="D165" t="str">
            <v>FRES-IN JC STRAWBERRY 500ML 1X1</v>
          </cell>
          <cell r="E165">
            <v>3625</v>
          </cell>
          <cell r="F165">
            <v>3625</v>
          </cell>
          <cell r="G165">
            <v>3625</v>
          </cell>
          <cell r="H165">
            <v>3625</v>
          </cell>
          <cell r="I165">
            <v>3625</v>
          </cell>
          <cell r="J165">
            <v>3625</v>
          </cell>
          <cell r="K165">
            <v>3625</v>
          </cell>
          <cell r="L165">
            <v>3625</v>
          </cell>
          <cell r="M165">
            <v>3625</v>
          </cell>
          <cell r="N165">
            <v>3625</v>
          </cell>
          <cell r="O165">
            <v>3625</v>
          </cell>
          <cell r="P165">
            <v>3625</v>
          </cell>
          <cell r="Q165">
            <v>3625</v>
          </cell>
          <cell r="R165">
            <v>3625</v>
          </cell>
          <cell r="S165">
            <v>3625</v>
          </cell>
          <cell r="T165">
            <v>3625</v>
          </cell>
          <cell r="U165">
            <v>3625</v>
          </cell>
          <cell r="V165">
            <v>3625</v>
          </cell>
          <cell r="W165">
            <v>3625</v>
          </cell>
          <cell r="X165">
            <v>3625</v>
          </cell>
          <cell r="Y165">
            <v>3625</v>
          </cell>
          <cell r="Z165">
            <v>3625</v>
          </cell>
          <cell r="AA165">
            <v>3625</v>
          </cell>
          <cell r="AB165">
            <v>3625</v>
          </cell>
          <cell r="AC165">
            <v>3625</v>
          </cell>
          <cell r="AD165">
            <v>3625</v>
          </cell>
          <cell r="AE165">
            <v>3625</v>
          </cell>
          <cell r="AF165">
            <v>3625</v>
          </cell>
          <cell r="AG165">
            <v>3625</v>
          </cell>
          <cell r="AH165">
            <v>3625</v>
          </cell>
          <cell r="AJ165" t="str">
            <v>87625P</v>
          </cell>
          <cell r="AK165" t="str">
            <v>FRES-IN JC STRAWBERRY 500ML 1X1</v>
          </cell>
          <cell r="AL165">
            <v>12</v>
          </cell>
          <cell r="AM165" t="str">
            <v>FRESINX12</v>
          </cell>
          <cell r="AN165">
            <v>3541.6666666666665</v>
          </cell>
          <cell r="AO165">
            <v>3541.6666666666665</v>
          </cell>
          <cell r="AP165">
            <v>3541.6666666666665</v>
          </cell>
          <cell r="AQ165">
            <v>3541.6666666666665</v>
          </cell>
          <cell r="AR165">
            <v>3541.6666666666665</v>
          </cell>
          <cell r="AS165">
            <v>3541.6666666666665</v>
          </cell>
          <cell r="AT165">
            <v>3541.6666666666665</v>
          </cell>
          <cell r="AU165">
            <v>3541.6666666666665</v>
          </cell>
          <cell r="AV165">
            <v>3541.6666666666665</v>
          </cell>
          <cell r="AW165">
            <v>3541.6666666666665</v>
          </cell>
        </row>
        <row r="166">
          <cell r="C166" t="str">
            <v>26000P</v>
          </cell>
          <cell r="D166" t="str">
            <v>LEVITE ORANGE 350ML 1X1</v>
          </cell>
          <cell r="E166">
            <v>2887.5</v>
          </cell>
          <cell r="F166">
            <v>2887.5</v>
          </cell>
          <cell r="G166">
            <v>2887.5</v>
          </cell>
          <cell r="H166">
            <v>2887.5</v>
          </cell>
          <cell r="I166">
            <v>2887.5</v>
          </cell>
          <cell r="J166">
            <v>2887.5</v>
          </cell>
          <cell r="K166">
            <v>2887.5</v>
          </cell>
          <cell r="L166">
            <v>2887.5</v>
          </cell>
          <cell r="M166">
            <v>2887.5</v>
          </cell>
          <cell r="N166">
            <v>2887.5</v>
          </cell>
          <cell r="O166">
            <v>2887.5</v>
          </cell>
          <cell r="P166">
            <v>2887.5</v>
          </cell>
          <cell r="Q166">
            <v>2887.5</v>
          </cell>
          <cell r="R166">
            <v>2887.5</v>
          </cell>
          <cell r="S166">
            <v>2887.5</v>
          </cell>
          <cell r="T166">
            <v>2887.5</v>
          </cell>
          <cell r="U166">
            <v>2887.5</v>
          </cell>
          <cell r="V166">
            <v>2887.5</v>
          </cell>
          <cell r="W166">
            <v>2887.5</v>
          </cell>
          <cell r="X166">
            <v>2887.5</v>
          </cell>
          <cell r="Y166">
            <v>2887.5</v>
          </cell>
          <cell r="Z166">
            <v>2887.5</v>
          </cell>
          <cell r="AA166">
            <v>2887.5</v>
          </cell>
          <cell r="AB166">
            <v>2887.5</v>
          </cell>
          <cell r="AC166">
            <v>2887.5</v>
          </cell>
          <cell r="AD166">
            <v>2887.5</v>
          </cell>
          <cell r="AE166">
            <v>2887.5</v>
          </cell>
          <cell r="AF166">
            <v>2887.5</v>
          </cell>
          <cell r="AG166">
            <v>2887.5</v>
          </cell>
          <cell r="AH166">
            <v>2887.5</v>
          </cell>
          <cell r="AJ166" t="str">
            <v>26000P</v>
          </cell>
          <cell r="AK166" t="str">
            <v>LEVITE ORANGE 350ML 1X1</v>
          </cell>
          <cell r="AL166">
            <v>12</v>
          </cell>
          <cell r="AM166" t="str">
            <v>LEVITEX12</v>
          </cell>
          <cell r="AN166">
            <v>2804.1666666666665</v>
          </cell>
          <cell r="AO166">
            <v>2804.1666666666665</v>
          </cell>
          <cell r="AP166">
            <v>2804.1666666666665</v>
          </cell>
          <cell r="AQ166">
            <v>2804.1666666666665</v>
          </cell>
          <cell r="AR166">
            <v>2804.1666666666665</v>
          </cell>
          <cell r="AS166">
            <v>2804.1666666666665</v>
          </cell>
          <cell r="AT166">
            <v>2804.1666666666665</v>
          </cell>
          <cell r="AU166">
            <v>2804.1666666666665</v>
          </cell>
          <cell r="AV166">
            <v>2804.1666666666665</v>
          </cell>
          <cell r="AW166">
            <v>2804.1666666666665</v>
          </cell>
        </row>
        <row r="167">
          <cell r="C167" t="str">
            <v>26000PR</v>
          </cell>
          <cell r="D167" t="str">
            <v>LEVITE ORANGE 350ML 1X1 REJECT</v>
          </cell>
          <cell r="E167">
            <v>2887.5</v>
          </cell>
          <cell r="F167">
            <v>2887.5</v>
          </cell>
          <cell r="G167">
            <v>2887.5</v>
          </cell>
          <cell r="H167">
            <v>2887.5</v>
          </cell>
          <cell r="I167">
            <v>2887.5</v>
          </cell>
          <cell r="J167">
            <v>2887.5</v>
          </cell>
          <cell r="K167">
            <v>2887.5</v>
          </cell>
          <cell r="L167">
            <v>2887.5</v>
          </cell>
          <cell r="M167">
            <v>2887.5</v>
          </cell>
          <cell r="N167">
            <v>2887.5</v>
          </cell>
          <cell r="O167">
            <v>2887.5</v>
          </cell>
          <cell r="P167">
            <v>2887.5</v>
          </cell>
          <cell r="Q167">
            <v>2887.5</v>
          </cell>
          <cell r="R167">
            <v>2887.5</v>
          </cell>
          <cell r="S167">
            <v>2887.5</v>
          </cell>
          <cell r="T167">
            <v>2887.5</v>
          </cell>
          <cell r="U167">
            <v>2887.5</v>
          </cell>
          <cell r="V167">
            <v>2887.5</v>
          </cell>
          <cell r="W167">
            <v>2887.5</v>
          </cell>
          <cell r="X167">
            <v>2887.5</v>
          </cell>
          <cell r="Y167">
            <v>2887.5</v>
          </cell>
          <cell r="Z167">
            <v>2887.5</v>
          </cell>
          <cell r="AA167">
            <v>2887.5</v>
          </cell>
          <cell r="AB167">
            <v>2887.5</v>
          </cell>
          <cell r="AC167">
            <v>2887.5</v>
          </cell>
          <cell r="AD167">
            <v>2887.5</v>
          </cell>
          <cell r="AE167">
            <v>2887.5</v>
          </cell>
          <cell r="AF167">
            <v>2887.5</v>
          </cell>
          <cell r="AG167">
            <v>2887.5</v>
          </cell>
          <cell r="AH167">
            <v>2887.5</v>
          </cell>
          <cell r="AJ167" t="str">
            <v>26000PR</v>
          </cell>
          <cell r="AK167" t="str">
            <v>LEVITE ORANGE 350ML 1X1 REJECT</v>
          </cell>
          <cell r="AL167">
            <v>12</v>
          </cell>
          <cell r="AM167" t="str">
            <v>LEVITEX12</v>
          </cell>
          <cell r="AN167">
            <v>2804.1666666666665</v>
          </cell>
          <cell r="AO167">
            <v>2804.1666666666665</v>
          </cell>
          <cell r="AP167">
            <v>2804.1666666666665</v>
          </cell>
          <cell r="AQ167">
            <v>2804.1666666666665</v>
          </cell>
          <cell r="AR167">
            <v>2804.1666666666665</v>
          </cell>
          <cell r="AS167">
            <v>2804.1666666666665</v>
          </cell>
          <cell r="AT167">
            <v>2804.1666666666665</v>
          </cell>
          <cell r="AU167">
            <v>2804.1666666666665</v>
          </cell>
          <cell r="AV167">
            <v>2804.1666666666665</v>
          </cell>
          <cell r="AW167">
            <v>2804.1666666666665</v>
          </cell>
        </row>
        <row r="168">
          <cell r="C168" t="str">
            <v>26001P</v>
          </cell>
          <cell r="D168" t="str">
            <v>LEVITE JAMBU BIJI 350ML 1X1</v>
          </cell>
          <cell r="E168">
            <v>2887.5</v>
          </cell>
          <cell r="F168">
            <v>2887.5</v>
          </cell>
          <cell r="G168">
            <v>2887.5</v>
          </cell>
          <cell r="H168">
            <v>2887.5</v>
          </cell>
          <cell r="I168">
            <v>2887.5</v>
          </cell>
          <cell r="J168">
            <v>2887.5</v>
          </cell>
          <cell r="K168">
            <v>2887.5</v>
          </cell>
          <cell r="L168">
            <v>2887.5</v>
          </cell>
          <cell r="M168">
            <v>2887.5</v>
          </cell>
          <cell r="N168">
            <v>2887.5</v>
          </cell>
          <cell r="O168">
            <v>2887.5</v>
          </cell>
          <cell r="P168">
            <v>2887.5</v>
          </cell>
          <cell r="Q168">
            <v>2887.5</v>
          </cell>
          <cell r="R168">
            <v>2887.5</v>
          </cell>
          <cell r="S168">
            <v>2887.5</v>
          </cell>
          <cell r="T168">
            <v>2887.5</v>
          </cell>
          <cell r="U168">
            <v>2887.5</v>
          </cell>
          <cell r="V168">
            <v>2887.5</v>
          </cell>
          <cell r="W168">
            <v>2887.5</v>
          </cell>
          <cell r="X168">
            <v>2887.5</v>
          </cell>
          <cell r="Y168">
            <v>2887.5</v>
          </cell>
          <cell r="Z168">
            <v>2887.5</v>
          </cell>
          <cell r="AA168">
            <v>2887.5</v>
          </cell>
          <cell r="AB168">
            <v>2887.5</v>
          </cell>
          <cell r="AC168">
            <v>2887.5</v>
          </cell>
          <cell r="AD168">
            <v>2887.5</v>
          </cell>
          <cell r="AE168">
            <v>2887.5</v>
          </cell>
          <cell r="AF168">
            <v>2887.5</v>
          </cell>
          <cell r="AG168">
            <v>2887.5</v>
          </cell>
          <cell r="AH168">
            <v>2887.5</v>
          </cell>
          <cell r="AJ168" t="str">
            <v>26001P</v>
          </cell>
          <cell r="AK168" t="str">
            <v>LEVITE JAMBU BIJI 350ML 1X1</v>
          </cell>
          <cell r="AL168">
            <v>12</v>
          </cell>
          <cell r="AM168" t="str">
            <v>LEVITEX12</v>
          </cell>
          <cell r="AN168">
            <v>2804.1666666666665</v>
          </cell>
          <cell r="AO168">
            <v>2804.1666666666665</v>
          </cell>
          <cell r="AP168">
            <v>2804.1666666666665</v>
          </cell>
          <cell r="AQ168">
            <v>2804.1666666666665</v>
          </cell>
          <cell r="AR168">
            <v>2804.1666666666665</v>
          </cell>
          <cell r="AS168">
            <v>2804.1666666666665</v>
          </cell>
          <cell r="AT168">
            <v>2804.1666666666665</v>
          </cell>
          <cell r="AU168">
            <v>2804.1666666666665</v>
          </cell>
          <cell r="AV168">
            <v>2804.1666666666665</v>
          </cell>
          <cell r="AW168">
            <v>2804.1666666666665</v>
          </cell>
        </row>
        <row r="169">
          <cell r="C169" t="str">
            <v>26001PR</v>
          </cell>
          <cell r="D169" t="str">
            <v>LEVITE JAMBU BIJI 350ML 1X1 PCS REJECT</v>
          </cell>
          <cell r="E169">
            <v>2887.5</v>
          </cell>
          <cell r="F169">
            <v>2887.5</v>
          </cell>
          <cell r="G169">
            <v>2887.5</v>
          </cell>
          <cell r="H169">
            <v>2887.5</v>
          </cell>
          <cell r="I169">
            <v>2887.5</v>
          </cell>
          <cell r="J169">
            <v>2887.5</v>
          </cell>
          <cell r="K169">
            <v>2887.5</v>
          </cell>
          <cell r="L169">
            <v>2887.5</v>
          </cell>
          <cell r="M169">
            <v>2887.5</v>
          </cell>
          <cell r="N169">
            <v>2887.5</v>
          </cell>
          <cell r="O169">
            <v>2887.5</v>
          </cell>
          <cell r="P169">
            <v>2887.5</v>
          </cell>
          <cell r="Q169">
            <v>2887.5</v>
          </cell>
          <cell r="R169">
            <v>2887.5</v>
          </cell>
          <cell r="S169">
            <v>2887.5</v>
          </cell>
          <cell r="T169">
            <v>2887.5</v>
          </cell>
          <cell r="U169">
            <v>2887.5</v>
          </cell>
          <cell r="V169">
            <v>2887.5</v>
          </cell>
          <cell r="W169">
            <v>2887.5</v>
          </cell>
          <cell r="X169">
            <v>2887.5</v>
          </cell>
          <cell r="Y169">
            <v>2887.5</v>
          </cell>
          <cell r="Z169">
            <v>2887.5</v>
          </cell>
          <cell r="AA169">
            <v>2887.5</v>
          </cell>
          <cell r="AB169">
            <v>2887.5</v>
          </cell>
          <cell r="AC169">
            <v>2887.5</v>
          </cell>
          <cell r="AD169">
            <v>2887.5</v>
          </cell>
          <cell r="AE169">
            <v>2887.5</v>
          </cell>
          <cell r="AF169">
            <v>2887.5</v>
          </cell>
          <cell r="AG169">
            <v>2887.5</v>
          </cell>
          <cell r="AH169">
            <v>2887.5</v>
          </cell>
          <cell r="AJ169" t="str">
            <v>26001PR</v>
          </cell>
          <cell r="AK169" t="str">
            <v>LEVITE JAMBU BIJI 350ML 1X1 PCS REJECT</v>
          </cell>
          <cell r="AL169">
            <v>12</v>
          </cell>
          <cell r="AM169" t="str">
            <v>LEVITEX12</v>
          </cell>
          <cell r="AN169">
            <v>2804.1666666666665</v>
          </cell>
          <cell r="AO169">
            <v>2804.1666666666665</v>
          </cell>
          <cell r="AP169">
            <v>2804.1666666666665</v>
          </cell>
          <cell r="AQ169">
            <v>2804.1666666666665</v>
          </cell>
          <cell r="AR169">
            <v>2804.1666666666665</v>
          </cell>
          <cell r="AS169">
            <v>2804.1666666666665</v>
          </cell>
          <cell r="AT169">
            <v>2804.1666666666665</v>
          </cell>
          <cell r="AU169">
            <v>2804.1666666666665</v>
          </cell>
          <cell r="AV169">
            <v>2804.1666666666665</v>
          </cell>
          <cell r="AW169">
            <v>2804.1666666666665</v>
          </cell>
        </row>
        <row r="170">
          <cell r="C170" t="str">
            <v>26004P</v>
          </cell>
          <cell r="D170" t="str">
            <v>LEVITE SIRSAK 350ML 1X1</v>
          </cell>
          <cell r="E170">
            <v>2887.5</v>
          </cell>
          <cell r="F170">
            <v>2887.5</v>
          </cell>
          <cell r="G170">
            <v>2887.5</v>
          </cell>
          <cell r="H170">
            <v>2887.5</v>
          </cell>
          <cell r="I170">
            <v>2887.5</v>
          </cell>
          <cell r="J170">
            <v>2887.5</v>
          </cell>
          <cell r="K170">
            <v>2887.5</v>
          </cell>
          <cell r="L170">
            <v>2887.5</v>
          </cell>
          <cell r="M170">
            <v>2887.5</v>
          </cell>
          <cell r="N170">
            <v>2887.5</v>
          </cell>
          <cell r="O170">
            <v>2887.5</v>
          </cell>
          <cell r="P170">
            <v>2887.5</v>
          </cell>
          <cell r="Q170">
            <v>2887.5</v>
          </cell>
          <cell r="R170">
            <v>2887.5</v>
          </cell>
          <cell r="S170">
            <v>2887.5</v>
          </cell>
          <cell r="T170">
            <v>2887.5</v>
          </cell>
          <cell r="U170">
            <v>2887.5</v>
          </cell>
          <cell r="V170">
            <v>2887.5</v>
          </cell>
          <cell r="W170">
            <v>2887.5</v>
          </cell>
          <cell r="X170">
            <v>2887.5</v>
          </cell>
          <cell r="Y170">
            <v>2887.5</v>
          </cell>
          <cell r="Z170">
            <v>2887.5</v>
          </cell>
          <cell r="AA170">
            <v>2887.5</v>
          </cell>
          <cell r="AB170">
            <v>2887.5</v>
          </cell>
          <cell r="AC170">
            <v>2887.5</v>
          </cell>
          <cell r="AD170">
            <v>2887.5</v>
          </cell>
          <cell r="AE170">
            <v>2887.5</v>
          </cell>
          <cell r="AF170">
            <v>2887.5</v>
          </cell>
          <cell r="AG170">
            <v>2887.5</v>
          </cell>
          <cell r="AH170">
            <v>2887.5</v>
          </cell>
          <cell r="AJ170" t="str">
            <v>26004P</v>
          </cell>
          <cell r="AK170" t="str">
            <v>LEVITE SIRSAK 350ML 1X1</v>
          </cell>
          <cell r="AL170">
            <v>12</v>
          </cell>
          <cell r="AM170" t="str">
            <v>LEVITEX12</v>
          </cell>
          <cell r="AN170">
            <v>2804.1666666666665</v>
          </cell>
          <cell r="AO170">
            <v>2804.1666666666665</v>
          </cell>
          <cell r="AP170">
            <v>2804.1666666666665</v>
          </cell>
          <cell r="AQ170">
            <v>2804.1666666666665</v>
          </cell>
          <cell r="AR170">
            <v>2804.1666666666665</v>
          </cell>
          <cell r="AS170">
            <v>2804.1666666666665</v>
          </cell>
          <cell r="AT170">
            <v>2804.1666666666665</v>
          </cell>
          <cell r="AU170">
            <v>2804.1666666666665</v>
          </cell>
          <cell r="AV170">
            <v>2804.1666666666665</v>
          </cell>
          <cell r="AW170">
            <v>2804.1666666666665</v>
          </cell>
        </row>
        <row r="171">
          <cell r="C171" t="str">
            <v>26004PR</v>
          </cell>
          <cell r="D171" t="str">
            <v>LEVITE SIRSAK 350ML 1X1 REJECT</v>
          </cell>
          <cell r="E171">
            <v>2887.5</v>
          </cell>
          <cell r="F171">
            <v>2887.5</v>
          </cell>
          <cell r="G171">
            <v>2887.5</v>
          </cell>
          <cell r="H171">
            <v>2887.5</v>
          </cell>
          <cell r="I171">
            <v>2887.5</v>
          </cell>
          <cell r="J171">
            <v>2887.5</v>
          </cell>
          <cell r="K171">
            <v>2887.5</v>
          </cell>
          <cell r="L171">
            <v>2887.5</v>
          </cell>
          <cell r="M171">
            <v>2887.5</v>
          </cell>
          <cell r="N171">
            <v>2887.5</v>
          </cell>
          <cell r="O171">
            <v>2887.5</v>
          </cell>
          <cell r="P171">
            <v>2887.5</v>
          </cell>
          <cell r="Q171">
            <v>2887.5</v>
          </cell>
          <cell r="R171">
            <v>2887.5</v>
          </cell>
          <cell r="S171">
            <v>2887.5</v>
          </cell>
          <cell r="T171">
            <v>2887.5</v>
          </cell>
          <cell r="U171">
            <v>2887.5</v>
          </cell>
          <cell r="V171">
            <v>2887.5</v>
          </cell>
          <cell r="W171">
            <v>2887.5</v>
          </cell>
          <cell r="X171">
            <v>2887.5</v>
          </cell>
          <cell r="Y171">
            <v>2887.5</v>
          </cell>
          <cell r="Z171">
            <v>2887.5</v>
          </cell>
          <cell r="AA171">
            <v>2887.5</v>
          </cell>
          <cell r="AB171">
            <v>2887.5</v>
          </cell>
          <cell r="AC171">
            <v>2887.5</v>
          </cell>
          <cell r="AD171">
            <v>2887.5</v>
          </cell>
          <cell r="AE171">
            <v>2887.5</v>
          </cell>
          <cell r="AF171">
            <v>2887.5</v>
          </cell>
          <cell r="AG171">
            <v>2887.5</v>
          </cell>
          <cell r="AH171">
            <v>2887.5</v>
          </cell>
          <cell r="AJ171" t="str">
            <v>26004PR</v>
          </cell>
          <cell r="AK171" t="str">
            <v>LEVITE SIRSAK 350ML 1X1 REJECT</v>
          </cell>
          <cell r="AL171">
            <v>12</v>
          </cell>
          <cell r="AM171" t="str">
            <v>LEVITEX12</v>
          </cell>
          <cell r="AN171">
            <v>2804.1666666666665</v>
          </cell>
          <cell r="AO171">
            <v>2804.1666666666665</v>
          </cell>
          <cell r="AP171">
            <v>2804.1666666666665</v>
          </cell>
          <cell r="AQ171">
            <v>2804.1666666666665</v>
          </cell>
          <cell r="AR171">
            <v>2804.1666666666665</v>
          </cell>
          <cell r="AS171">
            <v>2804.1666666666665</v>
          </cell>
          <cell r="AT171">
            <v>2804.1666666666665</v>
          </cell>
          <cell r="AU171">
            <v>2804.1666666666665</v>
          </cell>
          <cell r="AV171">
            <v>2804.1666666666665</v>
          </cell>
          <cell r="AW171">
            <v>2804.1666666666665</v>
          </cell>
        </row>
        <row r="172">
          <cell r="C172" t="str">
            <v>26012P</v>
          </cell>
          <cell r="D172" t="str">
            <v>LEVITE ANGGUR HIJAU 1X1 PCS</v>
          </cell>
          <cell r="E172">
            <v>2887.5</v>
          </cell>
          <cell r="F172">
            <v>2887.5</v>
          </cell>
          <cell r="G172">
            <v>2887.5</v>
          </cell>
          <cell r="H172">
            <v>2887.5</v>
          </cell>
          <cell r="I172">
            <v>2887.5</v>
          </cell>
          <cell r="J172">
            <v>2887.5</v>
          </cell>
          <cell r="K172">
            <v>2887.5</v>
          </cell>
          <cell r="L172">
            <v>2887.5</v>
          </cell>
          <cell r="M172">
            <v>2887.5</v>
          </cell>
          <cell r="N172">
            <v>2887.5</v>
          </cell>
          <cell r="O172">
            <v>2887.5</v>
          </cell>
          <cell r="P172">
            <v>2887.5</v>
          </cell>
          <cell r="Q172">
            <v>2887.5</v>
          </cell>
          <cell r="R172">
            <v>2887.5</v>
          </cell>
          <cell r="S172">
            <v>2887.5</v>
          </cell>
          <cell r="T172">
            <v>2887.5</v>
          </cell>
          <cell r="U172">
            <v>2887.5</v>
          </cell>
          <cell r="V172">
            <v>2887.5</v>
          </cell>
          <cell r="W172">
            <v>2887.5</v>
          </cell>
          <cell r="X172">
            <v>2887.5</v>
          </cell>
          <cell r="Y172">
            <v>2887.5</v>
          </cell>
          <cell r="Z172">
            <v>2887.5</v>
          </cell>
          <cell r="AA172">
            <v>2887.5</v>
          </cell>
          <cell r="AB172">
            <v>2887.5</v>
          </cell>
          <cell r="AC172">
            <v>2887.5</v>
          </cell>
          <cell r="AD172">
            <v>2887.5</v>
          </cell>
          <cell r="AE172">
            <v>2887.5</v>
          </cell>
          <cell r="AF172">
            <v>2887.5</v>
          </cell>
          <cell r="AG172">
            <v>2887.5</v>
          </cell>
          <cell r="AH172">
            <v>2887.5</v>
          </cell>
          <cell r="AJ172" t="str">
            <v>26012P</v>
          </cell>
          <cell r="AK172" t="str">
            <v>LEVITE ANGGUR HIJAU 1X1 PCS</v>
          </cell>
          <cell r="AL172">
            <v>12</v>
          </cell>
          <cell r="AM172" t="str">
            <v>LEVITEX12</v>
          </cell>
          <cell r="AN172">
            <v>2804.1666666666665</v>
          </cell>
          <cell r="AO172">
            <v>2804.1666666666665</v>
          </cell>
          <cell r="AP172">
            <v>2804.1666666666665</v>
          </cell>
          <cell r="AQ172">
            <v>2804.1666666666665</v>
          </cell>
          <cell r="AR172">
            <v>2804.1666666666665</v>
          </cell>
          <cell r="AS172">
            <v>2804.1666666666665</v>
          </cell>
          <cell r="AT172">
            <v>2804.1666666666665</v>
          </cell>
          <cell r="AU172">
            <v>2804.1666666666665</v>
          </cell>
          <cell r="AV172">
            <v>2804.1666666666665</v>
          </cell>
          <cell r="AW172">
            <v>2804.1666666666665</v>
          </cell>
        </row>
        <row r="173">
          <cell r="C173" t="str">
            <v>26012PR</v>
          </cell>
          <cell r="D173" t="str">
            <v>LEVITE ANGGUR HIJAU 1X1 REJECT</v>
          </cell>
          <cell r="E173">
            <v>2887.5</v>
          </cell>
          <cell r="F173">
            <v>2887.5</v>
          </cell>
          <cell r="G173">
            <v>2887.5</v>
          </cell>
          <cell r="H173">
            <v>2887.5</v>
          </cell>
          <cell r="I173">
            <v>2887.5</v>
          </cell>
          <cell r="J173">
            <v>2887.5</v>
          </cell>
          <cell r="K173">
            <v>2887.5</v>
          </cell>
          <cell r="L173">
            <v>2887.5</v>
          </cell>
          <cell r="M173">
            <v>2887.5</v>
          </cell>
          <cell r="N173">
            <v>2887.5</v>
          </cell>
          <cell r="O173">
            <v>2887.5</v>
          </cell>
          <cell r="P173">
            <v>2887.5</v>
          </cell>
          <cell r="Q173">
            <v>2887.5</v>
          </cell>
          <cell r="R173">
            <v>2887.5</v>
          </cell>
          <cell r="S173">
            <v>2887.5</v>
          </cell>
          <cell r="T173">
            <v>2887.5</v>
          </cell>
          <cell r="U173">
            <v>2887.5</v>
          </cell>
          <cell r="V173">
            <v>2887.5</v>
          </cell>
          <cell r="W173">
            <v>2887.5</v>
          </cell>
          <cell r="X173">
            <v>2887.5</v>
          </cell>
          <cell r="Y173">
            <v>2887.5</v>
          </cell>
          <cell r="Z173">
            <v>2887.5</v>
          </cell>
          <cell r="AA173">
            <v>2887.5</v>
          </cell>
          <cell r="AB173">
            <v>2887.5</v>
          </cell>
          <cell r="AC173">
            <v>2887.5</v>
          </cell>
          <cell r="AD173">
            <v>2887.5</v>
          </cell>
          <cell r="AE173">
            <v>2887.5</v>
          </cell>
          <cell r="AF173">
            <v>2887.5</v>
          </cell>
          <cell r="AG173">
            <v>2887.5</v>
          </cell>
          <cell r="AH173">
            <v>2887.5</v>
          </cell>
          <cell r="AJ173" t="str">
            <v>26012PR</v>
          </cell>
          <cell r="AK173" t="str">
            <v>LEVITE ANGGUR HIJAU 1X1 REJECT</v>
          </cell>
          <cell r="AL173">
            <v>12</v>
          </cell>
          <cell r="AM173" t="str">
            <v>LEVITEX12</v>
          </cell>
          <cell r="AN173">
            <v>2804.1666666666665</v>
          </cell>
          <cell r="AO173">
            <v>2804.1666666666665</v>
          </cell>
          <cell r="AP173">
            <v>2804.1666666666665</v>
          </cell>
          <cell r="AQ173">
            <v>2804.1666666666665</v>
          </cell>
          <cell r="AR173">
            <v>2804.1666666666665</v>
          </cell>
          <cell r="AS173">
            <v>2804.1666666666665</v>
          </cell>
          <cell r="AT173">
            <v>2804.1666666666665</v>
          </cell>
          <cell r="AU173">
            <v>2804.1666666666665</v>
          </cell>
          <cell r="AV173">
            <v>2804.1666666666665</v>
          </cell>
          <cell r="AW173">
            <v>2804.1666666666665</v>
          </cell>
        </row>
        <row r="174">
          <cell r="C174" t="str">
            <v>142193p</v>
          </cell>
          <cell r="D174" t="str">
            <v>LEVITE LEMON CUCUMBER MINT 350ml 1X1</v>
          </cell>
          <cell r="E174">
            <v>2887.5</v>
          </cell>
          <cell r="F174">
            <v>2887.5</v>
          </cell>
          <cell r="G174">
            <v>2887.5</v>
          </cell>
          <cell r="H174">
            <v>2887.5</v>
          </cell>
          <cell r="I174">
            <v>2887.5</v>
          </cell>
          <cell r="J174">
            <v>2887.5</v>
          </cell>
          <cell r="K174">
            <v>2887.5</v>
          </cell>
          <cell r="L174">
            <v>2887.5</v>
          </cell>
          <cell r="M174">
            <v>2887.5</v>
          </cell>
          <cell r="N174">
            <v>2887.5</v>
          </cell>
          <cell r="O174">
            <v>2887.5</v>
          </cell>
          <cell r="P174">
            <v>2887.5</v>
          </cell>
          <cell r="Q174">
            <v>2887.5</v>
          </cell>
          <cell r="R174">
            <v>2887.5</v>
          </cell>
          <cell r="S174">
            <v>2887.5</v>
          </cell>
          <cell r="T174">
            <v>2887.5</v>
          </cell>
          <cell r="U174">
            <v>2887.5</v>
          </cell>
          <cell r="V174">
            <v>2887.5</v>
          </cell>
          <cell r="W174">
            <v>2887.5</v>
          </cell>
          <cell r="X174">
            <v>2887.5</v>
          </cell>
          <cell r="Y174">
            <v>2887.5</v>
          </cell>
          <cell r="Z174">
            <v>2887.5</v>
          </cell>
          <cell r="AA174">
            <v>2887.5</v>
          </cell>
          <cell r="AB174">
            <v>2887.5</v>
          </cell>
          <cell r="AC174">
            <v>2887.5</v>
          </cell>
          <cell r="AD174">
            <v>2887.5</v>
          </cell>
          <cell r="AE174">
            <v>2887.5</v>
          </cell>
          <cell r="AF174">
            <v>2887.5</v>
          </cell>
          <cell r="AG174">
            <v>2887.5</v>
          </cell>
          <cell r="AH174">
            <v>2887.5</v>
          </cell>
          <cell r="AJ174" t="str">
            <v>142193p</v>
          </cell>
          <cell r="AK174" t="str">
            <v>LEVITE LEMON CUCUMBER MINT 350ml 1X1</v>
          </cell>
          <cell r="AL174">
            <v>12</v>
          </cell>
          <cell r="AM174" t="str">
            <v>LEVITEX12</v>
          </cell>
          <cell r="AN174">
            <v>2804.1666666666665</v>
          </cell>
          <cell r="AO174">
            <v>2804.1666666666665</v>
          </cell>
          <cell r="AP174">
            <v>2804.1666666666665</v>
          </cell>
          <cell r="AQ174">
            <v>2804.1666666666665</v>
          </cell>
          <cell r="AR174">
            <v>2804.1666666666665</v>
          </cell>
          <cell r="AS174">
            <v>2804.1666666666665</v>
          </cell>
          <cell r="AT174">
            <v>2804.1666666666665</v>
          </cell>
          <cell r="AU174">
            <v>2804.1666666666665</v>
          </cell>
          <cell r="AV174">
            <v>2804.1666666666665</v>
          </cell>
          <cell r="AW174">
            <v>2804.1666666666665</v>
          </cell>
        </row>
        <row r="175">
          <cell r="C175" t="str">
            <v>142193PR</v>
          </cell>
          <cell r="D175" t="str">
            <v>LEVITE LEMON CUCUMBER MINT 350ml 1X1 PCS REJECT</v>
          </cell>
          <cell r="E175">
            <v>2887.5</v>
          </cell>
          <cell r="F175">
            <v>2887.5</v>
          </cell>
          <cell r="G175">
            <v>2887.5</v>
          </cell>
          <cell r="H175">
            <v>2887.5</v>
          </cell>
          <cell r="I175">
            <v>2887.5</v>
          </cell>
          <cell r="J175">
            <v>2887.5</v>
          </cell>
          <cell r="K175">
            <v>2887.5</v>
          </cell>
          <cell r="L175">
            <v>2887.5</v>
          </cell>
          <cell r="M175">
            <v>2887.5</v>
          </cell>
          <cell r="N175">
            <v>2887.5</v>
          </cell>
          <cell r="O175">
            <v>2887.5</v>
          </cell>
          <cell r="P175">
            <v>2887.5</v>
          </cell>
          <cell r="Q175">
            <v>2887.5</v>
          </cell>
          <cell r="R175">
            <v>2887.5</v>
          </cell>
          <cell r="S175">
            <v>2887.5</v>
          </cell>
          <cell r="T175">
            <v>2887.5</v>
          </cell>
          <cell r="U175">
            <v>2887.5</v>
          </cell>
          <cell r="V175">
            <v>2887.5</v>
          </cell>
          <cell r="W175">
            <v>2887.5</v>
          </cell>
          <cell r="X175">
            <v>2887.5</v>
          </cell>
          <cell r="Y175">
            <v>2887.5</v>
          </cell>
          <cell r="Z175">
            <v>2887.5</v>
          </cell>
          <cell r="AA175">
            <v>2887.5</v>
          </cell>
          <cell r="AB175">
            <v>2887.5</v>
          </cell>
          <cell r="AC175">
            <v>2887.5</v>
          </cell>
          <cell r="AD175">
            <v>2887.5</v>
          </cell>
          <cell r="AE175">
            <v>2887.5</v>
          </cell>
          <cell r="AF175">
            <v>2887.5</v>
          </cell>
          <cell r="AG175">
            <v>2887.5</v>
          </cell>
          <cell r="AH175">
            <v>2887.5</v>
          </cell>
          <cell r="AJ175" t="str">
            <v>142193PR</v>
          </cell>
          <cell r="AK175" t="str">
            <v>LEVITE LEMON CUCUMBER MINT 350ml 1X1 PCS REJECT</v>
          </cell>
          <cell r="AL175">
            <v>12</v>
          </cell>
          <cell r="AM175" t="str">
            <v>LEVITEX12</v>
          </cell>
          <cell r="AN175">
            <v>2804.1666666666665</v>
          </cell>
          <cell r="AO175">
            <v>2804.1666666666665</v>
          </cell>
          <cell r="AP175">
            <v>2804.1666666666665</v>
          </cell>
          <cell r="AQ175">
            <v>2804.1666666666665</v>
          </cell>
          <cell r="AR175">
            <v>2804.1666666666665</v>
          </cell>
          <cell r="AS175">
            <v>2804.1666666666665</v>
          </cell>
          <cell r="AT175">
            <v>2804.1666666666665</v>
          </cell>
          <cell r="AU175">
            <v>2804.1666666666665</v>
          </cell>
          <cell r="AV175">
            <v>2804.1666666666665</v>
          </cell>
          <cell r="AW175">
            <v>2804.1666666666665</v>
          </cell>
        </row>
        <row r="176">
          <cell r="C176" t="str">
            <v>142194P</v>
          </cell>
          <cell r="D176" t="str">
            <v>LEVITE LYCEE CITRUS MINT 350ml 1X1</v>
          </cell>
          <cell r="E176">
            <v>2887.5</v>
          </cell>
          <cell r="F176">
            <v>2887.5</v>
          </cell>
          <cell r="G176">
            <v>2887.5</v>
          </cell>
          <cell r="H176">
            <v>2887.5</v>
          </cell>
          <cell r="I176">
            <v>2887.5</v>
          </cell>
          <cell r="J176">
            <v>2887.5</v>
          </cell>
          <cell r="K176">
            <v>2887.5</v>
          </cell>
          <cell r="L176">
            <v>2887.5</v>
          </cell>
          <cell r="M176">
            <v>2887.5</v>
          </cell>
          <cell r="N176">
            <v>2887.5</v>
          </cell>
          <cell r="O176">
            <v>2887.5</v>
          </cell>
          <cell r="P176">
            <v>2887.5</v>
          </cell>
          <cell r="Q176">
            <v>2887.5</v>
          </cell>
          <cell r="R176">
            <v>2887.5</v>
          </cell>
          <cell r="S176">
            <v>2887.5</v>
          </cell>
          <cell r="T176">
            <v>2887.5</v>
          </cell>
          <cell r="U176">
            <v>2887.5</v>
          </cell>
          <cell r="V176">
            <v>2887.5</v>
          </cell>
          <cell r="W176">
            <v>2887.5</v>
          </cell>
          <cell r="X176">
            <v>2887.5</v>
          </cell>
          <cell r="Y176">
            <v>2887.5</v>
          </cell>
          <cell r="Z176">
            <v>2887.5</v>
          </cell>
          <cell r="AA176">
            <v>2887.5</v>
          </cell>
          <cell r="AB176">
            <v>2887.5</v>
          </cell>
          <cell r="AC176">
            <v>2887.5</v>
          </cell>
          <cell r="AD176">
            <v>2887.5</v>
          </cell>
          <cell r="AE176">
            <v>2887.5</v>
          </cell>
          <cell r="AF176">
            <v>2887.5</v>
          </cell>
          <cell r="AG176">
            <v>2887.5</v>
          </cell>
          <cell r="AH176">
            <v>2887.5</v>
          </cell>
          <cell r="AJ176" t="str">
            <v>142194P</v>
          </cell>
          <cell r="AK176" t="str">
            <v>LEVITE LYCEE CITRUS MINT 350ml 1X1</v>
          </cell>
          <cell r="AL176">
            <v>12</v>
          </cell>
          <cell r="AM176" t="str">
            <v>LEVITEX12</v>
          </cell>
          <cell r="AN176">
            <v>2804.1666666666665</v>
          </cell>
          <cell r="AO176">
            <v>2804.1666666666665</v>
          </cell>
          <cell r="AP176">
            <v>2804.1666666666665</v>
          </cell>
          <cell r="AQ176">
            <v>2804.1666666666665</v>
          </cell>
          <cell r="AR176">
            <v>2804.1666666666665</v>
          </cell>
          <cell r="AS176">
            <v>2804.1666666666665</v>
          </cell>
          <cell r="AT176">
            <v>2804.1666666666665</v>
          </cell>
          <cell r="AU176">
            <v>2804.1666666666665</v>
          </cell>
          <cell r="AV176">
            <v>2804.1666666666665</v>
          </cell>
          <cell r="AW176">
            <v>2804.1666666666665</v>
          </cell>
        </row>
        <row r="177">
          <cell r="C177" t="str">
            <v>142194PR</v>
          </cell>
          <cell r="D177" t="str">
            <v>LEVITE LYCEE CITRUS MINT 350ml 1X1 PCS REJECT</v>
          </cell>
          <cell r="E177">
            <v>2887.5</v>
          </cell>
          <cell r="F177">
            <v>2887.5</v>
          </cell>
          <cell r="G177">
            <v>2887.5</v>
          </cell>
          <cell r="H177">
            <v>2887.5</v>
          </cell>
          <cell r="I177">
            <v>2887.5</v>
          </cell>
          <cell r="J177">
            <v>2887.5</v>
          </cell>
          <cell r="K177">
            <v>2887.5</v>
          </cell>
          <cell r="L177">
            <v>2887.5</v>
          </cell>
          <cell r="M177">
            <v>2887.5</v>
          </cell>
          <cell r="N177">
            <v>2887.5</v>
          </cell>
          <cell r="O177">
            <v>2887.5</v>
          </cell>
          <cell r="P177">
            <v>2887.5</v>
          </cell>
          <cell r="Q177">
            <v>2887.5</v>
          </cell>
          <cell r="R177">
            <v>2887.5</v>
          </cell>
          <cell r="S177">
            <v>2887.5</v>
          </cell>
          <cell r="T177">
            <v>2887.5</v>
          </cell>
          <cell r="U177">
            <v>2887.5</v>
          </cell>
          <cell r="V177">
            <v>2887.5</v>
          </cell>
          <cell r="W177">
            <v>2887.5</v>
          </cell>
          <cell r="X177">
            <v>2887.5</v>
          </cell>
          <cell r="Y177">
            <v>2887.5</v>
          </cell>
          <cell r="Z177">
            <v>2887.5</v>
          </cell>
          <cell r="AA177">
            <v>2887.5</v>
          </cell>
          <cell r="AB177">
            <v>2887.5</v>
          </cell>
          <cell r="AC177">
            <v>2887.5</v>
          </cell>
          <cell r="AD177">
            <v>2887.5</v>
          </cell>
          <cell r="AE177">
            <v>2887.5</v>
          </cell>
          <cell r="AF177">
            <v>2887.5</v>
          </cell>
          <cell r="AG177">
            <v>2887.5</v>
          </cell>
          <cell r="AH177">
            <v>2887.5</v>
          </cell>
          <cell r="AJ177" t="str">
            <v>142194PR</v>
          </cell>
          <cell r="AK177" t="str">
            <v>LEVITE LYCEE CITRUS MINT 350ml 1X1 PCS REJECT</v>
          </cell>
          <cell r="AL177">
            <v>12</v>
          </cell>
          <cell r="AM177" t="str">
            <v>LEVITEX12</v>
          </cell>
          <cell r="AN177">
            <v>2804.1666666666665</v>
          </cell>
          <cell r="AO177">
            <v>2804.1666666666665</v>
          </cell>
          <cell r="AP177">
            <v>2804.1666666666665</v>
          </cell>
          <cell r="AQ177">
            <v>2804.1666666666665</v>
          </cell>
          <cell r="AR177">
            <v>2804.1666666666665</v>
          </cell>
          <cell r="AS177">
            <v>2804.1666666666665</v>
          </cell>
          <cell r="AT177">
            <v>2804.1666666666665</v>
          </cell>
          <cell r="AU177">
            <v>2804.1666666666665</v>
          </cell>
          <cell r="AV177">
            <v>2804.1666666666665</v>
          </cell>
          <cell r="AW177">
            <v>2804.1666666666665</v>
          </cell>
        </row>
        <row r="178">
          <cell r="C178" t="str">
            <v>142196P</v>
          </cell>
          <cell r="D178" t="str">
            <v>LEVITE WILDBERRIES LIME MINT 350ml 1X1</v>
          </cell>
          <cell r="E178">
            <v>2887.5</v>
          </cell>
          <cell r="F178">
            <v>2887.5</v>
          </cell>
          <cell r="G178">
            <v>2887.5</v>
          </cell>
          <cell r="H178">
            <v>2887.5</v>
          </cell>
          <cell r="I178">
            <v>2887.5</v>
          </cell>
          <cell r="J178">
            <v>2887.5</v>
          </cell>
          <cell r="K178">
            <v>2887.5</v>
          </cell>
          <cell r="L178">
            <v>2887.5</v>
          </cell>
          <cell r="M178">
            <v>2887.5</v>
          </cell>
          <cell r="N178">
            <v>2887.5</v>
          </cell>
          <cell r="O178">
            <v>2887.5</v>
          </cell>
          <cell r="P178">
            <v>2887.5</v>
          </cell>
          <cell r="Q178">
            <v>2887.5</v>
          </cell>
          <cell r="R178">
            <v>2887.5</v>
          </cell>
          <cell r="S178">
            <v>2887.5</v>
          </cell>
          <cell r="T178">
            <v>2887.5</v>
          </cell>
          <cell r="U178">
            <v>2887.5</v>
          </cell>
          <cell r="V178">
            <v>2887.5</v>
          </cell>
          <cell r="W178">
            <v>2887.5</v>
          </cell>
          <cell r="X178">
            <v>2887.5</v>
          </cell>
          <cell r="Y178">
            <v>2887.5</v>
          </cell>
          <cell r="Z178">
            <v>2887.5</v>
          </cell>
          <cell r="AA178">
            <v>2887.5</v>
          </cell>
          <cell r="AB178">
            <v>2887.5</v>
          </cell>
          <cell r="AC178">
            <v>2887.5</v>
          </cell>
          <cell r="AD178">
            <v>2887.5</v>
          </cell>
          <cell r="AE178">
            <v>2887.5</v>
          </cell>
          <cell r="AF178">
            <v>2887.5</v>
          </cell>
          <cell r="AG178">
            <v>2887.5</v>
          </cell>
          <cell r="AH178">
            <v>2887.5</v>
          </cell>
          <cell r="AJ178" t="str">
            <v>142196P</v>
          </cell>
          <cell r="AK178" t="str">
            <v>LEVITE WILDBERRIES LIME MINT 350ml 1X1</v>
          </cell>
          <cell r="AL178">
            <v>12</v>
          </cell>
          <cell r="AM178" t="str">
            <v>LEVITEX12</v>
          </cell>
          <cell r="AN178">
            <v>2804.1666666666665</v>
          </cell>
          <cell r="AO178">
            <v>2804.1666666666665</v>
          </cell>
          <cell r="AP178">
            <v>2804.1666666666665</v>
          </cell>
          <cell r="AQ178">
            <v>2804.1666666666665</v>
          </cell>
          <cell r="AR178">
            <v>2804.1666666666665</v>
          </cell>
          <cell r="AS178">
            <v>2804.1666666666665</v>
          </cell>
          <cell r="AT178">
            <v>2804.1666666666665</v>
          </cell>
          <cell r="AU178">
            <v>2804.1666666666665</v>
          </cell>
          <cell r="AV178">
            <v>2804.1666666666665</v>
          </cell>
          <cell r="AW178">
            <v>2804.1666666666665</v>
          </cell>
        </row>
        <row r="179">
          <cell r="C179" t="str">
            <v>142196PR</v>
          </cell>
          <cell r="D179" t="str">
            <v>LEVITE WILDBERRIES LIME MINT 350ml 1X1 PCS REJECT</v>
          </cell>
          <cell r="E179">
            <v>2887.5</v>
          </cell>
          <cell r="F179">
            <v>2887.5</v>
          </cell>
          <cell r="G179">
            <v>2887.5</v>
          </cell>
          <cell r="H179">
            <v>2887.5</v>
          </cell>
          <cell r="I179">
            <v>2887.5</v>
          </cell>
          <cell r="J179">
            <v>2887.5</v>
          </cell>
          <cell r="K179">
            <v>2887.5</v>
          </cell>
          <cell r="L179">
            <v>2887.5</v>
          </cell>
          <cell r="M179">
            <v>2887.5</v>
          </cell>
          <cell r="N179">
            <v>2887.5</v>
          </cell>
          <cell r="O179">
            <v>2887.5</v>
          </cell>
          <cell r="P179">
            <v>2887.5</v>
          </cell>
          <cell r="Q179">
            <v>2887.5</v>
          </cell>
          <cell r="R179">
            <v>2887.5</v>
          </cell>
          <cell r="S179">
            <v>2887.5</v>
          </cell>
          <cell r="T179">
            <v>2887.5</v>
          </cell>
          <cell r="U179">
            <v>2887.5</v>
          </cell>
          <cell r="V179">
            <v>2887.5</v>
          </cell>
          <cell r="W179">
            <v>2887.5</v>
          </cell>
          <cell r="X179">
            <v>2887.5</v>
          </cell>
          <cell r="Y179">
            <v>2887.5</v>
          </cell>
          <cell r="Z179">
            <v>2887.5</v>
          </cell>
          <cell r="AA179">
            <v>2887.5</v>
          </cell>
          <cell r="AB179">
            <v>2887.5</v>
          </cell>
          <cell r="AC179">
            <v>2887.5</v>
          </cell>
          <cell r="AD179">
            <v>2887.5</v>
          </cell>
          <cell r="AE179">
            <v>2887.5</v>
          </cell>
          <cell r="AF179">
            <v>2887.5</v>
          </cell>
          <cell r="AG179">
            <v>2887.5</v>
          </cell>
          <cell r="AH179">
            <v>2887.5</v>
          </cell>
          <cell r="AJ179" t="str">
            <v>142196PR</v>
          </cell>
          <cell r="AK179" t="str">
            <v>LEVITE WILDBERRIES LIME MINT 350ml 1X1 PCS REJECT</v>
          </cell>
          <cell r="AL179">
            <v>12</v>
          </cell>
          <cell r="AM179" t="str">
            <v>LEVITEX12</v>
          </cell>
          <cell r="AN179">
            <v>2804.1666666666665</v>
          </cell>
          <cell r="AO179">
            <v>2804.1666666666665</v>
          </cell>
          <cell r="AP179">
            <v>2804.1666666666665</v>
          </cell>
          <cell r="AQ179">
            <v>2804.1666666666665</v>
          </cell>
          <cell r="AR179">
            <v>2804.1666666666665</v>
          </cell>
          <cell r="AS179">
            <v>2804.1666666666665</v>
          </cell>
          <cell r="AT179">
            <v>2804.1666666666665</v>
          </cell>
          <cell r="AU179">
            <v>2804.1666666666665</v>
          </cell>
          <cell r="AV179">
            <v>2804.1666666666665</v>
          </cell>
          <cell r="AW179">
            <v>2804.1666666666665</v>
          </cell>
        </row>
        <row r="180">
          <cell r="C180" t="str">
            <v>96430P</v>
          </cell>
          <cell r="D180" t="str">
            <v>VIT.220 ML 1X1</v>
          </cell>
          <cell r="E180">
            <v>322.91666666666669</v>
          </cell>
          <cell r="F180">
            <v>322.91666666666669</v>
          </cell>
          <cell r="G180">
            <v>342.70833333333331</v>
          </cell>
          <cell r="H180">
            <v>382.29166666666669</v>
          </cell>
          <cell r="I180">
            <v>342.70833333333331</v>
          </cell>
          <cell r="J180">
            <v>342.70833333333331</v>
          </cell>
          <cell r="K180">
            <v>342.70833333333331</v>
          </cell>
          <cell r="L180">
            <v>342.70833333333331</v>
          </cell>
          <cell r="M180">
            <v>325</v>
          </cell>
          <cell r="N180">
            <v>325</v>
          </cell>
          <cell r="O180">
            <v>382.29166666666669</v>
          </cell>
          <cell r="P180">
            <v>382.29166666666669</v>
          </cell>
          <cell r="Q180">
            <v>382.29166666666669</v>
          </cell>
          <cell r="R180">
            <v>382.29166666666669</v>
          </cell>
          <cell r="S180">
            <v>382.29166666666669</v>
          </cell>
          <cell r="T180">
            <v>382.29166666666669</v>
          </cell>
          <cell r="U180">
            <v>382.29166666666669</v>
          </cell>
          <cell r="V180">
            <v>382.29166666666669</v>
          </cell>
          <cell r="W180">
            <v>382.29166666666669</v>
          </cell>
          <cell r="X180">
            <v>382.29166666666669</v>
          </cell>
          <cell r="Y180">
            <v>382.29166666666669</v>
          </cell>
          <cell r="Z180">
            <v>382.29166666666669</v>
          </cell>
          <cell r="AA180">
            <v>382.29166666666669</v>
          </cell>
          <cell r="AB180">
            <v>382.29166666666669</v>
          </cell>
          <cell r="AC180">
            <v>382.29166666666669</v>
          </cell>
          <cell r="AD180">
            <v>382.29166666666669</v>
          </cell>
          <cell r="AE180">
            <v>382.29166666666669</v>
          </cell>
          <cell r="AF180">
            <v>382.29166666666669</v>
          </cell>
          <cell r="AG180">
            <v>382.29166666666669</v>
          </cell>
          <cell r="AH180">
            <v>382.29166666666669</v>
          </cell>
          <cell r="AJ180" t="str">
            <v>96430P</v>
          </cell>
          <cell r="AK180" t="str">
            <v>VIT.220 ML 1X1</v>
          </cell>
          <cell r="AL180">
            <v>48</v>
          </cell>
          <cell r="AM180" t="str">
            <v>VIT220X48</v>
          </cell>
          <cell r="AN180">
            <v>361.45833333333331</v>
          </cell>
          <cell r="AO180">
            <v>361.45833333333331</v>
          </cell>
          <cell r="AP180">
            <v>361.45833333333331</v>
          </cell>
          <cell r="AQ180">
            <v>361.45833333333331</v>
          </cell>
          <cell r="AR180">
            <v>361.45833333333331</v>
          </cell>
          <cell r="AS180">
            <v>361.45833333333331</v>
          </cell>
          <cell r="AT180">
            <v>361.45833333333331</v>
          </cell>
          <cell r="AU180">
            <v>361.45833333333331</v>
          </cell>
          <cell r="AV180">
            <v>361.45833333333331</v>
          </cell>
          <cell r="AW180">
            <v>361.45833333333331</v>
          </cell>
        </row>
        <row r="181">
          <cell r="C181" t="str">
            <v>96430PR</v>
          </cell>
          <cell r="D181" t="str">
            <v>VIT.220 ML 1X1 PCS REJECT</v>
          </cell>
          <cell r="E181">
            <v>322.91666666666669</v>
          </cell>
          <cell r="F181">
            <v>322.91666666666669</v>
          </cell>
          <cell r="G181">
            <v>342.70833333333331</v>
          </cell>
          <cell r="H181">
            <v>382.29166666666669</v>
          </cell>
          <cell r="I181">
            <v>342.70833333333331</v>
          </cell>
          <cell r="J181">
            <v>342.70833333333331</v>
          </cell>
          <cell r="K181">
            <v>342.70833333333331</v>
          </cell>
          <cell r="L181">
            <v>342.70833333333331</v>
          </cell>
          <cell r="M181">
            <v>325</v>
          </cell>
          <cell r="N181">
            <v>325</v>
          </cell>
          <cell r="O181">
            <v>382.29166666666669</v>
          </cell>
          <cell r="P181">
            <v>382.29166666666669</v>
          </cell>
          <cell r="Q181">
            <v>382.29166666666669</v>
          </cell>
          <cell r="R181">
            <v>382.29166666666669</v>
          </cell>
          <cell r="S181">
            <v>382.29166666666669</v>
          </cell>
          <cell r="T181">
            <v>382.29166666666669</v>
          </cell>
          <cell r="U181">
            <v>382.29166666666669</v>
          </cell>
          <cell r="V181">
            <v>382.29166666666669</v>
          </cell>
          <cell r="W181">
            <v>382.29166666666669</v>
          </cell>
          <cell r="X181">
            <v>382.29166666666669</v>
          </cell>
          <cell r="Y181">
            <v>382.29166666666669</v>
          </cell>
          <cell r="Z181">
            <v>382.29166666666669</v>
          </cell>
          <cell r="AA181">
            <v>382.29166666666669</v>
          </cell>
          <cell r="AB181">
            <v>382.29166666666669</v>
          </cell>
          <cell r="AC181">
            <v>382.29166666666669</v>
          </cell>
          <cell r="AD181">
            <v>382.29166666666669</v>
          </cell>
          <cell r="AE181">
            <v>382.29166666666669</v>
          </cell>
          <cell r="AF181">
            <v>382.29166666666669</v>
          </cell>
          <cell r="AG181">
            <v>382.29166666666669</v>
          </cell>
          <cell r="AH181">
            <v>382.29166666666669</v>
          </cell>
          <cell r="AJ181" t="str">
            <v>96430PR</v>
          </cell>
          <cell r="AK181" t="str">
            <v>VIT.220 ML 1X1 PCS REJECT</v>
          </cell>
          <cell r="AL181">
            <v>48</v>
          </cell>
          <cell r="AM181" t="str">
            <v>VIT220X48</v>
          </cell>
          <cell r="AN181">
            <v>361.45833333333331</v>
          </cell>
          <cell r="AO181">
            <v>361.45833333333331</v>
          </cell>
          <cell r="AP181">
            <v>361.45833333333331</v>
          </cell>
          <cell r="AQ181">
            <v>361.45833333333331</v>
          </cell>
          <cell r="AR181">
            <v>361.45833333333331</v>
          </cell>
          <cell r="AS181">
            <v>361.45833333333331</v>
          </cell>
          <cell r="AT181">
            <v>361.45833333333331</v>
          </cell>
          <cell r="AU181">
            <v>361.45833333333331</v>
          </cell>
          <cell r="AV181">
            <v>361.45833333333331</v>
          </cell>
          <cell r="AW181">
            <v>361.45833333333331</v>
          </cell>
        </row>
        <row r="182">
          <cell r="C182" t="str">
            <v>74554P</v>
          </cell>
          <cell r="D182" t="str">
            <v>VIT.240ML 1X1 PCS</v>
          </cell>
          <cell r="E182">
            <v>322.91666666666669</v>
          </cell>
          <cell r="F182">
            <v>322.91666666666669</v>
          </cell>
          <cell r="G182">
            <v>342.70833333333331</v>
          </cell>
          <cell r="H182">
            <v>382.29166666666669</v>
          </cell>
          <cell r="I182">
            <v>342.70833333333331</v>
          </cell>
          <cell r="J182">
            <v>342.70833333333331</v>
          </cell>
          <cell r="K182">
            <v>342.70833333333331</v>
          </cell>
          <cell r="L182">
            <v>342.70833333333331</v>
          </cell>
          <cell r="M182">
            <v>325</v>
          </cell>
          <cell r="N182">
            <v>325</v>
          </cell>
          <cell r="O182">
            <v>382.29166666666669</v>
          </cell>
          <cell r="P182">
            <v>382.29166666666669</v>
          </cell>
          <cell r="Q182">
            <v>382.29166666666669</v>
          </cell>
          <cell r="R182">
            <v>382.29166666666669</v>
          </cell>
          <cell r="S182">
            <v>382.29166666666669</v>
          </cell>
          <cell r="T182">
            <v>382.29166666666669</v>
          </cell>
          <cell r="U182">
            <v>382.29166666666669</v>
          </cell>
          <cell r="V182">
            <v>382.29166666666669</v>
          </cell>
          <cell r="W182">
            <v>382.29166666666669</v>
          </cell>
          <cell r="X182">
            <v>382.29166666666669</v>
          </cell>
          <cell r="Y182">
            <v>382.29166666666669</v>
          </cell>
          <cell r="Z182">
            <v>382.29166666666669</v>
          </cell>
          <cell r="AA182">
            <v>382.29166666666669</v>
          </cell>
          <cell r="AB182">
            <v>382.29166666666669</v>
          </cell>
          <cell r="AC182">
            <v>382.29166666666669</v>
          </cell>
          <cell r="AD182">
            <v>382.29166666666669</v>
          </cell>
          <cell r="AE182">
            <v>382.29166666666669</v>
          </cell>
          <cell r="AF182">
            <v>382.29166666666669</v>
          </cell>
          <cell r="AG182">
            <v>382.29166666666669</v>
          </cell>
          <cell r="AH182">
            <v>382.29166666666669</v>
          </cell>
          <cell r="AJ182" t="str">
            <v>74554P</v>
          </cell>
          <cell r="AK182" t="str">
            <v>VIT.240ML 1X1 PCS</v>
          </cell>
          <cell r="AL182">
            <v>48</v>
          </cell>
          <cell r="AM182" t="str">
            <v>VIT240X48</v>
          </cell>
          <cell r="AN182">
            <v>361.45833333333331</v>
          </cell>
          <cell r="AO182">
            <v>361.45833333333331</v>
          </cell>
          <cell r="AP182">
            <v>361.45833333333331</v>
          </cell>
          <cell r="AQ182">
            <v>361.45833333333331</v>
          </cell>
          <cell r="AR182">
            <v>361.45833333333331</v>
          </cell>
          <cell r="AS182">
            <v>361.45833333333331</v>
          </cell>
          <cell r="AT182">
            <v>361.45833333333331</v>
          </cell>
          <cell r="AU182">
            <v>361.45833333333331</v>
          </cell>
          <cell r="AV182">
            <v>361.45833333333331</v>
          </cell>
          <cell r="AW182">
            <v>361.45833333333331</v>
          </cell>
        </row>
        <row r="183">
          <cell r="C183" t="str">
            <v>74554PR</v>
          </cell>
          <cell r="D183" t="str">
            <v>VIT.240ML 1X1 PCS REJECT</v>
          </cell>
          <cell r="E183">
            <v>322.91666666666669</v>
          </cell>
          <cell r="F183">
            <v>322.91666666666669</v>
          </cell>
          <cell r="G183">
            <v>342.70833333333331</v>
          </cell>
          <cell r="H183">
            <v>382.29166666666669</v>
          </cell>
          <cell r="I183">
            <v>342.70833333333331</v>
          </cell>
          <cell r="J183">
            <v>342.70833333333331</v>
          </cell>
          <cell r="K183">
            <v>342.70833333333331</v>
          </cell>
          <cell r="L183">
            <v>342.70833333333331</v>
          </cell>
          <cell r="M183">
            <v>325</v>
          </cell>
          <cell r="N183">
            <v>325</v>
          </cell>
          <cell r="O183">
            <v>382.29166666666669</v>
          </cell>
          <cell r="P183">
            <v>382.29166666666669</v>
          </cell>
          <cell r="Q183">
            <v>382.29166666666669</v>
          </cell>
          <cell r="R183">
            <v>382.29166666666669</v>
          </cell>
          <cell r="S183">
            <v>382.29166666666669</v>
          </cell>
          <cell r="T183">
            <v>382.29166666666669</v>
          </cell>
          <cell r="U183">
            <v>382.29166666666669</v>
          </cell>
          <cell r="V183">
            <v>382.29166666666669</v>
          </cell>
          <cell r="W183">
            <v>382.29166666666669</v>
          </cell>
          <cell r="X183">
            <v>382.29166666666669</v>
          </cell>
          <cell r="Y183">
            <v>382.29166666666669</v>
          </cell>
          <cell r="Z183">
            <v>382.29166666666669</v>
          </cell>
          <cell r="AA183">
            <v>382.29166666666669</v>
          </cell>
          <cell r="AB183">
            <v>382.29166666666669</v>
          </cell>
          <cell r="AC183">
            <v>382.29166666666669</v>
          </cell>
          <cell r="AD183">
            <v>382.29166666666669</v>
          </cell>
          <cell r="AE183">
            <v>382.29166666666669</v>
          </cell>
          <cell r="AF183">
            <v>382.29166666666669</v>
          </cell>
          <cell r="AG183">
            <v>382.29166666666669</v>
          </cell>
          <cell r="AH183">
            <v>382.29166666666669</v>
          </cell>
          <cell r="AJ183" t="str">
            <v>74554PR</v>
          </cell>
          <cell r="AK183" t="str">
            <v>VIT.240ML 1X1 PCS REJECT</v>
          </cell>
          <cell r="AL183">
            <v>48</v>
          </cell>
          <cell r="AM183" t="str">
            <v>VIT240X48</v>
          </cell>
          <cell r="AN183">
            <v>361.45833333333331</v>
          </cell>
          <cell r="AO183">
            <v>361.45833333333331</v>
          </cell>
          <cell r="AP183">
            <v>361.45833333333331</v>
          </cell>
          <cell r="AQ183">
            <v>361.45833333333331</v>
          </cell>
          <cell r="AR183">
            <v>361.45833333333331</v>
          </cell>
          <cell r="AS183">
            <v>361.45833333333331</v>
          </cell>
          <cell r="AT183">
            <v>361.45833333333331</v>
          </cell>
          <cell r="AU183">
            <v>361.45833333333331</v>
          </cell>
          <cell r="AV183">
            <v>361.45833333333331</v>
          </cell>
          <cell r="AW183">
            <v>361.45833333333331</v>
          </cell>
        </row>
        <row r="184">
          <cell r="C184" t="str">
            <v>112839P</v>
          </cell>
          <cell r="D184" t="str">
            <v>VIT.330ML 1X1 PCS</v>
          </cell>
          <cell r="E184">
            <v>1083.3333333333333</v>
          </cell>
          <cell r="F184">
            <v>1083.3333333333333</v>
          </cell>
          <cell r="G184">
            <v>1095.8333333333333</v>
          </cell>
          <cell r="H184">
            <v>1143.75</v>
          </cell>
          <cell r="I184">
            <v>1095.8333333333333</v>
          </cell>
          <cell r="J184">
            <v>1095.8333333333333</v>
          </cell>
          <cell r="K184">
            <v>1095.8333333333333</v>
          </cell>
          <cell r="L184">
            <v>1095.8333333333333</v>
          </cell>
          <cell r="M184">
            <v>1083.3333333333333</v>
          </cell>
          <cell r="N184">
            <v>1083.3333333333333</v>
          </cell>
          <cell r="O184">
            <v>1143.75</v>
          </cell>
          <cell r="P184">
            <v>1143.75</v>
          </cell>
          <cell r="Q184">
            <v>1143.75</v>
          </cell>
          <cell r="R184">
            <v>1143.75</v>
          </cell>
          <cell r="S184">
            <v>1143.75</v>
          </cell>
          <cell r="T184">
            <v>1143.75</v>
          </cell>
          <cell r="U184">
            <v>1143.75</v>
          </cell>
          <cell r="V184">
            <v>1143.75</v>
          </cell>
          <cell r="W184">
            <v>1143.75</v>
          </cell>
          <cell r="X184">
            <v>1143.75</v>
          </cell>
          <cell r="Y184">
            <v>1143.75</v>
          </cell>
          <cell r="Z184">
            <v>1143.75</v>
          </cell>
          <cell r="AA184">
            <v>1143.75</v>
          </cell>
          <cell r="AB184">
            <v>1143.75</v>
          </cell>
          <cell r="AC184">
            <v>1143.75</v>
          </cell>
          <cell r="AD184">
            <v>1143.75</v>
          </cell>
          <cell r="AE184">
            <v>1143.75</v>
          </cell>
          <cell r="AF184">
            <v>1143.75</v>
          </cell>
          <cell r="AG184">
            <v>1143.75</v>
          </cell>
          <cell r="AH184">
            <v>1143.75</v>
          </cell>
          <cell r="AJ184" t="str">
            <v>112839P</v>
          </cell>
          <cell r="AK184" t="str">
            <v>VIT.330ML 1X1 PCS</v>
          </cell>
          <cell r="AL184">
            <v>24</v>
          </cell>
          <cell r="AM184" t="str">
            <v>VIT330X24</v>
          </cell>
          <cell r="AN184">
            <v>1102.0833333333333</v>
          </cell>
          <cell r="AO184">
            <v>1102.0833333333333</v>
          </cell>
          <cell r="AP184">
            <v>1102.0833333333333</v>
          </cell>
          <cell r="AQ184">
            <v>1102.0833333333333</v>
          </cell>
          <cell r="AR184">
            <v>1102.0833333333333</v>
          </cell>
          <cell r="AS184">
            <v>1102.0833333333333</v>
          </cell>
          <cell r="AT184">
            <v>1102.0833333333333</v>
          </cell>
          <cell r="AU184">
            <v>1102.0833333333333</v>
          </cell>
          <cell r="AV184">
            <v>1102.0833333333333</v>
          </cell>
          <cell r="AW184">
            <v>1102.0833333333333</v>
          </cell>
        </row>
        <row r="185">
          <cell r="C185" t="str">
            <v>112839PR</v>
          </cell>
          <cell r="D185" t="str">
            <v>VIT.330ML 1X 1 PCS REJECT</v>
          </cell>
          <cell r="E185">
            <v>1083.3333333333333</v>
          </cell>
          <cell r="F185">
            <v>1083.3333333333333</v>
          </cell>
          <cell r="G185">
            <v>1095.8333333333333</v>
          </cell>
          <cell r="H185">
            <v>1143.75</v>
          </cell>
          <cell r="I185">
            <v>1095.8333333333333</v>
          </cell>
          <cell r="J185">
            <v>1095.8333333333333</v>
          </cell>
          <cell r="K185">
            <v>1095.8333333333333</v>
          </cell>
          <cell r="L185">
            <v>1095.8333333333333</v>
          </cell>
          <cell r="M185">
            <v>1083.3333333333333</v>
          </cell>
          <cell r="N185">
            <v>1083.3333333333333</v>
          </cell>
          <cell r="O185">
            <v>1143.75</v>
          </cell>
          <cell r="P185">
            <v>1143.75</v>
          </cell>
          <cell r="Q185">
            <v>1143.75</v>
          </cell>
          <cell r="R185">
            <v>1143.75</v>
          </cell>
          <cell r="S185">
            <v>1143.75</v>
          </cell>
          <cell r="T185">
            <v>1143.75</v>
          </cell>
          <cell r="U185">
            <v>1143.75</v>
          </cell>
          <cell r="V185">
            <v>1143.75</v>
          </cell>
          <cell r="W185">
            <v>1143.75</v>
          </cell>
          <cell r="X185">
            <v>1143.75</v>
          </cell>
          <cell r="Y185">
            <v>1143.75</v>
          </cell>
          <cell r="Z185">
            <v>1143.75</v>
          </cell>
          <cell r="AA185">
            <v>1143.75</v>
          </cell>
          <cell r="AB185">
            <v>1143.75</v>
          </cell>
          <cell r="AC185">
            <v>1143.75</v>
          </cell>
          <cell r="AD185">
            <v>1143.75</v>
          </cell>
          <cell r="AE185">
            <v>1143.75</v>
          </cell>
          <cell r="AF185">
            <v>1143.75</v>
          </cell>
          <cell r="AG185">
            <v>1143.75</v>
          </cell>
          <cell r="AH185">
            <v>1143.75</v>
          </cell>
          <cell r="AJ185" t="str">
            <v>112839PR</v>
          </cell>
          <cell r="AK185" t="str">
            <v>VIT.330ML 1X 1 PCS REJECT</v>
          </cell>
          <cell r="AL185">
            <v>24</v>
          </cell>
          <cell r="AM185" t="str">
            <v>VIT330X24</v>
          </cell>
          <cell r="AN185">
            <v>1102.0833333333333</v>
          </cell>
          <cell r="AO185">
            <v>1102.0833333333333</v>
          </cell>
          <cell r="AP185">
            <v>1102.0833333333333</v>
          </cell>
          <cell r="AQ185">
            <v>1102.0833333333333</v>
          </cell>
          <cell r="AR185">
            <v>1102.0833333333333</v>
          </cell>
          <cell r="AS185">
            <v>1102.0833333333333</v>
          </cell>
          <cell r="AT185">
            <v>1102.0833333333333</v>
          </cell>
          <cell r="AU185">
            <v>1102.0833333333333</v>
          </cell>
          <cell r="AV185">
            <v>1102.0833333333333</v>
          </cell>
          <cell r="AW185">
            <v>1102.0833333333333</v>
          </cell>
        </row>
        <row r="186">
          <cell r="C186" t="str">
            <v>74566P</v>
          </cell>
          <cell r="D186" t="str">
            <v>VIT.600ML 1X1/PCS</v>
          </cell>
          <cell r="E186">
            <v>1066.6666666666667</v>
          </cell>
          <cell r="F186">
            <v>1066.6666666666667</v>
          </cell>
          <cell r="G186">
            <v>1079.1666666666667</v>
          </cell>
          <cell r="H186">
            <v>1277.0833333333333</v>
          </cell>
          <cell r="I186">
            <v>1079.1666666666667</v>
          </cell>
          <cell r="J186">
            <v>1079.1666666666667</v>
          </cell>
          <cell r="K186">
            <v>1079.1666666666667</v>
          </cell>
          <cell r="L186">
            <v>1079.1666666666667</v>
          </cell>
          <cell r="M186">
            <v>1066.6666666666667</v>
          </cell>
          <cell r="N186">
            <v>1066.6666666666667</v>
          </cell>
          <cell r="O186">
            <v>1277.0833333333333</v>
          </cell>
          <cell r="P186">
            <v>1277.0833333333333</v>
          </cell>
          <cell r="Q186">
            <v>1277.0833333333333</v>
          </cell>
          <cell r="R186">
            <v>1277.0833333333333</v>
          </cell>
          <cell r="S186">
            <v>1277.0833333333333</v>
          </cell>
          <cell r="T186">
            <v>1277.0833333333333</v>
          </cell>
          <cell r="U186">
            <v>1277.0833333333333</v>
          </cell>
          <cell r="V186">
            <v>1277.0833333333333</v>
          </cell>
          <cell r="W186">
            <v>1277.0833333333333</v>
          </cell>
          <cell r="X186">
            <v>1277.0833333333333</v>
          </cell>
          <cell r="Y186">
            <v>1277.0833333333333</v>
          </cell>
          <cell r="Z186">
            <v>1277.0833333333333</v>
          </cell>
          <cell r="AA186">
            <v>1277.0833333333333</v>
          </cell>
          <cell r="AB186">
            <v>1277.0833333333333</v>
          </cell>
          <cell r="AC186">
            <v>1277.0833333333333</v>
          </cell>
          <cell r="AD186">
            <v>1277.0833333333333</v>
          </cell>
          <cell r="AE186">
            <v>1277.0833333333333</v>
          </cell>
          <cell r="AF186">
            <v>1277.0833333333333</v>
          </cell>
          <cell r="AG186">
            <v>1277.0833333333333</v>
          </cell>
          <cell r="AH186">
            <v>1277.0833333333333</v>
          </cell>
          <cell r="AJ186" t="str">
            <v>74566P</v>
          </cell>
          <cell r="AK186" t="str">
            <v>VIT.600ML 1X1/PCS</v>
          </cell>
          <cell r="AL186">
            <v>24</v>
          </cell>
          <cell r="AM186" t="str">
            <v>VIT600X24</v>
          </cell>
          <cell r="AN186">
            <v>1235.4166666666667</v>
          </cell>
          <cell r="AO186">
            <v>1235.4166666666667</v>
          </cell>
          <cell r="AP186">
            <v>1235.4166666666667</v>
          </cell>
          <cell r="AQ186">
            <v>1235.4166666666667</v>
          </cell>
          <cell r="AR186">
            <v>1235.4166666666667</v>
          </cell>
          <cell r="AS186">
            <v>1235.4166666666667</v>
          </cell>
          <cell r="AT186">
            <v>1235.4166666666667</v>
          </cell>
          <cell r="AU186">
            <v>1235.4166666666667</v>
          </cell>
          <cell r="AV186">
            <v>1235.4166666666667</v>
          </cell>
          <cell r="AW186">
            <v>1235.4166666666667</v>
          </cell>
        </row>
        <row r="187">
          <cell r="C187" t="str">
            <v>74566PR</v>
          </cell>
          <cell r="D187" t="str">
            <v>VIT.600ML 1X1 REJECT</v>
          </cell>
          <cell r="E187">
            <v>1066.6666666666667</v>
          </cell>
          <cell r="F187">
            <v>1066.6666666666667</v>
          </cell>
          <cell r="G187">
            <v>1079.1666666666667</v>
          </cell>
          <cell r="H187">
            <v>1277.0833333333333</v>
          </cell>
          <cell r="I187">
            <v>1079.1666666666667</v>
          </cell>
          <cell r="J187">
            <v>1079.1666666666667</v>
          </cell>
          <cell r="K187">
            <v>1079.1666666666667</v>
          </cell>
          <cell r="L187">
            <v>1079.1666666666667</v>
          </cell>
          <cell r="M187">
            <v>1066.6666666666667</v>
          </cell>
          <cell r="N187">
            <v>1066.6666666666667</v>
          </cell>
          <cell r="O187">
            <v>1277.0833333333333</v>
          </cell>
          <cell r="P187">
            <v>1277.0833333333333</v>
          </cell>
          <cell r="Q187">
            <v>1277.0833333333333</v>
          </cell>
          <cell r="R187">
            <v>1277.0833333333333</v>
          </cell>
          <cell r="S187">
            <v>1277.0833333333333</v>
          </cell>
          <cell r="T187">
            <v>1277.0833333333333</v>
          </cell>
          <cell r="U187">
            <v>1277.0833333333333</v>
          </cell>
          <cell r="V187">
            <v>1277.0833333333333</v>
          </cell>
          <cell r="W187">
            <v>1277.0833333333333</v>
          </cell>
          <cell r="X187">
            <v>1277.0833333333333</v>
          </cell>
          <cell r="Y187">
            <v>1277.0833333333333</v>
          </cell>
          <cell r="Z187">
            <v>1277.0833333333333</v>
          </cell>
          <cell r="AA187">
            <v>1277.0833333333333</v>
          </cell>
          <cell r="AB187">
            <v>1277.0833333333333</v>
          </cell>
          <cell r="AC187">
            <v>1277.0833333333333</v>
          </cell>
          <cell r="AD187">
            <v>1277.0833333333333</v>
          </cell>
          <cell r="AE187">
            <v>1277.0833333333333</v>
          </cell>
          <cell r="AF187">
            <v>1277.0833333333333</v>
          </cell>
          <cell r="AG187">
            <v>1277.0833333333333</v>
          </cell>
          <cell r="AH187">
            <v>1277.0833333333333</v>
          </cell>
          <cell r="AJ187" t="str">
            <v>74566PR</v>
          </cell>
          <cell r="AK187" t="str">
            <v>VIT.600ML 1X1 REJECT</v>
          </cell>
          <cell r="AL187">
            <v>24</v>
          </cell>
          <cell r="AM187" t="str">
            <v>VIT600X24</v>
          </cell>
          <cell r="AN187">
            <v>1235.4166666666667</v>
          </cell>
          <cell r="AO187">
            <v>1235.4166666666667</v>
          </cell>
          <cell r="AP187">
            <v>1235.4166666666667</v>
          </cell>
          <cell r="AQ187">
            <v>1235.4166666666667</v>
          </cell>
          <cell r="AR187">
            <v>1235.4166666666667</v>
          </cell>
          <cell r="AS187">
            <v>1235.4166666666667</v>
          </cell>
          <cell r="AT187">
            <v>1235.4166666666667</v>
          </cell>
          <cell r="AU187">
            <v>1235.4166666666667</v>
          </cell>
          <cell r="AV187">
            <v>1235.4166666666667</v>
          </cell>
          <cell r="AW187">
            <v>1235.4166666666667</v>
          </cell>
        </row>
        <row r="188">
          <cell r="C188" t="str">
            <v>74565P</v>
          </cell>
          <cell r="D188" t="str">
            <v>VIT.1500ML 1x1 PCS</v>
          </cell>
          <cell r="E188">
            <v>2058.3333333333335</v>
          </cell>
          <cell r="F188">
            <v>2058.3333333333335</v>
          </cell>
          <cell r="G188">
            <v>2083.3333333333335</v>
          </cell>
          <cell r="H188">
            <v>2475</v>
          </cell>
          <cell r="I188">
            <v>2083.3333333333335</v>
          </cell>
          <cell r="J188">
            <v>2083.3333333333335</v>
          </cell>
          <cell r="K188">
            <v>2083.3333333333335</v>
          </cell>
          <cell r="L188">
            <v>2083.3333333333335</v>
          </cell>
          <cell r="M188">
            <v>2058.3333333333335</v>
          </cell>
          <cell r="N188">
            <v>2058.3333333333335</v>
          </cell>
          <cell r="O188">
            <v>2475</v>
          </cell>
          <cell r="P188">
            <v>2475</v>
          </cell>
          <cell r="Q188">
            <v>2475</v>
          </cell>
          <cell r="R188">
            <v>2475</v>
          </cell>
          <cell r="S188">
            <v>2475</v>
          </cell>
          <cell r="T188">
            <v>2475</v>
          </cell>
          <cell r="U188">
            <v>2475</v>
          </cell>
          <cell r="V188">
            <v>2475</v>
          </cell>
          <cell r="W188">
            <v>2475</v>
          </cell>
          <cell r="X188">
            <v>2475</v>
          </cell>
          <cell r="Y188">
            <v>2475</v>
          </cell>
          <cell r="Z188">
            <v>2475</v>
          </cell>
          <cell r="AA188">
            <v>2475</v>
          </cell>
          <cell r="AB188">
            <v>2475</v>
          </cell>
          <cell r="AC188">
            <v>2475</v>
          </cell>
          <cell r="AD188">
            <v>2475</v>
          </cell>
          <cell r="AE188">
            <v>2475</v>
          </cell>
          <cell r="AF188">
            <v>2475</v>
          </cell>
          <cell r="AG188">
            <v>2475</v>
          </cell>
          <cell r="AH188">
            <v>2475</v>
          </cell>
          <cell r="AJ188" t="str">
            <v>74565P</v>
          </cell>
          <cell r="AK188" t="str">
            <v>VIT.1500ML 1x1 PCS</v>
          </cell>
          <cell r="AL188">
            <v>12</v>
          </cell>
          <cell r="AM188" t="str">
            <v>VIT1500X12</v>
          </cell>
          <cell r="AN188">
            <v>2391.6666666666665</v>
          </cell>
          <cell r="AO188">
            <v>2391.6666666666665</v>
          </cell>
          <cell r="AP188">
            <v>2391.6666666666665</v>
          </cell>
          <cell r="AQ188">
            <v>2391.6666666666665</v>
          </cell>
          <cell r="AR188">
            <v>2391.6666666666665</v>
          </cell>
          <cell r="AS188">
            <v>2391.6666666666665</v>
          </cell>
          <cell r="AT188">
            <v>2391.6666666666665</v>
          </cell>
          <cell r="AU188">
            <v>2391.6666666666665</v>
          </cell>
          <cell r="AV188">
            <v>2391.6666666666665</v>
          </cell>
          <cell r="AW188">
            <v>2391.6666666666665</v>
          </cell>
        </row>
        <row r="189">
          <cell r="C189" t="str">
            <v>74565PR</v>
          </cell>
          <cell r="D189" t="str">
            <v>VIT.1500ML 1X1 REJECT</v>
          </cell>
          <cell r="E189">
            <v>2058.3333333333335</v>
          </cell>
          <cell r="F189">
            <v>2058.3333333333335</v>
          </cell>
          <cell r="G189">
            <v>2083.3333333333335</v>
          </cell>
          <cell r="H189">
            <v>2475</v>
          </cell>
          <cell r="I189">
            <v>2083.3333333333335</v>
          </cell>
          <cell r="J189">
            <v>2083.3333333333335</v>
          </cell>
          <cell r="K189">
            <v>2083.3333333333335</v>
          </cell>
          <cell r="L189">
            <v>2083.3333333333335</v>
          </cell>
          <cell r="M189">
            <v>2058.3333333333335</v>
          </cell>
          <cell r="N189">
            <v>2058.3333333333335</v>
          </cell>
          <cell r="O189">
            <v>2475</v>
          </cell>
          <cell r="P189">
            <v>2475</v>
          </cell>
          <cell r="Q189">
            <v>2475</v>
          </cell>
          <cell r="R189">
            <v>2475</v>
          </cell>
          <cell r="S189">
            <v>2475</v>
          </cell>
          <cell r="T189">
            <v>2475</v>
          </cell>
          <cell r="U189">
            <v>2475</v>
          </cell>
          <cell r="V189">
            <v>2475</v>
          </cell>
          <cell r="W189">
            <v>2475</v>
          </cell>
          <cell r="X189">
            <v>2475</v>
          </cell>
          <cell r="Y189">
            <v>2475</v>
          </cell>
          <cell r="Z189">
            <v>2475</v>
          </cell>
          <cell r="AA189">
            <v>2475</v>
          </cell>
          <cell r="AB189">
            <v>2475</v>
          </cell>
          <cell r="AC189">
            <v>2475</v>
          </cell>
          <cell r="AD189">
            <v>2475</v>
          </cell>
          <cell r="AE189">
            <v>2475</v>
          </cell>
          <cell r="AF189">
            <v>2475</v>
          </cell>
          <cell r="AG189">
            <v>2475</v>
          </cell>
          <cell r="AH189">
            <v>2475</v>
          </cell>
          <cell r="AJ189" t="str">
            <v>74565PR</v>
          </cell>
          <cell r="AK189" t="str">
            <v>VIT.1500ML 1X1 REJECT</v>
          </cell>
          <cell r="AL189">
            <v>12</v>
          </cell>
          <cell r="AM189" t="str">
            <v>VIT1500X12</v>
          </cell>
          <cell r="AN189">
            <v>2391.6666666666665</v>
          </cell>
          <cell r="AO189">
            <v>2391.6666666666665</v>
          </cell>
          <cell r="AP189">
            <v>2391.6666666666665</v>
          </cell>
          <cell r="AQ189">
            <v>2391.6666666666665</v>
          </cell>
          <cell r="AR189">
            <v>2391.6666666666665</v>
          </cell>
          <cell r="AS189">
            <v>2391.6666666666665</v>
          </cell>
          <cell r="AT189">
            <v>2391.6666666666665</v>
          </cell>
          <cell r="AU189">
            <v>2391.6666666666665</v>
          </cell>
          <cell r="AV189">
            <v>2391.6666666666665</v>
          </cell>
          <cell r="AW189">
            <v>2391.6666666666665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J190" t="str">
            <v>74565PR</v>
          </cell>
          <cell r="AK190" t="str">
            <v>VIT.1500ML 1X1 REJECT</v>
          </cell>
          <cell r="AL190">
            <v>12</v>
          </cell>
          <cell r="AM190" t="str">
            <v>VIT1500X12</v>
          </cell>
          <cell r="AN190">
            <v>2391.6666666666665</v>
          </cell>
          <cell r="AO190">
            <v>2391.6666666666665</v>
          </cell>
          <cell r="AP190">
            <v>2391.6666666666665</v>
          </cell>
          <cell r="AQ190">
            <v>2391.6666666666665</v>
          </cell>
          <cell r="AR190">
            <v>2391.6666666666665</v>
          </cell>
          <cell r="AS190">
            <v>2391.6666666666665</v>
          </cell>
          <cell r="AT190">
            <v>2391.6666666666665</v>
          </cell>
          <cell r="AU190">
            <v>2391.6666666666665</v>
          </cell>
          <cell r="AV190">
            <v>2391.6666666666665</v>
          </cell>
          <cell r="AW190">
            <v>2391.6666666666665</v>
          </cell>
        </row>
      </sheetData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I"/>
      <sheetName val="Claim DDI-Excell Final"/>
      <sheetName val="RINCI TRF"/>
    </sheetNames>
    <sheetDataSet>
      <sheetData sheetId="0" refreshError="1"/>
      <sheetData sheetId="1" refreshError="1"/>
      <sheetData sheetId="2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KH_Q1_Q2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CO Week 51"/>
      <sheetName val="PDN Week 51"/>
      <sheetName val="Database"/>
    </sheetNames>
    <sheetDataSet>
      <sheetData sheetId="0">
        <row r="5">
          <cell r="BK5" t="str">
            <v>Yps</v>
          </cell>
        </row>
        <row r="6">
          <cell r="BK6" t="str">
            <v>Merpati</v>
          </cell>
        </row>
        <row r="7">
          <cell r="BK7" t="str">
            <v>Elvira</v>
          </cell>
        </row>
        <row r="8">
          <cell r="BK8" t="str">
            <v>Wiradaya</v>
          </cell>
        </row>
        <row r="9">
          <cell r="BK9" t="str">
            <v>Berlian</v>
          </cell>
        </row>
        <row r="10">
          <cell r="BK10" t="str">
            <v>Katak Riang</v>
          </cell>
        </row>
        <row r="11">
          <cell r="BK11" t="str">
            <v>PPS</v>
          </cell>
        </row>
      </sheetData>
      <sheetData sheetId="1" refreshError="1"/>
      <sheetData sheetId="2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00"/>
      <sheetName val="4300.1"/>
      <sheetName val="4300.1.1"/>
      <sheetName val="4300.1.2"/>
      <sheetName val="4300.2"/>
      <sheetName val="4300.2.1"/>
      <sheetName val="4300.2.2a"/>
      <sheetName val="4300.2.2b"/>
      <sheetName val="4300.2.2c"/>
      <sheetName val="4300.2.2d"/>
      <sheetName val="4300.2.2e"/>
      <sheetName val="4300.2.2f"/>
      <sheetName val="4300.2.3a"/>
      <sheetName val="4300.2.3b"/>
      <sheetName val="4300.2.3c"/>
      <sheetName val="4300.2.5"/>
      <sheetName val="4300.2.6"/>
      <sheetName val="ktbi yg berlaku 31 des 2012"/>
      <sheetName val="5xx series-sampling arus dana"/>
      <sheetName val="Sheet1"/>
      <sheetName val="aktdit(WP)"/>
    </sheetNames>
    <sheetDataSet>
      <sheetData sheetId="0" refreshError="1"/>
      <sheetData sheetId="1" refreshError="1"/>
      <sheetData sheetId="2">
        <row r="22">
          <cell r="O22">
            <v>939914</v>
          </cell>
        </row>
      </sheetData>
      <sheetData sheetId="3" refreshError="1"/>
      <sheetData sheetId="4">
        <row r="27">
          <cell r="D27">
            <v>138505.03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WINDOW</v>
          </cell>
        </row>
        <row r="2">
          <cell r="M2">
            <v>1</v>
          </cell>
        </row>
        <row r="3">
          <cell r="M3">
            <v>2</v>
          </cell>
        </row>
        <row r="4">
          <cell r="M4">
            <v>3</v>
          </cell>
        </row>
        <row r="5">
          <cell r="M5">
            <v>4</v>
          </cell>
        </row>
        <row r="6">
          <cell r="M6">
            <v>5</v>
          </cell>
        </row>
        <row r="7">
          <cell r="M7">
            <v>6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BANK"/>
      <sheetName val="KB"/>
      <sheetName val="KO"/>
      <sheetName val="BD"/>
      <sheetName val="BP"/>
      <sheetName val="REKAP BIAYA"/>
      <sheetName val="PIUT MS SUPORT"/>
      <sheetName val="PIUT PST"/>
      <sheetName val="PIUT PST1"/>
      <sheetName val="PIUT TIV1"/>
      <sheetName val="PIUT TIV"/>
    </sheetNames>
    <sheetDataSet>
      <sheetData sheetId="0" refreshError="1"/>
      <sheetData sheetId="1" refreshError="1"/>
      <sheetData sheetId="2">
        <row r="1">
          <cell r="A1" t="str">
            <v>DEPO PASAR MODERN</v>
          </cell>
        </row>
        <row r="2">
          <cell r="A2" t="str">
            <v>NERACA LAJUR</v>
          </cell>
        </row>
        <row r="3">
          <cell r="A3" t="str">
            <v>PER 31  MARET 2014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918200</v>
          </cell>
          <cell r="F6">
            <v>0</v>
          </cell>
          <cell r="G6">
            <v>48731050</v>
          </cell>
          <cell r="H6">
            <v>45398300</v>
          </cell>
          <cell r="J6">
            <v>0</v>
          </cell>
          <cell r="K6">
            <v>4250950</v>
          </cell>
          <cell r="L6">
            <v>0</v>
          </cell>
          <cell r="M6">
            <v>0</v>
          </cell>
          <cell r="N6">
            <v>0</v>
          </cell>
          <cell r="O6">
            <v>4250950</v>
          </cell>
          <cell r="P6">
            <v>0</v>
          </cell>
          <cell r="R6">
            <v>4250950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0</v>
          </cell>
          <cell r="F7">
            <v>0</v>
          </cell>
          <cell r="G7">
            <v>1059377</v>
          </cell>
          <cell r="H7">
            <v>1059377</v>
          </cell>
          <cell r="I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9146812</v>
          </cell>
          <cell r="F8">
            <v>0</v>
          </cell>
          <cell r="G8">
            <v>54373066</v>
          </cell>
          <cell r="H8">
            <v>55503000</v>
          </cell>
          <cell r="I8">
            <v>0</v>
          </cell>
          <cell r="J8">
            <v>0</v>
          </cell>
          <cell r="K8">
            <v>8016878</v>
          </cell>
          <cell r="L8">
            <v>0</v>
          </cell>
          <cell r="M8">
            <v>0</v>
          </cell>
          <cell r="N8">
            <v>0</v>
          </cell>
          <cell r="O8">
            <v>8016878</v>
          </cell>
          <cell r="P8">
            <v>0</v>
          </cell>
          <cell r="R8">
            <v>8016878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28626</v>
          </cell>
          <cell r="F9">
            <v>0</v>
          </cell>
          <cell r="G9">
            <v>53560000</v>
          </cell>
          <cell r="H9">
            <v>10030600</v>
          </cell>
          <cell r="I9">
            <v>1733350</v>
          </cell>
          <cell r="J9">
            <v>44671880</v>
          </cell>
          <cell r="K9">
            <v>619496</v>
          </cell>
          <cell r="L9">
            <v>0</v>
          </cell>
          <cell r="M9">
            <v>0</v>
          </cell>
          <cell r="N9">
            <v>0</v>
          </cell>
          <cell r="O9">
            <v>619496</v>
          </cell>
          <cell r="P9">
            <v>0</v>
          </cell>
          <cell r="R9">
            <v>619496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46651050</v>
          </cell>
          <cell r="I10">
            <v>46651050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3540000</v>
          </cell>
          <cell r="F11">
            <v>0</v>
          </cell>
          <cell r="G11">
            <v>0</v>
          </cell>
          <cell r="H11">
            <v>150000</v>
          </cell>
          <cell r="I11">
            <v>390000</v>
          </cell>
          <cell r="J11">
            <v>0</v>
          </cell>
          <cell r="K11">
            <v>3780000</v>
          </cell>
          <cell r="L11">
            <v>0</v>
          </cell>
          <cell r="M11">
            <v>0</v>
          </cell>
          <cell r="N11">
            <v>0</v>
          </cell>
          <cell r="O11">
            <v>3780000</v>
          </cell>
          <cell r="P11">
            <v>0</v>
          </cell>
          <cell r="R11">
            <v>3780000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311100</v>
          </cell>
          <cell r="B13" t="str">
            <v>JAMINAN PELANGGAN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90000</v>
          </cell>
          <cell r="H13">
            <v>0</v>
          </cell>
          <cell r="I13">
            <v>0</v>
          </cell>
          <cell r="J13">
            <v>90000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A14">
            <v>311110</v>
          </cell>
          <cell r="B14" t="str">
            <v>TITIPAN PELANGGAN</v>
          </cell>
          <cell r="C14" t="str">
            <v>N</v>
          </cell>
          <cell r="D14" t="str">
            <v>K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311111</v>
          </cell>
          <cell r="B15" t="str">
            <v>TITIPAN DENDA</v>
          </cell>
          <cell r="C15" t="str">
            <v>N</v>
          </cell>
          <cell r="D15" t="str">
            <v>K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A16">
            <v>311112</v>
          </cell>
          <cell r="B16" t="str">
            <v>TITIPAN KLAIM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311113</v>
          </cell>
          <cell r="B17" t="str">
            <v>TITIPAN KOPERASI</v>
          </cell>
          <cell r="C17" t="str">
            <v>N</v>
          </cell>
          <cell r="D17" t="str">
            <v>K</v>
          </cell>
          <cell r="E17">
            <v>0</v>
          </cell>
          <cell r="F17">
            <v>10000</v>
          </cell>
          <cell r="G17">
            <v>0</v>
          </cell>
          <cell r="H17">
            <v>0</v>
          </cell>
          <cell r="I17">
            <v>10000</v>
          </cell>
          <cell r="J17">
            <v>10000</v>
          </cell>
          <cell r="K17">
            <v>0</v>
          </cell>
          <cell r="L17">
            <v>10000</v>
          </cell>
          <cell r="M17">
            <v>0</v>
          </cell>
          <cell r="N17">
            <v>0</v>
          </cell>
          <cell r="O17">
            <v>0</v>
          </cell>
          <cell r="P17">
            <v>10000</v>
          </cell>
          <cell r="R17">
            <v>0</v>
          </cell>
          <cell r="S17">
            <v>10000</v>
          </cell>
        </row>
        <row r="18">
          <cell r="A18">
            <v>311114</v>
          </cell>
          <cell r="B18" t="str">
            <v>TITIPAN JAMSOSTEK</v>
          </cell>
          <cell r="C18" t="str">
            <v>N</v>
          </cell>
          <cell r="D18" t="str">
            <v>K</v>
          </cell>
          <cell r="E18">
            <v>0</v>
          </cell>
          <cell r="F18">
            <v>66000</v>
          </cell>
          <cell r="G18">
            <v>0</v>
          </cell>
          <cell r="H18">
            <v>0</v>
          </cell>
          <cell r="I18">
            <v>66000</v>
          </cell>
          <cell r="J18">
            <v>55000</v>
          </cell>
          <cell r="K18">
            <v>0</v>
          </cell>
          <cell r="L18">
            <v>55000</v>
          </cell>
          <cell r="M18">
            <v>0</v>
          </cell>
          <cell r="N18">
            <v>0</v>
          </cell>
          <cell r="O18">
            <v>0</v>
          </cell>
          <cell r="P18">
            <v>55000</v>
          </cell>
          <cell r="R18">
            <v>0</v>
          </cell>
          <cell r="S18">
            <v>55000</v>
          </cell>
        </row>
        <row r="19">
          <cell r="A19">
            <v>130131</v>
          </cell>
          <cell r="B19" t="str">
            <v>PIUTANG PUSAT</v>
          </cell>
          <cell r="C19" t="str">
            <v>N</v>
          </cell>
          <cell r="D19" t="str">
            <v>D</v>
          </cell>
          <cell r="E19">
            <v>0</v>
          </cell>
          <cell r="F19">
            <v>0</v>
          </cell>
          <cell r="G19">
            <v>15000</v>
          </cell>
          <cell r="H19">
            <v>0</v>
          </cell>
          <cell r="I19">
            <v>0</v>
          </cell>
          <cell r="K19">
            <v>15000</v>
          </cell>
          <cell r="L19">
            <v>0</v>
          </cell>
          <cell r="M19">
            <v>0</v>
          </cell>
          <cell r="N19">
            <v>0</v>
          </cell>
          <cell r="O19">
            <v>15000</v>
          </cell>
          <cell r="P19">
            <v>0</v>
          </cell>
          <cell r="R19">
            <v>15000</v>
          </cell>
          <cell r="S19">
            <v>0</v>
          </cell>
        </row>
        <row r="20">
          <cell r="A20">
            <v>130130</v>
          </cell>
          <cell r="B20" t="str">
            <v>PIUTANG TIV</v>
          </cell>
          <cell r="C20" t="str">
            <v>N</v>
          </cell>
          <cell r="D20" t="str">
            <v>D</v>
          </cell>
          <cell r="E20">
            <v>2304950</v>
          </cell>
          <cell r="F20">
            <v>0</v>
          </cell>
          <cell r="G20">
            <v>0</v>
          </cell>
          <cell r="H20">
            <v>0</v>
          </cell>
          <cell r="I20">
            <v>172800</v>
          </cell>
          <cell r="J20">
            <v>1733350</v>
          </cell>
          <cell r="K20">
            <v>744400</v>
          </cell>
          <cell r="L20">
            <v>0</v>
          </cell>
          <cell r="M20">
            <v>0</v>
          </cell>
          <cell r="N20">
            <v>0</v>
          </cell>
          <cell r="O20">
            <v>744400</v>
          </cell>
          <cell r="P20">
            <v>0</v>
          </cell>
          <cell r="R20">
            <v>744400</v>
          </cell>
          <cell r="S20">
            <v>0</v>
          </cell>
        </row>
        <row r="21">
          <cell r="A21">
            <v>114001</v>
          </cell>
          <cell r="B21" t="str">
            <v>PERSEDIAAN</v>
          </cell>
          <cell r="C21" t="str">
            <v>N</v>
          </cell>
          <cell r="D21" t="str">
            <v>D</v>
          </cell>
          <cell r="E21">
            <v>11368050</v>
          </cell>
          <cell r="F21">
            <v>0</v>
          </cell>
          <cell r="G21">
            <v>0</v>
          </cell>
          <cell r="H21">
            <v>0</v>
          </cell>
          <cell r="I21">
            <v>10202350</v>
          </cell>
          <cell r="J21">
            <v>11368050</v>
          </cell>
          <cell r="K21">
            <v>10202350</v>
          </cell>
          <cell r="L21">
            <v>0</v>
          </cell>
          <cell r="M21">
            <v>0</v>
          </cell>
          <cell r="N21">
            <v>0</v>
          </cell>
          <cell r="O21">
            <v>10202350</v>
          </cell>
          <cell r="P21">
            <v>0</v>
          </cell>
          <cell r="R21">
            <v>10202350</v>
          </cell>
          <cell r="S21">
            <v>0</v>
          </cell>
        </row>
        <row r="22">
          <cell r="A22">
            <v>211001</v>
          </cell>
          <cell r="B22" t="str">
            <v>HUTANG DAGANG</v>
          </cell>
          <cell r="C22" t="str">
            <v>N</v>
          </cell>
          <cell r="D22" t="str">
            <v>K</v>
          </cell>
          <cell r="E22">
            <v>0</v>
          </cell>
          <cell r="F22">
            <v>35759650</v>
          </cell>
          <cell r="G22">
            <v>0</v>
          </cell>
          <cell r="H22">
            <v>0</v>
          </cell>
          <cell r="I22">
            <v>37000000</v>
          </cell>
          <cell r="J22">
            <v>40693400</v>
          </cell>
          <cell r="K22">
            <v>0</v>
          </cell>
          <cell r="L22">
            <v>39453050</v>
          </cell>
          <cell r="M22">
            <v>0</v>
          </cell>
          <cell r="N22">
            <v>0</v>
          </cell>
          <cell r="O22">
            <v>0</v>
          </cell>
          <cell r="P22">
            <v>39453050</v>
          </cell>
          <cell r="R22">
            <v>0</v>
          </cell>
          <cell r="S22">
            <v>39453050</v>
          </cell>
        </row>
        <row r="23">
          <cell r="A23">
            <v>211101</v>
          </cell>
          <cell r="B23" t="str">
            <v>HUTANG GAJI</v>
          </cell>
          <cell r="C23" t="str">
            <v>N</v>
          </cell>
          <cell r="D23" t="str">
            <v>K</v>
          </cell>
          <cell r="E23">
            <v>0</v>
          </cell>
          <cell r="F23">
            <v>6143100</v>
          </cell>
          <cell r="G23">
            <v>0</v>
          </cell>
          <cell r="H23">
            <v>0</v>
          </cell>
          <cell r="I23">
            <v>6143100</v>
          </cell>
          <cell r="J23">
            <v>6435200</v>
          </cell>
          <cell r="K23">
            <v>0</v>
          </cell>
          <cell r="L23">
            <v>6435200</v>
          </cell>
          <cell r="M23">
            <v>0</v>
          </cell>
          <cell r="N23">
            <v>0</v>
          </cell>
          <cell r="O23">
            <v>0</v>
          </cell>
          <cell r="P23">
            <v>6435200</v>
          </cell>
          <cell r="R23">
            <v>0</v>
          </cell>
          <cell r="S23">
            <v>6435200</v>
          </cell>
        </row>
        <row r="24">
          <cell r="A24">
            <v>211201</v>
          </cell>
          <cell r="B24" t="str">
            <v>HUTANG MS SUPPORT</v>
          </cell>
          <cell r="C24" t="str">
            <v>N</v>
          </cell>
          <cell r="D24" t="str">
            <v>K</v>
          </cell>
          <cell r="E24">
            <v>0</v>
          </cell>
          <cell r="F24">
            <v>476900</v>
          </cell>
          <cell r="G24">
            <v>0</v>
          </cell>
          <cell r="H24">
            <v>0</v>
          </cell>
          <cell r="I24">
            <v>476900</v>
          </cell>
          <cell r="J24">
            <v>359900</v>
          </cell>
          <cell r="K24">
            <v>0</v>
          </cell>
          <cell r="L24">
            <v>359900</v>
          </cell>
          <cell r="M24">
            <v>0</v>
          </cell>
          <cell r="N24">
            <v>0</v>
          </cell>
          <cell r="O24">
            <v>0</v>
          </cell>
          <cell r="P24">
            <v>359900</v>
          </cell>
          <cell r="R24">
            <v>0</v>
          </cell>
          <cell r="S24">
            <v>359900</v>
          </cell>
        </row>
        <row r="25">
          <cell r="A25">
            <v>211203</v>
          </cell>
          <cell r="B25" t="str">
            <v>HUTANG JAMSOSTEK</v>
          </cell>
          <cell r="C25" t="str">
            <v>N</v>
          </cell>
          <cell r="D25" t="str">
            <v>K</v>
          </cell>
          <cell r="E25">
            <v>0</v>
          </cell>
          <cell r="F25">
            <v>170280</v>
          </cell>
          <cell r="G25">
            <v>0</v>
          </cell>
          <cell r="H25">
            <v>0</v>
          </cell>
          <cell r="I25">
            <v>170280</v>
          </cell>
          <cell r="J25">
            <v>181280</v>
          </cell>
          <cell r="K25">
            <v>0</v>
          </cell>
          <cell r="L25">
            <v>181280</v>
          </cell>
          <cell r="M25">
            <v>0</v>
          </cell>
          <cell r="N25">
            <v>0</v>
          </cell>
          <cell r="O25">
            <v>0</v>
          </cell>
          <cell r="P25">
            <v>181280</v>
          </cell>
          <cell r="R25">
            <v>0</v>
          </cell>
          <cell r="S25">
            <v>181280</v>
          </cell>
        </row>
        <row r="26">
          <cell r="A26">
            <v>311001</v>
          </cell>
          <cell r="B26" t="str">
            <v>MODAL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A27">
            <v>311101</v>
          </cell>
          <cell r="B27" t="str">
            <v>LABA DITAHAN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311201</v>
          </cell>
          <cell r="B28" t="str">
            <v>LABA TAHUN TAHUN LALU</v>
          </cell>
          <cell r="C28" t="str">
            <v>N</v>
          </cell>
          <cell r="D28" t="str">
            <v>K</v>
          </cell>
          <cell r="E28">
            <v>0</v>
          </cell>
          <cell r="F28">
            <v>-8111796</v>
          </cell>
          <cell r="G28">
            <v>0</v>
          </cell>
          <cell r="H28">
            <v>0</v>
          </cell>
          <cell r="K28">
            <v>0</v>
          </cell>
          <cell r="L28">
            <v>-8111796</v>
          </cell>
          <cell r="M28">
            <v>0</v>
          </cell>
          <cell r="N28">
            <v>0</v>
          </cell>
          <cell r="O28">
            <v>0</v>
          </cell>
          <cell r="P28">
            <v>-8111796</v>
          </cell>
          <cell r="R28">
            <v>0</v>
          </cell>
          <cell r="S28">
            <v>-8111796</v>
          </cell>
        </row>
        <row r="29">
          <cell r="A29">
            <v>312002</v>
          </cell>
          <cell r="B29" t="str">
            <v>LABA  TAHUN BERJALAN</v>
          </cell>
          <cell r="C29" t="str">
            <v>N</v>
          </cell>
          <cell r="D29" t="str">
            <v>K</v>
          </cell>
          <cell r="E29">
            <v>0</v>
          </cell>
          <cell r="F29">
            <v>-7207496</v>
          </cell>
          <cell r="G29">
            <v>0</v>
          </cell>
          <cell r="H29">
            <v>0</v>
          </cell>
          <cell r="K29">
            <v>0</v>
          </cell>
          <cell r="L29">
            <v>-7207496</v>
          </cell>
          <cell r="M29">
            <v>0</v>
          </cell>
          <cell r="N29">
            <v>0</v>
          </cell>
          <cell r="O29">
            <v>0</v>
          </cell>
          <cell r="P29">
            <v>-7207496</v>
          </cell>
          <cell r="R29">
            <v>0</v>
          </cell>
          <cell r="S29">
            <v>-10753560</v>
          </cell>
        </row>
        <row r="30">
          <cell r="A30">
            <v>312003</v>
          </cell>
          <cell r="B30" t="str">
            <v>LABA BULAN BERJALAN</v>
          </cell>
          <cell r="C30" t="str">
            <v>N</v>
          </cell>
          <cell r="D30" t="str">
            <v>K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-3546064</v>
          </cell>
          <cell r="R30">
            <v>0</v>
          </cell>
          <cell r="S30">
            <v>0</v>
          </cell>
        </row>
        <row r="31">
          <cell r="A31">
            <v>411001</v>
          </cell>
          <cell r="B31" t="str">
            <v>PENJUALAN TUNAI</v>
          </cell>
          <cell r="C31" t="str">
            <v>L</v>
          </cell>
          <cell r="D31" t="str">
            <v>K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46733850</v>
          </cell>
          <cell r="K31">
            <v>0</v>
          </cell>
          <cell r="L31">
            <v>46733850</v>
          </cell>
          <cell r="M31">
            <v>0</v>
          </cell>
          <cell r="N31">
            <v>46733850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411101</v>
          </cell>
          <cell r="B32" t="str">
            <v>PENJUALAN KREDIT</v>
          </cell>
          <cell r="C32" t="str">
            <v>L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390000</v>
          </cell>
          <cell r="K32">
            <v>0</v>
          </cell>
          <cell r="L32">
            <v>390000</v>
          </cell>
          <cell r="M32">
            <v>0</v>
          </cell>
          <cell r="N32">
            <v>390000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510001</v>
          </cell>
          <cell r="B33" t="str">
            <v>HPP</v>
          </cell>
          <cell r="C33" t="str">
            <v>L</v>
          </cell>
          <cell r="D33" t="str">
            <v>D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52061450</v>
          </cell>
          <cell r="J33">
            <v>10202350</v>
          </cell>
          <cell r="K33">
            <v>41859100</v>
          </cell>
          <cell r="L33">
            <v>0</v>
          </cell>
          <cell r="M33">
            <v>41859100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511001</v>
          </cell>
          <cell r="B34" t="str">
            <v>PEMBELIAN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40693400</v>
          </cell>
          <cell r="J34">
            <v>40693400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811001</v>
          </cell>
          <cell r="B35" t="str">
            <v>LEMBUR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811002</v>
          </cell>
          <cell r="B36" t="str">
            <v>INCENTIVE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805600</v>
          </cell>
          <cell r="K36">
            <v>805600</v>
          </cell>
          <cell r="L36">
            <v>0</v>
          </cell>
          <cell r="M36">
            <v>805600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811003</v>
          </cell>
          <cell r="B37" t="str">
            <v>BBM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811004</v>
          </cell>
          <cell r="B38" t="str">
            <v>PEMELIHARAAN KENDARAAN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811005</v>
          </cell>
          <cell r="B39" t="str">
            <v>PARKIR &amp; TOL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811006</v>
          </cell>
          <cell r="B40" t="str">
            <v>PAKET/PENGIRIMAN DOKUMEN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32000</v>
          </cell>
          <cell r="H40">
            <v>0</v>
          </cell>
          <cell r="K40">
            <v>32000</v>
          </cell>
          <cell r="L40">
            <v>0</v>
          </cell>
          <cell r="M40">
            <v>32000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821000</v>
          </cell>
          <cell r="B41" t="str">
            <v>PERLENGKAPAN KANTOR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821001</v>
          </cell>
          <cell r="B42" t="str">
            <v>GAJI DAN TUNJANGAN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6500200</v>
          </cell>
          <cell r="K42">
            <v>6500200</v>
          </cell>
          <cell r="L42">
            <v>0</v>
          </cell>
          <cell r="M42">
            <v>6500200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821002</v>
          </cell>
          <cell r="B43" t="str">
            <v>JAMSOSTEK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181280</v>
          </cell>
          <cell r="K43">
            <v>181280</v>
          </cell>
          <cell r="L43">
            <v>0</v>
          </cell>
          <cell r="M43">
            <v>181280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821004</v>
          </cell>
          <cell r="B44" t="str">
            <v>KONSUMSI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821005</v>
          </cell>
          <cell r="B45" t="str">
            <v>PENGOBATAN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821006</v>
          </cell>
          <cell r="B46" t="str">
            <v>THR/BONUS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822005</v>
          </cell>
          <cell r="B47" t="str">
            <v>PEMELIHARAAN KANTOR/BANGUNAN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822015</v>
          </cell>
          <cell r="B48" t="str">
            <v>PEMELIHARAAN INVENTARIS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824001</v>
          </cell>
          <cell r="B49" t="str">
            <v>LISTRIK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123877</v>
          </cell>
          <cell r="H49">
            <v>0</v>
          </cell>
          <cell r="I49">
            <v>0</v>
          </cell>
          <cell r="J49">
            <v>0</v>
          </cell>
          <cell r="K49">
            <v>123877</v>
          </cell>
          <cell r="L49">
            <v>0</v>
          </cell>
          <cell r="M49">
            <v>123877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824002</v>
          </cell>
          <cell r="B50" t="str">
            <v>ALAT TULIS &amp; CETAKAN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824003</v>
          </cell>
          <cell r="B51" t="str">
            <v>TELEPHONE/FAX/SPEEDY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65000</v>
          </cell>
          <cell r="K51">
            <v>65000</v>
          </cell>
          <cell r="L51">
            <v>0</v>
          </cell>
          <cell r="M51">
            <v>65000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824004</v>
          </cell>
          <cell r="B52" t="str">
            <v>SUMBANGAN/IURAN &amp; MAJALAH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824005</v>
          </cell>
          <cell r="B53" t="str">
            <v>PERJALANAN DINAS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824006</v>
          </cell>
          <cell r="B54" t="str">
            <v>TRAINNING/SEMINAR/RAPAT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824007</v>
          </cell>
          <cell r="B55" t="str">
            <v>BIAYA RUMAH TANGGA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28500</v>
          </cell>
          <cell r="H55">
            <v>0</v>
          </cell>
          <cell r="K55">
            <v>28500</v>
          </cell>
          <cell r="L55">
            <v>0</v>
          </cell>
          <cell r="M55">
            <v>28500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824008</v>
          </cell>
          <cell r="B56" t="str">
            <v>SEWA KENDARAAN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824009</v>
          </cell>
          <cell r="B57" t="str">
            <v>SEWA KANTOR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824010</v>
          </cell>
          <cell r="B58" t="str">
            <v>SEWA INVENTARIS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294900</v>
          </cell>
          <cell r="K58">
            <v>294900</v>
          </cell>
          <cell r="L58">
            <v>0</v>
          </cell>
          <cell r="M58">
            <v>294900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824011</v>
          </cell>
          <cell r="B59" t="str">
            <v>PEMBELIAN TRIPLEK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824013</v>
          </cell>
          <cell r="B60" t="str">
            <v>PENGHAPUSAN PIUTANG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824019</v>
          </cell>
          <cell r="B61" t="str">
            <v>PERIJINAN DAN PBB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824021</v>
          </cell>
          <cell r="B62" t="str">
            <v>BIAYA STNK/KEUR/DISPENSASI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824033</v>
          </cell>
          <cell r="B63" t="str">
            <v>BIAYA KEAMANAN DAN KEBERSIHAN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770000</v>
          </cell>
          <cell r="H63">
            <v>0</v>
          </cell>
          <cell r="K63">
            <v>770000</v>
          </cell>
          <cell r="L63">
            <v>0</v>
          </cell>
          <cell r="M63">
            <v>770000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824037</v>
          </cell>
          <cell r="B64" t="str">
            <v>BENDA POS/MATERAI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824041</v>
          </cell>
          <cell r="B65" t="str">
            <v>AIR ( PAM )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824042</v>
          </cell>
          <cell r="B66" t="str">
            <v>REPACKING , BONGKAR MUAT,dll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825011</v>
          </cell>
          <cell r="B67" t="str">
            <v>BIAYA  PAJAK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825012</v>
          </cell>
          <cell r="B68" t="str">
            <v>ADMINISTRASI BANK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13000</v>
          </cell>
          <cell r="H68">
            <v>0</v>
          </cell>
          <cell r="K68">
            <v>13000</v>
          </cell>
          <cell r="L68">
            <v>0</v>
          </cell>
          <cell r="M68">
            <v>13000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825013</v>
          </cell>
          <cell r="B69" t="str">
            <v>BIAYA JASA MANAGEMENT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825015</v>
          </cell>
          <cell r="B70" t="str">
            <v>REKRUITMEN KARYAWAN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825099</v>
          </cell>
          <cell r="B71" t="str">
            <v>LAIN-LAIN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829207</v>
          </cell>
          <cell r="B72" t="str">
            <v>BIAYA PROMOSI DAGANG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910200</v>
          </cell>
          <cell r="B73" t="str">
            <v>PENDAPATAN BUNGA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3543</v>
          </cell>
          <cell r="K73">
            <v>-3543</v>
          </cell>
          <cell r="L73">
            <v>0</v>
          </cell>
          <cell r="M73">
            <v>-3543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910800</v>
          </cell>
          <cell r="B74" t="str">
            <v>PENJUALAN BARANG BEKAS/SISA BA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910900</v>
          </cell>
          <cell r="B75" t="str">
            <v>LABA PENJUALAN AKTIVA TETAP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919900</v>
          </cell>
          <cell r="B76" t="str">
            <v>PENDAPATAN LAIN-LAIN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920100</v>
          </cell>
          <cell r="B77" t="str">
            <v>BEBAN BUNGA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920500</v>
          </cell>
          <cell r="B78" t="str">
            <v>KERUGIAN PENJUALAN AKTIVA TETA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929900</v>
          </cell>
          <cell r="B79" t="str">
            <v>BEBAN LAIN-LAIN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 t="str">
            <v>Rugi Bulan Berjalan</v>
          </cell>
          <cell r="E80">
            <v>27306638</v>
          </cell>
          <cell r="F80">
            <v>27306638</v>
          </cell>
          <cell r="G80">
            <v>158795870</v>
          </cell>
          <cell r="H80">
            <v>158795870</v>
          </cell>
          <cell r="I80">
            <v>203617660</v>
          </cell>
          <cell r="J80">
            <v>203617660</v>
          </cell>
          <cell r="K80">
            <v>78298988</v>
          </cell>
          <cell r="L80">
            <v>78298988</v>
          </cell>
          <cell r="M80">
            <v>50669914</v>
          </cell>
          <cell r="N80">
            <v>47123850</v>
          </cell>
          <cell r="O80">
            <v>27629074</v>
          </cell>
          <cell r="P80">
            <v>27629074</v>
          </cell>
          <cell r="R80">
            <v>27629074</v>
          </cell>
          <cell r="S80">
            <v>27629074</v>
          </cell>
        </row>
        <row r="81">
          <cell r="F81">
            <v>0</v>
          </cell>
          <cell r="G81">
            <v>0</v>
          </cell>
          <cell r="I81">
            <v>0</v>
          </cell>
          <cell r="M81">
            <v>-3546064</v>
          </cell>
          <cell r="P81">
            <v>0</v>
          </cell>
          <cell r="S81">
            <v>0</v>
          </cell>
        </row>
        <row r="82">
          <cell r="E82">
            <v>27306638</v>
          </cell>
          <cell r="F82">
            <v>27306638</v>
          </cell>
          <cell r="G82">
            <v>158795870</v>
          </cell>
          <cell r="H82">
            <v>158795870</v>
          </cell>
          <cell r="I82">
            <v>203617660</v>
          </cell>
          <cell r="J82">
            <v>203617660</v>
          </cell>
          <cell r="K82">
            <v>78298988</v>
          </cell>
          <cell r="L82">
            <v>78298988</v>
          </cell>
          <cell r="M82">
            <v>47123850</v>
          </cell>
          <cell r="N82">
            <v>47123850</v>
          </cell>
          <cell r="O82">
            <v>27629074</v>
          </cell>
          <cell r="P82">
            <v>27629074</v>
          </cell>
          <cell r="R82">
            <v>27629074</v>
          </cell>
          <cell r="S82">
            <v>27629074</v>
          </cell>
        </row>
        <row r="84">
          <cell r="B84" t="str">
            <v>Ctrl Jumlah</v>
          </cell>
          <cell r="F84">
            <v>0</v>
          </cell>
          <cell r="H84">
            <v>0</v>
          </cell>
          <cell r="J84">
            <v>0</v>
          </cell>
          <cell r="L84">
            <v>0</v>
          </cell>
          <cell r="N84">
            <v>0</v>
          </cell>
          <cell r="P84">
            <v>0</v>
          </cell>
        </row>
        <row r="85">
          <cell r="B85" t="str">
            <v>Ctrl vs Rekap GL</v>
          </cell>
          <cell r="G85">
            <v>0</v>
          </cell>
          <cell r="H85">
            <v>0</v>
          </cell>
        </row>
        <row r="86">
          <cell r="B86" t="str">
            <v>Ctrl vs Memo Jurnal</v>
          </cell>
          <cell r="I86">
            <v>0</v>
          </cell>
          <cell r="J86">
            <v>0</v>
          </cell>
        </row>
        <row r="87">
          <cell r="B87" t="str">
            <v>Ctrl vs Rugi Laba</v>
          </cell>
          <cell r="M87">
            <v>0</v>
          </cell>
        </row>
        <row r="88">
          <cell r="B88" t="str">
            <v>Ctrl vs Neraca</v>
          </cell>
          <cell r="O88">
            <v>0</v>
          </cell>
          <cell r="P88">
            <v>0</v>
          </cell>
        </row>
        <row r="89">
          <cell r="B89" t="str">
            <v>Ctrl vs COGS</v>
          </cell>
          <cell r="K89">
            <v>0</v>
          </cell>
        </row>
        <row r="90">
          <cell r="B90" t="str">
            <v>Ctrl vs Analisa Piutang</v>
          </cell>
          <cell r="O90">
            <v>0</v>
          </cell>
        </row>
        <row r="91">
          <cell r="B91" t="str">
            <v>Ctrl vs So Persed Akir</v>
          </cell>
          <cell r="O91">
            <v>0</v>
          </cell>
        </row>
        <row r="96">
          <cell r="M96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00"/>
      <sheetName val="2100.1"/>
      <sheetName val="2100.1.1"/>
      <sheetName val="2100.1.2"/>
      <sheetName val="2100.2"/>
      <sheetName val="2100.2.1"/>
      <sheetName val="2100.2.2"/>
      <sheetName val="2100.3"/>
      <sheetName val="2100.3.1"/>
      <sheetName val="2100.3.2"/>
      <sheetName val="2100.4"/>
      <sheetName val="2100.5"/>
      <sheetName val="2100.5.1"/>
      <sheetName val="2100.95"/>
      <sheetName val="ARA"/>
      <sheetName val="Symbol"/>
      <sheetName val="S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"/>
      <sheetName val="1200 Lead"/>
      <sheetName val="1200.0"/>
      <sheetName val="1200.1"/>
      <sheetName val="1200.2"/>
      <sheetName val="1200.3"/>
      <sheetName val="1200.4"/>
      <sheetName val="1200.5"/>
      <sheetName val="1200.6"/>
      <sheetName val="1200.6.1"/>
      <sheetName val="1200.6.2"/>
      <sheetName val="1200.7"/>
      <sheetName val="1200.8"/>
      <sheetName val="1200.9"/>
      <sheetName val="1200.10"/>
      <sheetName val="1200.11"/>
      <sheetName val="1200.12"/>
      <sheetName val="1200.13"/>
      <sheetName val="RSM Maps LRM"/>
      <sheetName val="RSM Maps HRM"/>
      <sheetName val="Tickmark"/>
      <sheetName val="aktdit(WP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I"/>
      <sheetName val="Claim DDI-Excell Final"/>
      <sheetName val="RINCI TRF"/>
    </sheetNames>
    <sheetDataSet>
      <sheetData sheetId="0" refreshError="1"/>
      <sheetData sheetId="1" refreshError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wp99"/>
      <sheetName val="hpp"/>
      <sheetName val="akt-ingr"/>
      <sheetName val="Akt-ind"/>
      <sheetName val="aje"/>
      <sheetName val="aktdit(WP)"/>
      <sheetName val="aktdit_WP_"/>
      <sheetName val="WP PASIVA"/>
      <sheetName val="COST_CAL"/>
      <sheetName val="KASUS2"/>
      <sheetName val="KASUS5"/>
      <sheetName val="DRAFT"/>
      <sheetName val="Sheet1"/>
      <sheetName val="WP_PASIVA"/>
      <sheetName val="A.M.BL"/>
      <sheetName val="P&amp;L"/>
      <sheetName val="BS final"/>
      <sheetName val="inven"/>
      <sheetName val="TRIBAL (PROCESS)"/>
      <sheetName val="KKN"/>
      <sheetName val="SCORE_RC_Code"/>
      <sheetName val="CMA_Selections"/>
      <sheetName val="MASTER DATA"/>
      <sheetName val="hitung"/>
      <sheetName val="設定"/>
      <sheetName val="DATA WP"/>
      <sheetName val="contents"/>
      <sheetName val="tabel140"/>
      <sheetName val="Links"/>
      <sheetName val="#REF!"/>
      <sheetName val="100 C1.1"/>
      <sheetName val="100 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Lap. Laba Rugi"/>
      <sheetName val="Biaya"/>
      <sheetName val="Neraca Saldo"/>
      <sheetName val="DTL NRC"/>
      <sheetName val="TRN NRC"/>
      <sheetName val="TRN RL"/>
      <sheetName val="TRN BY"/>
      <sheetName val="COA"/>
      <sheetName val="TIS"/>
      <sheetName val="WTB"/>
      <sheetName val="COGS"/>
      <sheetName val="LR PERPRODUK"/>
      <sheetName val="COVER"/>
      <sheetName val="Rincian"/>
      <sheetName val="Cash Flow"/>
      <sheetName val="L PROD"/>
      <sheetName val="ANRAS"/>
      <sheetName val="RMB"/>
      <sheetName val="LPH"/>
      <sheetName val="COGS (2)"/>
      <sheetName val="Piutang"/>
      <sheetName val="Buku Besar"/>
      <sheetName val="Bank Statement"/>
      <sheetName val="LKH"/>
      <sheetName val="BG"/>
      <sheetName val="CROSCEK"/>
      <sheetName val="Rekap Biaya"/>
      <sheetName val="SEGMEN DESEMBER"/>
      <sheetName val="DMS"/>
      <sheetName val="Jurnal Memo"/>
      <sheetName val="Ms.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B6">
            <v>10101</v>
          </cell>
          <cell r="C6" t="str">
            <v xml:space="preserve">Kas Besar </v>
          </cell>
          <cell r="D6" t="str">
            <v>Rp</v>
          </cell>
          <cell r="E6">
            <v>12344250</v>
          </cell>
          <cell r="F6" t="str">
            <v>Rp</v>
          </cell>
          <cell r="G6">
            <v>769526622.26999998</v>
          </cell>
          <cell r="H6" t="str">
            <v>Rp</v>
          </cell>
          <cell r="I6">
            <v>777055272.26999998</v>
          </cell>
          <cell r="J6" t="str">
            <v>Rp</v>
          </cell>
          <cell r="K6">
            <v>4815600</v>
          </cell>
        </row>
        <row r="7">
          <cell r="B7">
            <v>10201</v>
          </cell>
          <cell r="C7" t="str">
            <v>Kas Kecil</v>
          </cell>
          <cell r="D7" t="str">
            <v>Rp</v>
          </cell>
          <cell r="E7">
            <v>500000</v>
          </cell>
          <cell r="F7" t="str">
            <v>Rp</v>
          </cell>
          <cell r="G7">
            <v>0</v>
          </cell>
          <cell r="H7" t="str">
            <v>Rp</v>
          </cell>
          <cell r="I7">
            <v>0</v>
          </cell>
          <cell r="J7" t="str">
            <v>Rp</v>
          </cell>
          <cell r="K7">
            <v>500000</v>
          </cell>
        </row>
        <row r="8">
          <cell r="B8">
            <v>10301</v>
          </cell>
          <cell r="C8" t="str">
            <v>Transaksi USD Dalam Penyelesaian</v>
          </cell>
          <cell r="D8" t="str">
            <v>Rp</v>
          </cell>
          <cell r="E8">
            <v>0</v>
          </cell>
          <cell r="F8" t="str">
            <v>Rp</v>
          </cell>
          <cell r="G8">
            <v>0</v>
          </cell>
          <cell r="H8" t="str">
            <v>Rp</v>
          </cell>
          <cell r="I8">
            <v>0</v>
          </cell>
          <cell r="J8" t="str">
            <v>Rp</v>
          </cell>
          <cell r="K8">
            <v>0</v>
          </cell>
        </row>
        <row r="9">
          <cell r="B9">
            <v>10401</v>
          </cell>
          <cell r="C9" t="str">
            <v>Transaksi SGD Dalam Penyelesaian</v>
          </cell>
          <cell r="D9" t="str">
            <v>Rp</v>
          </cell>
          <cell r="E9">
            <v>0</v>
          </cell>
          <cell r="F9" t="str">
            <v>Rp</v>
          </cell>
          <cell r="G9">
            <v>0</v>
          </cell>
          <cell r="H9" t="str">
            <v>Rp</v>
          </cell>
          <cell r="I9">
            <v>0</v>
          </cell>
          <cell r="J9" t="str">
            <v>Rp</v>
          </cell>
          <cell r="K9">
            <v>0</v>
          </cell>
        </row>
        <row r="10">
          <cell r="B10">
            <v>10501</v>
          </cell>
          <cell r="C10" t="str">
            <v>Transaksi EUR Dalam Penyelesaian</v>
          </cell>
          <cell r="D10" t="str">
            <v>Rp</v>
          </cell>
          <cell r="E10">
            <v>0</v>
          </cell>
          <cell r="F10" t="str">
            <v>Rp</v>
          </cell>
          <cell r="G10">
            <v>0</v>
          </cell>
          <cell r="H10" t="str">
            <v>Rp</v>
          </cell>
          <cell r="I10">
            <v>0</v>
          </cell>
          <cell r="J10" t="str">
            <v>Rp</v>
          </cell>
          <cell r="K10">
            <v>0</v>
          </cell>
        </row>
        <row r="11">
          <cell r="B11">
            <v>11101</v>
          </cell>
          <cell r="C11" t="str">
            <v>Bank Depo</v>
          </cell>
          <cell r="D11" t="str">
            <v>Rp</v>
          </cell>
          <cell r="E11">
            <v>12481407.75999999</v>
          </cell>
          <cell r="F11" t="str">
            <v>Rp</v>
          </cell>
          <cell r="G11">
            <v>344799175.26999998</v>
          </cell>
          <cell r="H11" t="str">
            <v>Rp</v>
          </cell>
          <cell r="I11">
            <v>351415000</v>
          </cell>
          <cell r="J11" t="str">
            <v>Rp</v>
          </cell>
          <cell r="K11">
            <v>5865583.0299999714</v>
          </cell>
        </row>
        <row r="12">
          <cell r="B12">
            <v>11201</v>
          </cell>
          <cell r="C12" t="str">
            <v>Outstanding BG / Cheque</v>
          </cell>
          <cell r="D12" t="str">
            <v>Rp</v>
          </cell>
          <cell r="E12">
            <v>26968000</v>
          </cell>
          <cell r="F12" t="str">
            <v>Rp</v>
          </cell>
          <cell r="G12">
            <v>20282500</v>
          </cell>
          <cell r="H12" t="str">
            <v>Rp</v>
          </cell>
          <cell r="I12">
            <v>20282500</v>
          </cell>
          <cell r="J12" t="str">
            <v>Rp</v>
          </cell>
          <cell r="K12">
            <v>26968000</v>
          </cell>
        </row>
        <row r="13">
          <cell r="B13">
            <v>12101</v>
          </cell>
          <cell r="C13" t="str">
            <v>Deposito Bank</v>
          </cell>
          <cell r="D13" t="str">
            <v>Rp</v>
          </cell>
          <cell r="E13">
            <v>0</v>
          </cell>
          <cell r="F13" t="str">
            <v>Rp</v>
          </cell>
          <cell r="G13">
            <v>0</v>
          </cell>
          <cell r="H13" t="str">
            <v>Rp</v>
          </cell>
          <cell r="I13">
            <v>0</v>
          </cell>
          <cell r="J13" t="str">
            <v>Rp</v>
          </cell>
          <cell r="K13">
            <v>0</v>
          </cell>
        </row>
        <row r="14">
          <cell r="B14">
            <v>13101</v>
          </cell>
          <cell r="C14" t="str">
            <v xml:space="preserve">Piutang Usaha </v>
          </cell>
          <cell r="D14" t="str">
            <v>Rp</v>
          </cell>
          <cell r="E14">
            <v>210808700</v>
          </cell>
          <cell r="F14" t="str">
            <v>Rp</v>
          </cell>
          <cell r="G14">
            <v>169448700</v>
          </cell>
          <cell r="H14" t="str">
            <v>Rp</v>
          </cell>
          <cell r="I14">
            <v>174217750</v>
          </cell>
          <cell r="J14" t="str">
            <v>Rp</v>
          </cell>
          <cell r="K14">
            <v>206039650</v>
          </cell>
        </row>
        <row r="15">
          <cell r="B15">
            <v>14101</v>
          </cell>
          <cell r="C15" t="str">
            <v>Piutang Usaha Direksi</v>
          </cell>
          <cell r="D15" t="str">
            <v>Rp</v>
          </cell>
          <cell r="E15">
            <v>0</v>
          </cell>
          <cell r="F15" t="str">
            <v>Rp</v>
          </cell>
          <cell r="G15">
            <v>0</v>
          </cell>
          <cell r="H15" t="str">
            <v>Rp</v>
          </cell>
          <cell r="I15">
            <v>0</v>
          </cell>
          <cell r="J15" t="str">
            <v>Rp</v>
          </cell>
          <cell r="K15">
            <v>0</v>
          </cell>
        </row>
        <row r="16">
          <cell r="B16">
            <v>14301</v>
          </cell>
          <cell r="C16" t="str">
            <v>Piutang Pihak III</v>
          </cell>
          <cell r="D16" t="str">
            <v>Rp</v>
          </cell>
          <cell r="E16">
            <v>12962733</v>
          </cell>
          <cell r="F16" t="str">
            <v>Rp</v>
          </cell>
          <cell r="G16">
            <v>0</v>
          </cell>
          <cell r="H16" t="str">
            <v>Rp</v>
          </cell>
          <cell r="I16">
            <v>1353000</v>
          </cell>
          <cell r="J16" t="str">
            <v>Rp</v>
          </cell>
          <cell r="K16">
            <v>11609733</v>
          </cell>
        </row>
        <row r="17">
          <cell r="B17">
            <v>14201</v>
          </cell>
          <cell r="C17" t="str">
            <v>Piutang Usaha Karyawan</v>
          </cell>
          <cell r="D17" t="str">
            <v>Rp</v>
          </cell>
          <cell r="E17">
            <v>0</v>
          </cell>
          <cell r="F17" t="str">
            <v>Rp</v>
          </cell>
          <cell r="G17">
            <v>0</v>
          </cell>
          <cell r="H17" t="str">
            <v>Rp</v>
          </cell>
          <cell r="I17">
            <v>0</v>
          </cell>
          <cell r="J17" t="str">
            <v>Rp</v>
          </cell>
          <cell r="K17">
            <v>0</v>
          </cell>
        </row>
        <row r="18">
          <cell r="B18">
            <v>14401</v>
          </cell>
          <cell r="C18" t="str">
            <v>Saldo Piutang Tahun Lalu</v>
          </cell>
          <cell r="D18" t="str">
            <v>Rp</v>
          </cell>
          <cell r="E18">
            <v>0</v>
          </cell>
          <cell r="F18" t="str">
            <v>Rp</v>
          </cell>
          <cell r="G18">
            <v>0</v>
          </cell>
          <cell r="H18" t="str">
            <v>Rp</v>
          </cell>
          <cell r="I18">
            <v>0</v>
          </cell>
          <cell r="J18" t="str">
            <v>Rp</v>
          </cell>
          <cell r="K18">
            <v>0</v>
          </cell>
        </row>
        <row r="19">
          <cell r="B19">
            <v>14501</v>
          </cell>
          <cell r="C19" t="str">
            <v xml:space="preserve">Piutang Giro Mundur BCA a/c </v>
          </cell>
          <cell r="D19" t="str">
            <v>Rp</v>
          </cell>
          <cell r="E19">
            <v>-26968000</v>
          </cell>
          <cell r="F19" t="str">
            <v>Rp</v>
          </cell>
          <cell r="G19">
            <v>0</v>
          </cell>
          <cell r="H19" t="str">
            <v>Rp</v>
          </cell>
          <cell r="I19">
            <v>0</v>
          </cell>
          <cell r="J19" t="str">
            <v>Rp</v>
          </cell>
          <cell r="K19">
            <v>-26968000</v>
          </cell>
        </row>
        <row r="20">
          <cell r="B20">
            <v>14801</v>
          </cell>
          <cell r="C20" t="str">
            <v>Titipan</v>
          </cell>
          <cell r="D20" t="str">
            <v>Rp</v>
          </cell>
          <cell r="E20">
            <v>-7616000</v>
          </cell>
          <cell r="F20" t="str">
            <v>Rp</v>
          </cell>
          <cell r="G20">
            <v>7616000</v>
          </cell>
          <cell r="H20" t="str">
            <v>Rp</v>
          </cell>
          <cell r="I20">
            <v>0</v>
          </cell>
          <cell r="J20" t="str">
            <v>Rp</v>
          </cell>
          <cell r="K20">
            <v>0</v>
          </cell>
        </row>
        <row r="21">
          <cell r="B21">
            <v>14901</v>
          </cell>
          <cell r="C21" t="str">
            <v>Penukaran</v>
          </cell>
          <cell r="D21" t="str">
            <v>Rp</v>
          </cell>
          <cell r="E21">
            <v>0</v>
          </cell>
          <cell r="F21" t="str">
            <v>Rp</v>
          </cell>
          <cell r="G21">
            <v>0</v>
          </cell>
          <cell r="H21" t="str">
            <v>Rp</v>
          </cell>
          <cell r="I21">
            <v>0</v>
          </cell>
          <cell r="J21" t="str">
            <v>Rp</v>
          </cell>
          <cell r="K21">
            <v>0</v>
          </cell>
        </row>
        <row r="22">
          <cell r="B22">
            <v>15001</v>
          </cell>
          <cell r="C22" t="str">
            <v>Piutang Antar Depo</v>
          </cell>
          <cell r="D22" t="str">
            <v>Rp</v>
          </cell>
          <cell r="E22">
            <v>0</v>
          </cell>
          <cell r="F22" t="str">
            <v>Rp</v>
          </cell>
          <cell r="G22">
            <v>0</v>
          </cell>
          <cell r="H22" t="str">
            <v>Rp</v>
          </cell>
          <cell r="I22">
            <v>0</v>
          </cell>
          <cell r="J22" t="str">
            <v>Rp</v>
          </cell>
          <cell r="K22">
            <v>0</v>
          </cell>
        </row>
        <row r="23">
          <cell r="B23">
            <v>15101</v>
          </cell>
          <cell r="C23" t="str">
            <v>PERSEDIAAN  AQUA A240ML</v>
          </cell>
          <cell r="D23" t="str">
            <v>Rp</v>
          </cell>
          <cell r="E23">
            <v>0</v>
          </cell>
          <cell r="F23" t="str">
            <v>Rp</v>
          </cell>
          <cell r="G23">
            <v>15300</v>
          </cell>
          <cell r="H23" t="str">
            <v>Rp</v>
          </cell>
          <cell r="I23">
            <v>0</v>
          </cell>
          <cell r="J23" t="str">
            <v>Rp</v>
          </cell>
          <cell r="K23">
            <v>15300</v>
          </cell>
        </row>
        <row r="24">
          <cell r="B24">
            <v>15102</v>
          </cell>
          <cell r="C24" t="str">
            <v>PERSEDIAAN  AQUA A330ML</v>
          </cell>
          <cell r="D24" t="str">
            <v>Rp</v>
          </cell>
          <cell r="E24">
            <v>0</v>
          </cell>
          <cell r="F24" t="str">
            <v>Rp</v>
          </cell>
          <cell r="G24">
            <v>202050</v>
          </cell>
          <cell r="H24" t="str">
            <v>Rp</v>
          </cell>
          <cell r="I24">
            <v>0</v>
          </cell>
          <cell r="J24" t="str">
            <v>Rp</v>
          </cell>
          <cell r="K24">
            <v>202050</v>
          </cell>
        </row>
        <row r="25">
          <cell r="B25">
            <v>15103</v>
          </cell>
          <cell r="C25" t="str">
            <v>PERSEDIAAN  AQUA A375ML</v>
          </cell>
          <cell r="D25" t="str">
            <v>Rp</v>
          </cell>
          <cell r="E25">
            <v>0</v>
          </cell>
          <cell r="F25" t="str">
            <v>Rp</v>
          </cell>
          <cell r="G25">
            <v>0</v>
          </cell>
          <cell r="H25" t="str">
            <v>Rp</v>
          </cell>
          <cell r="I25">
            <v>0</v>
          </cell>
          <cell r="J25" t="str">
            <v>Rp</v>
          </cell>
          <cell r="K25">
            <v>0</v>
          </cell>
        </row>
        <row r="26">
          <cell r="B26">
            <v>15104</v>
          </cell>
          <cell r="C26" t="str">
            <v>PERSEDIAAN  AQUA A380ML (ISI)</v>
          </cell>
          <cell r="D26" t="str">
            <v>Rp</v>
          </cell>
          <cell r="E26">
            <v>0</v>
          </cell>
          <cell r="F26" t="str">
            <v>Rp</v>
          </cell>
          <cell r="G26">
            <v>0</v>
          </cell>
          <cell r="H26" t="str">
            <v>Rp</v>
          </cell>
          <cell r="I26">
            <v>0</v>
          </cell>
          <cell r="J26" t="str">
            <v>Rp</v>
          </cell>
          <cell r="K26">
            <v>0</v>
          </cell>
        </row>
        <row r="27">
          <cell r="B27">
            <v>15105</v>
          </cell>
          <cell r="C27" t="str">
            <v>PERSEDIAAN  AQUA KRAT A380ML</v>
          </cell>
          <cell r="D27" t="str">
            <v>Rp</v>
          </cell>
          <cell r="E27">
            <v>0</v>
          </cell>
          <cell r="F27" t="str">
            <v>Rp</v>
          </cell>
          <cell r="G27">
            <v>0</v>
          </cell>
          <cell r="H27" t="str">
            <v>Rp</v>
          </cell>
          <cell r="I27">
            <v>0</v>
          </cell>
          <cell r="J27" t="str">
            <v>Rp</v>
          </cell>
          <cell r="K27">
            <v>0</v>
          </cell>
        </row>
        <row r="28">
          <cell r="B28">
            <v>15106</v>
          </cell>
          <cell r="C28" t="str">
            <v>PERSEDIAAN  AQUA BOTOL A380ML</v>
          </cell>
          <cell r="D28" t="str">
            <v>Rp</v>
          </cell>
          <cell r="E28">
            <v>0</v>
          </cell>
          <cell r="F28" t="str">
            <v>Rp</v>
          </cell>
          <cell r="G28">
            <v>0</v>
          </cell>
          <cell r="H28" t="str">
            <v>Rp</v>
          </cell>
          <cell r="I28">
            <v>0</v>
          </cell>
          <cell r="J28" t="str">
            <v>Rp</v>
          </cell>
          <cell r="K28">
            <v>0</v>
          </cell>
        </row>
        <row r="29">
          <cell r="B29">
            <v>15107</v>
          </cell>
          <cell r="C29" t="str">
            <v>PERSEDIAAN  AQUA A600ML</v>
          </cell>
          <cell r="D29" t="str">
            <v>Rp</v>
          </cell>
          <cell r="E29">
            <v>0</v>
          </cell>
          <cell r="F29" t="str">
            <v>Rp</v>
          </cell>
          <cell r="G29">
            <v>0</v>
          </cell>
          <cell r="H29" t="str">
            <v>Rp</v>
          </cell>
          <cell r="I29">
            <v>0</v>
          </cell>
          <cell r="J29" t="str">
            <v>Rp</v>
          </cell>
          <cell r="K29">
            <v>0</v>
          </cell>
        </row>
        <row r="30">
          <cell r="B30">
            <v>15108</v>
          </cell>
          <cell r="C30" t="str">
            <v>PERSEDIAAN  AQUA A1500ML</v>
          </cell>
          <cell r="D30" t="str">
            <v>Rp</v>
          </cell>
          <cell r="E30">
            <v>0</v>
          </cell>
          <cell r="F30" t="str">
            <v>Rp</v>
          </cell>
          <cell r="G30">
            <v>0</v>
          </cell>
          <cell r="H30" t="str">
            <v>Rp</v>
          </cell>
          <cell r="I30">
            <v>0</v>
          </cell>
          <cell r="J30" t="str">
            <v>Rp</v>
          </cell>
          <cell r="K30">
            <v>0</v>
          </cell>
        </row>
        <row r="31">
          <cell r="B31">
            <v>15109</v>
          </cell>
          <cell r="C31" t="str">
            <v>PERSEDIAAN  AQUA GALON</v>
          </cell>
          <cell r="D31" t="str">
            <v>Rp</v>
          </cell>
          <cell r="E31">
            <v>0</v>
          </cell>
          <cell r="F31" t="str">
            <v>Rp</v>
          </cell>
          <cell r="G31">
            <v>33137900</v>
          </cell>
          <cell r="H31" t="str">
            <v>Rp</v>
          </cell>
          <cell r="I31">
            <v>0</v>
          </cell>
          <cell r="J31" t="str">
            <v>Rp</v>
          </cell>
          <cell r="K31">
            <v>33137900</v>
          </cell>
        </row>
        <row r="32">
          <cell r="B32">
            <v>15110</v>
          </cell>
          <cell r="C32" t="str">
            <v>PERSEDIAAN  AQUA GALON KOSONG</v>
          </cell>
          <cell r="D32" t="str">
            <v>Rp</v>
          </cell>
          <cell r="E32">
            <v>0</v>
          </cell>
          <cell r="F32" t="str">
            <v>Rp</v>
          </cell>
          <cell r="G32">
            <v>187290000</v>
          </cell>
          <cell r="H32" t="str">
            <v>Rp</v>
          </cell>
          <cell r="I32">
            <v>0</v>
          </cell>
          <cell r="J32" t="str">
            <v>Rp</v>
          </cell>
          <cell r="K32">
            <v>187290000</v>
          </cell>
        </row>
        <row r="33">
          <cell r="B33">
            <v>15111</v>
          </cell>
          <cell r="C33" t="str">
            <v>PERSEDIAAN  VIT V240ML</v>
          </cell>
          <cell r="D33" t="str">
            <v>Rp</v>
          </cell>
          <cell r="E33">
            <v>0</v>
          </cell>
          <cell r="F33" t="str">
            <v>Rp</v>
          </cell>
          <cell r="G33">
            <v>10195200</v>
          </cell>
          <cell r="H33" t="str">
            <v>Rp</v>
          </cell>
          <cell r="I33">
            <v>0</v>
          </cell>
          <cell r="J33" t="str">
            <v>Rp</v>
          </cell>
          <cell r="K33">
            <v>10195200</v>
          </cell>
        </row>
        <row r="34">
          <cell r="B34">
            <v>15112</v>
          </cell>
          <cell r="C34" t="str">
            <v>PERSEDIAAN  VIT V600ML</v>
          </cell>
          <cell r="D34" t="str">
            <v>Rp</v>
          </cell>
          <cell r="E34">
            <v>0</v>
          </cell>
          <cell r="F34" t="str">
            <v>Rp</v>
          </cell>
          <cell r="G34">
            <v>20178600</v>
          </cell>
          <cell r="H34" t="str">
            <v>Rp</v>
          </cell>
          <cell r="I34">
            <v>0</v>
          </cell>
          <cell r="J34" t="str">
            <v>Rp</v>
          </cell>
          <cell r="K34">
            <v>20178600</v>
          </cell>
        </row>
        <row r="35">
          <cell r="B35">
            <v>15113</v>
          </cell>
          <cell r="C35" t="str">
            <v>PERSEDIAAN  VIT V1500ML</v>
          </cell>
          <cell r="D35" t="str">
            <v>Rp</v>
          </cell>
          <cell r="E35">
            <v>0</v>
          </cell>
          <cell r="F35" t="str">
            <v>Rp</v>
          </cell>
          <cell r="G35">
            <v>3515000</v>
          </cell>
          <cell r="H35" t="str">
            <v>Rp</v>
          </cell>
          <cell r="I35">
            <v>0</v>
          </cell>
          <cell r="J35" t="str">
            <v>Rp</v>
          </cell>
          <cell r="K35">
            <v>3515000</v>
          </cell>
        </row>
        <row r="36">
          <cell r="B36">
            <v>15114</v>
          </cell>
          <cell r="C36" t="str">
            <v>PERSEDIAAN  VIT GALON</v>
          </cell>
          <cell r="D36" t="str">
            <v>Rp</v>
          </cell>
          <cell r="E36">
            <v>0</v>
          </cell>
          <cell r="F36" t="str">
            <v>Rp</v>
          </cell>
          <cell r="G36">
            <v>22484900</v>
          </cell>
          <cell r="H36" t="str">
            <v>Rp</v>
          </cell>
          <cell r="I36">
            <v>0</v>
          </cell>
          <cell r="J36" t="str">
            <v>Rp</v>
          </cell>
          <cell r="K36">
            <v>22484900</v>
          </cell>
        </row>
        <row r="37">
          <cell r="B37">
            <v>15115</v>
          </cell>
          <cell r="C37" t="str">
            <v>PERSEDIAAN  VIT GALON KOSONG</v>
          </cell>
          <cell r="D37" t="str">
            <v>Rp</v>
          </cell>
          <cell r="E37">
            <v>0</v>
          </cell>
          <cell r="F37" t="str">
            <v>Rp</v>
          </cell>
          <cell r="G37">
            <v>130860000</v>
          </cell>
          <cell r="H37" t="str">
            <v>Rp</v>
          </cell>
          <cell r="I37">
            <v>0</v>
          </cell>
          <cell r="J37" t="str">
            <v>Rp</v>
          </cell>
          <cell r="K37">
            <v>130860000</v>
          </cell>
        </row>
        <row r="38">
          <cell r="B38">
            <v>15116</v>
          </cell>
          <cell r="C38" t="str">
            <v>PERSEDIAAN  MIZONE ORANGE LIM ( MZOL )</v>
          </cell>
          <cell r="D38" t="str">
            <v>Rp</v>
          </cell>
          <cell r="E38">
            <v>0</v>
          </cell>
          <cell r="F38" t="str">
            <v>Rp</v>
          </cell>
          <cell r="G38">
            <v>27450</v>
          </cell>
          <cell r="H38" t="str">
            <v>Rp</v>
          </cell>
          <cell r="I38">
            <v>0</v>
          </cell>
          <cell r="J38" t="str">
            <v>Rp</v>
          </cell>
          <cell r="K38">
            <v>27450</v>
          </cell>
        </row>
        <row r="39">
          <cell r="B39">
            <v>15117</v>
          </cell>
          <cell r="C39" t="str">
            <v>PERSEDIAAN  MIZONE  PASSION FRUIT ( MZPF)</v>
          </cell>
          <cell r="D39" t="str">
            <v>Rp</v>
          </cell>
          <cell r="E39">
            <v>0</v>
          </cell>
          <cell r="F39" t="str">
            <v>Rp</v>
          </cell>
          <cell r="G39">
            <v>0</v>
          </cell>
          <cell r="H39" t="str">
            <v>Rp</v>
          </cell>
          <cell r="I39">
            <v>0</v>
          </cell>
          <cell r="J39" t="str">
            <v>Rp</v>
          </cell>
          <cell r="K39">
            <v>0</v>
          </cell>
        </row>
        <row r="40">
          <cell r="B40">
            <v>15118</v>
          </cell>
          <cell r="C40" t="str">
            <v>PERSEDIAAN  MIZONE LEMON LECHEE ( MZLL)</v>
          </cell>
          <cell r="D40" t="str">
            <v>Rp</v>
          </cell>
          <cell r="E40">
            <v>0</v>
          </cell>
          <cell r="F40" t="str">
            <v>Rp</v>
          </cell>
          <cell r="G40">
            <v>0</v>
          </cell>
          <cell r="H40" t="str">
            <v>Rp</v>
          </cell>
          <cell r="I40">
            <v>0</v>
          </cell>
          <cell r="J40" t="str">
            <v>Rp</v>
          </cell>
          <cell r="K40">
            <v>0</v>
          </cell>
        </row>
        <row r="41">
          <cell r="B41">
            <v>15144</v>
          </cell>
          <cell r="C41" t="str">
            <v>PERSEDIAAN  MIZONE GUAVA (MAG)</v>
          </cell>
          <cell r="D41" t="str">
            <v>Rp</v>
          </cell>
          <cell r="E41">
            <v>0</v>
          </cell>
          <cell r="F41" t="str">
            <v>Rp</v>
          </cell>
          <cell r="G41">
            <v>0</v>
          </cell>
          <cell r="H41" t="str">
            <v>Rp</v>
          </cell>
          <cell r="I41">
            <v>0</v>
          </cell>
          <cell r="J41" t="str">
            <v>Rp</v>
          </cell>
          <cell r="K41">
            <v>0</v>
          </cell>
        </row>
        <row r="42">
          <cell r="B42">
            <v>15119</v>
          </cell>
          <cell r="C42" t="str">
            <v>PERSEDIAAN  MIZONE MULTI PACK</v>
          </cell>
          <cell r="D42" t="str">
            <v>Rp</v>
          </cell>
          <cell r="E42">
            <v>0</v>
          </cell>
          <cell r="F42" t="str">
            <v>Rp</v>
          </cell>
          <cell r="G42">
            <v>0</v>
          </cell>
          <cell r="H42" t="str">
            <v>Rp</v>
          </cell>
          <cell r="I42">
            <v>0</v>
          </cell>
          <cell r="J42" t="str">
            <v>Rp</v>
          </cell>
          <cell r="K42">
            <v>0</v>
          </cell>
        </row>
        <row r="43">
          <cell r="B43">
            <v>15120</v>
          </cell>
          <cell r="C43" t="str">
            <v>PERSEDIAAN  MILKUAT ORANGE I (90 X 40 PC )</v>
          </cell>
          <cell r="D43" t="str">
            <v>Rp</v>
          </cell>
          <cell r="E43">
            <v>0</v>
          </cell>
          <cell r="F43" t="str">
            <v>Rp</v>
          </cell>
          <cell r="G43">
            <v>0</v>
          </cell>
          <cell r="H43" t="str">
            <v>Rp</v>
          </cell>
          <cell r="I43">
            <v>0</v>
          </cell>
          <cell r="J43" t="str">
            <v>Rp</v>
          </cell>
          <cell r="K43">
            <v>0</v>
          </cell>
        </row>
        <row r="44">
          <cell r="B44">
            <v>15121</v>
          </cell>
          <cell r="C44" t="str">
            <v>PERSEDIAAN  MILKUAT ORANGE II ( ISI 60 pcs )</v>
          </cell>
          <cell r="D44" t="str">
            <v>Rp</v>
          </cell>
          <cell r="E44">
            <v>0</v>
          </cell>
          <cell r="F44" t="str">
            <v>Rp</v>
          </cell>
          <cell r="G44">
            <v>0</v>
          </cell>
          <cell r="H44" t="str">
            <v>Rp</v>
          </cell>
          <cell r="I44">
            <v>0</v>
          </cell>
          <cell r="J44" t="str">
            <v>Rp</v>
          </cell>
          <cell r="K44">
            <v>0</v>
          </cell>
        </row>
        <row r="45">
          <cell r="B45">
            <v>15122</v>
          </cell>
          <cell r="C45" t="str">
            <v>PERSEDIAAN  MILKUAT ORANGE II ( 80 X 60 ml )</v>
          </cell>
          <cell r="D45" t="str">
            <v>Rp</v>
          </cell>
          <cell r="E45">
            <v>0</v>
          </cell>
          <cell r="F45" t="str">
            <v>Rp</v>
          </cell>
          <cell r="G45">
            <v>0</v>
          </cell>
          <cell r="H45" t="str">
            <v>Rp</v>
          </cell>
          <cell r="I45">
            <v>0</v>
          </cell>
          <cell r="J45" t="str">
            <v>Rp</v>
          </cell>
          <cell r="K45">
            <v>0</v>
          </cell>
        </row>
        <row r="46">
          <cell r="B46">
            <v>15123</v>
          </cell>
          <cell r="C46" t="str">
            <v>PERSEDIAAN  MILKUAT FRUTY 135 ML</v>
          </cell>
          <cell r="D46" t="str">
            <v>Rp</v>
          </cell>
          <cell r="E46">
            <v>0</v>
          </cell>
          <cell r="F46" t="str">
            <v>Rp</v>
          </cell>
          <cell r="G46">
            <v>0</v>
          </cell>
          <cell r="H46" t="str">
            <v>Rp</v>
          </cell>
          <cell r="I46">
            <v>0</v>
          </cell>
          <cell r="J46" t="str">
            <v>Rp</v>
          </cell>
          <cell r="K46">
            <v>0</v>
          </cell>
        </row>
        <row r="47">
          <cell r="B47">
            <v>15124</v>
          </cell>
          <cell r="C47" t="str">
            <v>PERSEDIAAN  MILKUAT FRUTY 90ML X 40PC</v>
          </cell>
          <cell r="D47" t="str">
            <v>Rp</v>
          </cell>
          <cell r="E47">
            <v>0</v>
          </cell>
          <cell r="F47" t="str">
            <v>Rp</v>
          </cell>
          <cell r="G47">
            <v>0</v>
          </cell>
          <cell r="H47" t="str">
            <v>Rp</v>
          </cell>
          <cell r="I47">
            <v>0</v>
          </cell>
          <cell r="J47" t="str">
            <v>Rp</v>
          </cell>
          <cell r="K47">
            <v>0</v>
          </cell>
        </row>
        <row r="48">
          <cell r="B48">
            <v>15125</v>
          </cell>
          <cell r="C48" t="str">
            <v>PERSEDIAAN  MILKUAT FRUTY 80ML X 60PC</v>
          </cell>
          <cell r="D48" t="str">
            <v>Rp</v>
          </cell>
          <cell r="E48">
            <v>0</v>
          </cell>
          <cell r="F48" t="str">
            <v>Rp</v>
          </cell>
          <cell r="G48">
            <v>0</v>
          </cell>
          <cell r="H48" t="str">
            <v>Rp</v>
          </cell>
          <cell r="I48">
            <v>0</v>
          </cell>
          <cell r="J48" t="str">
            <v>Rp</v>
          </cell>
          <cell r="K48">
            <v>0</v>
          </cell>
        </row>
        <row r="49">
          <cell r="B49">
            <v>15126</v>
          </cell>
          <cell r="C49" t="str">
            <v>PERSEDIAAN  MILKUAT FRUTY 70ML X 60PC</v>
          </cell>
          <cell r="D49" t="str">
            <v>Rp</v>
          </cell>
          <cell r="E49">
            <v>0</v>
          </cell>
          <cell r="F49" t="str">
            <v>Rp</v>
          </cell>
          <cell r="G49">
            <v>0</v>
          </cell>
          <cell r="H49" t="str">
            <v>Rp</v>
          </cell>
          <cell r="I49">
            <v>0</v>
          </cell>
          <cell r="J49" t="str">
            <v>Rp</v>
          </cell>
          <cell r="K49">
            <v>0</v>
          </cell>
        </row>
        <row r="50">
          <cell r="B50">
            <v>15127</v>
          </cell>
          <cell r="C50" t="str">
            <v>PERSEDIAAN  MILKUAT STRA*BERRY 135 ml</v>
          </cell>
          <cell r="D50" t="str">
            <v>Rp</v>
          </cell>
          <cell r="E50">
            <v>0</v>
          </cell>
          <cell r="F50" t="str">
            <v>Rp</v>
          </cell>
          <cell r="G50">
            <v>0</v>
          </cell>
          <cell r="H50" t="str">
            <v>Rp</v>
          </cell>
          <cell r="I50">
            <v>0</v>
          </cell>
          <cell r="J50" t="str">
            <v>Rp</v>
          </cell>
          <cell r="K50">
            <v>0</v>
          </cell>
        </row>
        <row r="51">
          <cell r="B51">
            <v>15128</v>
          </cell>
          <cell r="C51" t="str">
            <v>PERSEDIAAN  MILKUAT STRA*BERRY 90ML X 40PC</v>
          </cell>
          <cell r="D51" t="str">
            <v>Rp</v>
          </cell>
          <cell r="E51">
            <v>0</v>
          </cell>
          <cell r="F51" t="str">
            <v>Rp</v>
          </cell>
          <cell r="G51">
            <v>0</v>
          </cell>
          <cell r="H51" t="str">
            <v>Rp</v>
          </cell>
          <cell r="I51">
            <v>0</v>
          </cell>
          <cell r="J51" t="str">
            <v>Rp</v>
          </cell>
          <cell r="K51">
            <v>0</v>
          </cell>
        </row>
        <row r="52">
          <cell r="B52">
            <v>15129</v>
          </cell>
          <cell r="C52" t="str">
            <v>PERSEDIAAN  MILKUAT STRA*BERRY 80ML X 60PC</v>
          </cell>
          <cell r="D52" t="str">
            <v>Rp</v>
          </cell>
          <cell r="E52">
            <v>0</v>
          </cell>
          <cell r="F52" t="str">
            <v>Rp</v>
          </cell>
          <cell r="G52">
            <v>0</v>
          </cell>
          <cell r="H52" t="str">
            <v>Rp</v>
          </cell>
          <cell r="I52">
            <v>0</v>
          </cell>
          <cell r="J52" t="str">
            <v>Rp</v>
          </cell>
          <cell r="K52">
            <v>0</v>
          </cell>
        </row>
        <row r="53">
          <cell r="B53">
            <v>15130</v>
          </cell>
          <cell r="C53" t="str">
            <v>PERSEDIAAN  MILKUAT STRA*BERRY 70ML X 60PC</v>
          </cell>
          <cell r="D53" t="str">
            <v>Rp</v>
          </cell>
          <cell r="E53">
            <v>0</v>
          </cell>
          <cell r="F53" t="str">
            <v>Rp</v>
          </cell>
          <cell r="G53">
            <v>0</v>
          </cell>
          <cell r="H53" t="str">
            <v>Rp</v>
          </cell>
          <cell r="I53">
            <v>0</v>
          </cell>
          <cell r="J53" t="str">
            <v>Rp</v>
          </cell>
          <cell r="K53">
            <v>0</v>
          </cell>
        </row>
        <row r="54">
          <cell r="B54">
            <v>15131</v>
          </cell>
          <cell r="C54" t="str">
            <v>PERSEDIAAN  MILKUAT MANGO I 90 ML (ISI 40 pcs)</v>
          </cell>
          <cell r="D54" t="str">
            <v>Rp</v>
          </cell>
          <cell r="E54">
            <v>0</v>
          </cell>
          <cell r="F54" t="str">
            <v>Rp</v>
          </cell>
          <cell r="G54">
            <v>0</v>
          </cell>
          <cell r="H54" t="str">
            <v>Rp</v>
          </cell>
          <cell r="I54">
            <v>0</v>
          </cell>
          <cell r="J54" t="str">
            <v>Rp</v>
          </cell>
          <cell r="K54">
            <v>0</v>
          </cell>
        </row>
        <row r="55">
          <cell r="B55">
            <v>15132</v>
          </cell>
          <cell r="C55" t="str">
            <v>PERSEDIAAN  MILKUAT MANGO II (70ML X 60 pcs)</v>
          </cell>
          <cell r="D55" t="str">
            <v>Rp</v>
          </cell>
          <cell r="E55">
            <v>0</v>
          </cell>
          <cell r="F55" t="str">
            <v>Rp</v>
          </cell>
          <cell r="G55">
            <v>0</v>
          </cell>
          <cell r="H55" t="str">
            <v>Rp</v>
          </cell>
          <cell r="I55">
            <v>0</v>
          </cell>
          <cell r="J55" t="str">
            <v>Rp</v>
          </cell>
          <cell r="K55">
            <v>0</v>
          </cell>
        </row>
        <row r="56">
          <cell r="B56">
            <v>15133</v>
          </cell>
          <cell r="C56" t="str">
            <v>PERSEDIAAN  MILKUAT MANGO III (80ML X 60 pcs)</v>
          </cell>
          <cell r="D56" t="str">
            <v>Rp</v>
          </cell>
          <cell r="E56">
            <v>0</v>
          </cell>
          <cell r="F56" t="str">
            <v>Rp</v>
          </cell>
          <cell r="G56">
            <v>0</v>
          </cell>
          <cell r="H56" t="str">
            <v>Rp</v>
          </cell>
          <cell r="I56">
            <v>0</v>
          </cell>
          <cell r="J56" t="str">
            <v>Rp</v>
          </cell>
          <cell r="K56">
            <v>0</v>
          </cell>
        </row>
        <row r="57">
          <cell r="B57">
            <v>15134</v>
          </cell>
          <cell r="C57" t="str">
            <v>PERSEDIAAN  MILKUAT CHOCOLATE (70 X 54 ml)</v>
          </cell>
          <cell r="D57" t="str">
            <v>Rp</v>
          </cell>
          <cell r="E57">
            <v>0</v>
          </cell>
          <cell r="F57" t="str">
            <v>Rp</v>
          </cell>
          <cell r="G57">
            <v>0</v>
          </cell>
          <cell r="H57" t="str">
            <v>Rp</v>
          </cell>
          <cell r="I57">
            <v>0</v>
          </cell>
          <cell r="J57" t="str">
            <v>Rp</v>
          </cell>
          <cell r="K57">
            <v>0</v>
          </cell>
        </row>
        <row r="58">
          <cell r="B58">
            <v>15135</v>
          </cell>
          <cell r="C58" t="str">
            <v>PERSEDIAAN  MILKUAT CHOCOLATE 90 ml</v>
          </cell>
          <cell r="D58" t="str">
            <v>Rp</v>
          </cell>
          <cell r="E58">
            <v>0</v>
          </cell>
          <cell r="F58" t="str">
            <v>Rp</v>
          </cell>
          <cell r="G58">
            <v>0</v>
          </cell>
          <cell r="H58" t="str">
            <v>Rp</v>
          </cell>
          <cell r="I58">
            <v>0</v>
          </cell>
          <cell r="J58" t="str">
            <v>Rp</v>
          </cell>
          <cell r="K58">
            <v>0</v>
          </cell>
        </row>
        <row r="59">
          <cell r="B59">
            <v>15136</v>
          </cell>
          <cell r="C59" t="str">
            <v>PERSEDIAAN  MILKUAT CHOCOLATE BANTAL (135 ml)</v>
          </cell>
          <cell r="D59" t="str">
            <v>Rp</v>
          </cell>
          <cell r="E59">
            <v>0</v>
          </cell>
          <cell r="F59" t="str">
            <v>Rp</v>
          </cell>
          <cell r="G59">
            <v>0</v>
          </cell>
          <cell r="H59" t="str">
            <v>Rp</v>
          </cell>
          <cell r="I59">
            <v>0</v>
          </cell>
          <cell r="J59" t="str">
            <v>Rp</v>
          </cell>
          <cell r="K59">
            <v>0</v>
          </cell>
        </row>
        <row r="60">
          <cell r="B60">
            <v>15137</v>
          </cell>
          <cell r="C60" t="str">
            <v>PERSEDIAAN  MILKUAT CHOCOLATE BANTAL (135 ml) NEW</v>
          </cell>
          <cell r="D60" t="str">
            <v>Rp</v>
          </cell>
          <cell r="E60">
            <v>0</v>
          </cell>
          <cell r="F60" t="str">
            <v>Rp</v>
          </cell>
          <cell r="G60">
            <v>0</v>
          </cell>
          <cell r="H60" t="str">
            <v>Rp</v>
          </cell>
          <cell r="I60">
            <v>0</v>
          </cell>
          <cell r="J60" t="str">
            <v>Rp</v>
          </cell>
          <cell r="K60">
            <v>0</v>
          </cell>
        </row>
        <row r="61">
          <cell r="B61">
            <v>15138</v>
          </cell>
          <cell r="C61" t="str">
            <v>PERSEDIAAN  MILKUAT PREBIOTIK STA*-100MLX40PC</v>
          </cell>
          <cell r="D61" t="str">
            <v>Rp</v>
          </cell>
          <cell r="E61">
            <v>0</v>
          </cell>
          <cell r="F61" t="str">
            <v>Rp</v>
          </cell>
          <cell r="G61">
            <v>0</v>
          </cell>
          <cell r="H61" t="str">
            <v>Rp</v>
          </cell>
          <cell r="I61">
            <v>0</v>
          </cell>
          <cell r="J61" t="str">
            <v>Rp</v>
          </cell>
          <cell r="K61">
            <v>0</v>
          </cell>
        </row>
        <row r="62">
          <cell r="B62">
            <v>15139</v>
          </cell>
          <cell r="C62" t="str">
            <v>PERSEDIAAN  MILKUAT PREBIOTIK GRAPE-100MLX40PC</v>
          </cell>
          <cell r="D62" t="str">
            <v>Rp</v>
          </cell>
          <cell r="E62">
            <v>0</v>
          </cell>
          <cell r="F62" t="str">
            <v>Rp</v>
          </cell>
          <cell r="G62">
            <v>0</v>
          </cell>
          <cell r="H62" t="str">
            <v>Rp</v>
          </cell>
          <cell r="I62">
            <v>0</v>
          </cell>
          <cell r="J62" t="str">
            <v>Rp</v>
          </cell>
          <cell r="K62">
            <v>0</v>
          </cell>
        </row>
        <row r="63">
          <cell r="B63">
            <v>15140</v>
          </cell>
          <cell r="C63" t="str">
            <v>PERSEDIAAN  MILKUAT PREBIOTIK ORANGE-100MLX40PC</v>
          </cell>
          <cell r="D63" t="str">
            <v>Rp</v>
          </cell>
          <cell r="E63">
            <v>0</v>
          </cell>
          <cell r="F63" t="str">
            <v>Rp</v>
          </cell>
          <cell r="G63">
            <v>0</v>
          </cell>
          <cell r="H63" t="str">
            <v>Rp</v>
          </cell>
          <cell r="I63">
            <v>0</v>
          </cell>
          <cell r="J63" t="str">
            <v>Rp</v>
          </cell>
          <cell r="K63">
            <v>0</v>
          </cell>
        </row>
        <row r="64">
          <cell r="B64">
            <v>15201</v>
          </cell>
          <cell r="C64" t="str">
            <v>PERSEDIAAN BAHAN PEMBANTU</v>
          </cell>
          <cell r="D64" t="str">
            <v>Rp</v>
          </cell>
          <cell r="E64">
            <v>0</v>
          </cell>
          <cell r="F64" t="str">
            <v>Rp</v>
          </cell>
          <cell r="G64">
            <v>0</v>
          </cell>
          <cell r="H64" t="str">
            <v>Rp</v>
          </cell>
          <cell r="I64">
            <v>0</v>
          </cell>
          <cell r="J64" t="str">
            <v>Rp</v>
          </cell>
          <cell r="K64">
            <v>0</v>
          </cell>
        </row>
        <row r="65">
          <cell r="B65">
            <v>15501</v>
          </cell>
          <cell r="C65" t="str">
            <v>PERSEDIAAN AFALAN / BS</v>
          </cell>
          <cell r="D65" t="str">
            <v>Rp</v>
          </cell>
          <cell r="E65">
            <v>0</v>
          </cell>
          <cell r="F65" t="str">
            <v>Rp</v>
          </cell>
          <cell r="G65">
            <v>0</v>
          </cell>
          <cell r="H65" t="str">
            <v>Rp</v>
          </cell>
          <cell r="I65">
            <v>0</v>
          </cell>
          <cell r="J65" t="str">
            <v>Rp</v>
          </cell>
          <cell r="K65">
            <v>0</v>
          </cell>
        </row>
        <row r="66">
          <cell r="B66">
            <v>17101</v>
          </cell>
          <cell r="C66" t="str">
            <v>R/K Transfer</v>
          </cell>
          <cell r="D66" t="str">
            <v>Rp</v>
          </cell>
          <cell r="E66">
            <v>6624070940</v>
          </cell>
          <cell r="F66" t="str">
            <v>Rp</v>
          </cell>
          <cell r="G66">
            <v>356166600</v>
          </cell>
          <cell r="H66" t="str">
            <v>Rp</v>
          </cell>
          <cell r="I66">
            <v>18899000</v>
          </cell>
          <cell r="J66" t="str">
            <v>Rp</v>
          </cell>
          <cell r="K66">
            <v>6961338540</v>
          </cell>
        </row>
        <row r="67">
          <cell r="B67">
            <v>17102</v>
          </cell>
          <cell r="C67" t="str">
            <v>HUTANG AMEX BANK (USD)</v>
          </cell>
          <cell r="D67" t="str">
            <v>Rp</v>
          </cell>
          <cell r="E67">
            <v>0</v>
          </cell>
          <cell r="F67" t="str">
            <v>Rp</v>
          </cell>
          <cell r="G67">
            <v>0</v>
          </cell>
          <cell r="H67" t="str">
            <v>Rp</v>
          </cell>
          <cell r="I67">
            <v>0</v>
          </cell>
          <cell r="J67" t="str">
            <v>Rp</v>
          </cell>
          <cell r="K67">
            <v>0</v>
          </cell>
        </row>
        <row r="68">
          <cell r="B68">
            <v>17103</v>
          </cell>
          <cell r="C68" t="str">
            <v>HUTANG DEUTSCHE BANK (USD)</v>
          </cell>
          <cell r="D68" t="str">
            <v>Rp</v>
          </cell>
          <cell r="E68">
            <v>0</v>
          </cell>
          <cell r="F68" t="str">
            <v>Rp</v>
          </cell>
          <cell r="G68">
            <v>0</v>
          </cell>
          <cell r="H68" t="str">
            <v>Rp</v>
          </cell>
          <cell r="I68">
            <v>0</v>
          </cell>
          <cell r="J68" t="str">
            <v>Rp</v>
          </cell>
          <cell r="K68">
            <v>0</v>
          </cell>
        </row>
        <row r="69">
          <cell r="B69">
            <v>17201</v>
          </cell>
          <cell r="C69" t="str">
            <v>R/K Droping</v>
          </cell>
          <cell r="D69" t="str">
            <v>Rp</v>
          </cell>
          <cell r="E69">
            <v>0</v>
          </cell>
          <cell r="F69" t="str">
            <v>Rp</v>
          </cell>
          <cell r="G69">
            <v>0</v>
          </cell>
          <cell r="H69" t="str">
            <v>Rp</v>
          </cell>
          <cell r="I69">
            <v>0</v>
          </cell>
          <cell r="J69" t="str">
            <v>Rp</v>
          </cell>
          <cell r="K69">
            <v>0</v>
          </cell>
        </row>
        <row r="70">
          <cell r="B70">
            <v>17301</v>
          </cell>
          <cell r="C70" t="str">
            <v>R/K Barang</v>
          </cell>
          <cell r="D70" t="str">
            <v>Rp</v>
          </cell>
          <cell r="E70">
            <v>8317544700</v>
          </cell>
          <cell r="F70" t="str">
            <v>Rp</v>
          </cell>
          <cell r="G70">
            <v>0</v>
          </cell>
          <cell r="H70" t="str">
            <v>Rp</v>
          </cell>
          <cell r="I70">
            <v>-342289050</v>
          </cell>
          <cell r="J70" t="str">
            <v>Rp</v>
          </cell>
          <cell r="K70">
            <v>8659833750</v>
          </cell>
        </row>
        <row r="71">
          <cell r="B71">
            <v>17401</v>
          </cell>
          <cell r="C71" t="str">
            <v>R/K Biaya</v>
          </cell>
          <cell r="D71" t="str">
            <v>Rp</v>
          </cell>
          <cell r="E71">
            <v>0</v>
          </cell>
          <cell r="F71" t="str">
            <v>Rp</v>
          </cell>
          <cell r="G71">
            <v>0</v>
          </cell>
          <cell r="H71" t="str">
            <v>Rp</v>
          </cell>
          <cell r="I71">
            <v>0</v>
          </cell>
          <cell r="J71" t="str">
            <v>Rp</v>
          </cell>
          <cell r="K71">
            <v>0</v>
          </cell>
        </row>
        <row r="72">
          <cell r="B72">
            <v>17501</v>
          </cell>
          <cell r="C72" t="str">
            <v>Hutang Giro Mundur BCA a/c …………….</v>
          </cell>
          <cell r="D72" t="str">
            <v>Rp</v>
          </cell>
          <cell r="E72">
            <v>0</v>
          </cell>
          <cell r="F72" t="str">
            <v>Rp</v>
          </cell>
          <cell r="G72">
            <v>0</v>
          </cell>
          <cell r="H72" t="str">
            <v>Rp</v>
          </cell>
          <cell r="I72">
            <v>0</v>
          </cell>
          <cell r="J72" t="str">
            <v>Rp</v>
          </cell>
          <cell r="K72">
            <v>0</v>
          </cell>
        </row>
        <row r="73">
          <cell r="B73">
            <v>18101</v>
          </cell>
          <cell r="C73" t="str">
            <v>PPh Pasal 23</v>
          </cell>
          <cell r="D73" t="str">
            <v>Rp</v>
          </cell>
          <cell r="E73">
            <v>0</v>
          </cell>
          <cell r="F73" t="str">
            <v>Rp</v>
          </cell>
          <cell r="G73">
            <v>0</v>
          </cell>
          <cell r="H73" t="str">
            <v>Rp</v>
          </cell>
          <cell r="I73">
            <v>0</v>
          </cell>
          <cell r="J73" t="str">
            <v>Rp</v>
          </cell>
          <cell r="K73">
            <v>0</v>
          </cell>
        </row>
        <row r="74">
          <cell r="B74">
            <v>18201</v>
          </cell>
          <cell r="C74" t="str">
            <v>PPh Pasal 24</v>
          </cell>
          <cell r="D74" t="str">
            <v>Rp</v>
          </cell>
          <cell r="E74">
            <v>0</v>
          </cell>
          <cell r="F74" t="str">
            <v>Rp</v>
          </cell>
          <cell r="G74">
            <v>0</v>
          </cell>
          <cell r="H74" t="str">
            <v>Rp</v>
          </cell>
          <cell r="I74">
            <v>0</v>
          </cell>
          <cell r="J74" t="str">
            <v>Rp</v>
          </cell>
          <cell r="K74">
            <v>0</v>
          </cell>
        </row>
        <row r="75">
          <cell r="B75">
            <v>18301</v>
          </cell>
          <cell r="C75" t="str">
            <v>PPh Pasal 25</v>
          </cell>
          <cell r="D75" t="str">
            <v>Rp</v>
          </cell>
          <cell r="E75">
            <v>0</v>
          </cell>
          <cell r="F75" t="str">
            <v>Rp</v>
          </cell>
          <cell r="G75">
            <v>0</v>
          </cell>
          <cell r="H75" t="str">
            <v>Rp</v>
          </cell>
          <cell r="I75">
            <v>0</v>
          </cell>
          <cell r="J75" t="str">
            <v>Rp</v>
          </cell>
          <cell r="K75">
            <v>0</v>
          </cell>
        </row>
        <row r="76">
          <cell r="B76">
            <v>18401</v>
          </cell>
          <cell r="C76" t="str">
            <v>PPN Masukan</v>
          </cell>
          <cell r="D76" t="str">
            <v>Rp</v>
          </cell>
          <cell r="E76">
            <v>0</v>
          </cell>
          <cell r="F76" t="str">
            <v>Rp</v>
          </cell>
          <cell r="G76">
            <v>0</v>
          </cell>
          <cell r="H76" t="str">
            <v>Rp</v>
          </cell>
          <cell r="I76">
            <v>0</v>
          </cell>
          <cell r="J76" t="str">
            <v>Rp</v>
          </cell>
          <cell r="K76">
            <v>0</v>
          </cell>
        </row>
        <row r="77">
          <cell r="B77">
            <v>18402</v>
          </cell>
          <cell r="C77" t="str">
            <v>PPN Masukan Belum Faktur Pajak</v>
          </cell>
          <cell r="D77" t="str">
            <v>Rp</v>
          </cell>
          <cell r="E77">
            <v>0</v>
          </cell>
          <cell r="F77" t="str">
            <v>Rp</v>
          </cell>
          <cell r="G77">
            <v>0</v>
          </cell>
          <cell r="H77" t="str">
            <v>Rp</v>
          </cell>
          <cell r="I77">
            <v>0</v>
          </cell>
          <cell r="J77" t="str">
            <v>Rp</v>
          </cell>
          <cell r="K77">
            <v>0</v>
          </cell>
        </row>
        <row r="78">
          <cell r="B78">
            <v>18601</v>
          </cell>
          <cell r="C78" t="str">
            <v>PPh Pasal 21</v>
          </cell>
          <cell r="D78" t="str">
            <v>Rp</v>
          </cell>
          <cell r="E78">
            <v>0</v>
          </cell>
          <cell r="F78" t="str">
            <v>Rp</v>
          </cell>
          <cell r="G78">
            <v>0</v>
          </cell>
          <cell r="H78" t="str">
            <v>Rp</v>
          </cell>
          <cell r="I78">
            <v>0</v>
          </cell>
          <cell r="J78" t="str">
            <v>Rp</v>
          </cell>
          <cell r="K78">
            <v>0</v>
          </cell>
        </row>
        <row r="79">
          <cell r="B79">
            <v>18701</v>
          </cell>
          <cell r="C79" t="str">
            <v>PPh Pasal 22</v>
          </cell>
          <cell r="D79" t="str">
            <v>Rp</v>
          </cell>
          <cell r="E79">
            <v>0</v>
          </cell>
          <cell r="F79" t="str">
            <v>Rp</v>
          </cell>
          <cell r="G79">
            <v>0</v>
          </cell>
          <cell r="H79" t="str">
            <v>Rp</v>
          </cell>
          <cell r="I79">
            <v>0</v>
          </cell>
          <cell r="J79" t="str">
            <v>Rp</v>
          </cell>
          <cell r="K79">
            <v>0</v>
          </cell>
        </row>
        <row r="80">
          <cell r="B80">
            <v>18801</v>
          </cell>
          <cell r="C80" t="str">
            <v>PPh Pasal 26</v>
          </cell>
          <cell r="D80" t="str">
            <v>Rp</v>
          </cell>
          <cell r="E80">
            <v>0</v>
          </cell>
          <cell r="F80" t="str">
            <v>Rp</v>
          </cell>
          <cell r="G80">
            <v>0</v>
          </cell>
          <cell r="H80" t="str">
            <v>Rp</v>
          </cell>
          <cell r="I80">
            <v>0</v>
          </cell>
          <cell r="J80" t="str">
            <v>Rp</v>
          </cell>
          <cell r="K80">
            <v>0</v>
          </cell>
        </row>
        <row r="81">
          <cell r="B81">
            <v>18901</v>
          </cell>
          <cell r="C81" t="str">
            <v>PPh Pasal 4 (2)</v>
          </cell>
          <cell r="D81" t="str">
            <v>Rp</v>
          </cell>
          <cell r="E81">
            <v>0</v>
          </cell>
          <cell r="F81" t="str">
            <v>Rp</v>
          </cell>
          <cell r="G81">
            <v>0</v>
          </cell>
          <cell r="H81" t="str">
            <v>Rp</v>
          </cell>
          <cell r="I81">
            <v>0</v>
          </cell>
          <cell r="J81" t="str">
            <v>Rp</v>
          </cell>
          <cell r="K81">
            <v>0</v>
          </cell>
        </row>
        <row r="82">
          <cell r="B82">
            <v>19001</v>
          </cell>
          <cell r="C82" t="str">
            <v>PPh Pasal 28 (Lebih Bayar)</v>
          </cell>
          <cell r="D82" t="str">
            <v>Rp</v>
          </cell>
          <cell r="E82">
            <v>0</v>
          </cell>
          <cell r="F82" t="str">
            <v>Rp</v>
          </cell>
          <cell r="G82">
            <v>0</v>
          </cell>
          <cell r="H82" t="str">
            <v>Rp</v>
          </cell>
          <cell r="I82">
            <v>0</v>
          </cell>
          <cell r="J82" t="str">
            <v>Rp</v>
          </cell>
          <cell r="K82">
            <v>0</v>
          </cell>
        </row>
        <row r="83">
          <cell r="B83">
            <v>19101</v>
          </cell>
          <cell r="C83" t="str">
            <v>Asuransi Dibayar dimuka</v>
          </cell>
          <cell r="D83" t="str">
            <v>Rp</v>
          </cell>
          <cell r="E83">
            <v>0</v>
          </cell>
          <cell r="F83" t="str">
            <v>Rp</v>
          </cell>
          <cell r="G83">
            <v>0</v>
          </cell>
          <cell r="H83" t="str">
            <v>Rp</v>
          </cell>
          <cell r="I83">
            <v>0</v>
          </cell>
          <cell r="J83" t="str">
            <v>Rp</v>
          </cell>
          <cell r="K83">
            <v>0</v>
          </cell>
        </row>
        <row r="84">
          <cell r="B84">
            <v>19102</v>
          </cell>
          <cell r="C84" t="str">
            <v>Asuransi Kendaraan</v>
          </cell>
          <cell r="D84" t="str">
            <v>Rp</v>
          </cell>
          <cell r="E84">
            <v>0</v>
          </cell>
          <cell r="F84" t="str">
            <v>Rp</v>
          </cell>
          <cell r="G84">
            <v>0</v>
          </cell>
          <cell r="H84" t="str">
            <v>Rp</v>
          </cell>
          <cell r="I84">
            <v>0</v>
          </cell>
          <cell r="J84" t="str">
            <v>Rp</v>
          </cell>
          <cell r="K84">
            <v>0</v>
          </cell>
        </row>
        <row r="85">
          <cell r="B85">
            <v>19201</v>
          </cell>
          <cell r="C85" t="str">
            <v>Sewa Dibayar Dimuka</v>
          </cell>
          <cell r="D85" t="str">
            <v>Rp</v>
          </cell>
          <cell r="E85">
            <v>0</v>
          </cell>
          <cell r="F85" t="str">
            <v>Rp</v>
          </cell>
          <cell r="G85">
            <v>0</v>
          </cell>
          <cell r="H85" t="str">
            <v>Rp</v>
          </cell>
          <cell r="I85">
            <v>0</v>
          </cell>
          <cell r="J85" t="str">
            <v>Rp</v>
          </cell>
          <cell r="K85">
            <v>0</v>
          </cell>
        </row>
        <row r="86">
          <cell r="B86">
            <v>19301</v>
          </cell>
          <cell r="C86" t="str">
            <v>Beban Dibayar Dimuka Lainnya</v>
          </cell>
          <cell r="D86" t="str">
            <v>Rp</v>
          </cell>
          <cell r="E86">
            <v>0</v>
          </cell>
          <cell r="F86" t="str">
            <v>Rp</v>
          </cell>
          <cell r="G86">
            <v>0</v>
          </cell>
          <cell r="H86" t="str">
            <v>Rp</v>
          </cell>
          <cell r="I86">
            <v>0</v>
          </cell>
          <cell r="J86" t="str">
            <v>Rp</v>
          </cell>
          <cell r="K86">
            <v>0</v>
          </cell>
        </row>
        <row r="87">
          <cell r="B87">
            <v>19401</v>
          </cell>
          <cell r="C87" t="str">
            <v>Pajak &amp; Beban Dibayar Dimuka - PT SPS</v>
          </cell>
          <cell r="D87" t="str">
            <v>Rp</v>
          </cell>
          <cell r="E87">
            <v>0</v>
          </cell>
          <cell r="F87" t="str">
            <v>Rp</v>
          </cell>
          <cell r="G87">
            <v>0</v>
          </cell>
          <cell r="H87" t="str">
            <v>Rp</v>
          </cell>
          <cell r="I87">
            <v>0</v>
          </cell>
          <cell r="J87" t="str">
            <v>Rp</v>
          </cell>
          <cell r="K87">
            <v>0</v>
          </cell>
        </row>
        <row r="88">
          <cell r="B88">
            <v>19901</v>
          </cell>
          <cell r="C88" t="str">
            <v>Ayat Silang</v>
          </cell>
          <cell r="D88" t="str">
            <v>Rp</v>
          </cell>
          <cell r="E88">
            <v>0</v>
          </cell>
          <cell r="F88" t="str">
            <v>Rp</v>
          </cell>
          <cell r="G88">
            <v>0</v>
          </cell>
          <cell r="H88" t="str">
            <v>Rp</v>
          </cell>
          <cell r="I88">
            <v>0</v>
          </cell>
          <cell r="J88" t="str">
            <v>Rp</v>
          </cell>
          <cell r="K88">
            <v>0</v>
          </cell>
        </row>
        <row r="89">
          <cell r="B89">
            <v>19902</v>
          </cell>
          <cell r="C89" t="str">
            <v>Ayat Silang IDR</v>
          </cell>
          <cell r="D89" t="str">
            <v>Rp</v>
          </cell>
          <cell r="E89">
            <v>0</v>
          </cell>
          <cell r="F89" t="str">
            <v>Rp</v>
          </cell>
          <cell r="G89">
            <v>0</v>
          </cell>
          <cell r="H89" t="str">
            <v>Rp</v>
          </cell>
          <cell r="I89">
            <v>0</v>
          </cell>
          <cell r="J89" t="str">
            <v>Rp</v>
          </cell>
          <cell r="K89">
            <v>0</v>
          </cell>
        </row>
        <row r="90">
          <cell r="B90">
            <v>19903</v>
          </cell>
          <cell r="C90" t="str">
            <v>Ayat Silang USD</v>
          </cell>
          <cell r="D90" t="str">
            <v>Rp</v>
          </cell>
          <cell r="E90">
            <v>0</v>
          </cell>
          <cell r="F90" t="str">
            <v>Rp</v>
          </cell>
          <cell r="G90">
            <v>0</v>
          </cell>
          <cell r="H90" t="str">
            <v>Rp</v>
          </cell>
          <cell r="I90">
            <v>0</v>
          </cell>
          <cell r="J90" t="str">
            <v>Rp</v>
          </cell>
          <cell r="K90">
            <v>0</v>
          </cell>
        </row>
        <row r="91">
          <cell r="B91">
            <v>19904</v>
          </cell>
          <cell r="C91" t="str">
            <v>Ayat Silang SGD</v>
          </cell>
          <cell r="D91" t="str">
            <v>Rp</v>
          </cell>
          <cell r="E91">
            <v>0</v>
          </cell>
          <cell r="F91" t="str">
            <v>Rp</v>
          </cell>
          <cell r="G91">
            <v>0</v>
          </cell>
          <cell r="H91" t="str">
            <v>Rp</v>
          </cell>
          <cell r="I91">
            <v>0</v>
          </cell>
          <cell r="J91" t="str">
            <v>Rp</v>
          </cell>
          <cell r="K91">
            <v>0</v>
          </cell>
        </row>
        <row r="92">
          <cell r="B92">
            <v>19905</v>
          </cell>
          <cell r="C92" t="str">
            <v>Ayat Silang EUR</v>
          </cell>
          <cell r="D92" t="str">
            <v>Rp</v>
          </cell>
          <cell r="E92">
            <v>0</v>
          </cell>
          <cell r="F92" t="str">
            <v>Rp</v>
          </cell>
          <cell r="G92">
            <v>0</v>
          </cell>
          <cell r="H92" t="str">
            <v>Rp</v>
          </cell>
          <cell r="I92">
            <v>0</v>
          </cell>
          <cell r="J92" t="str">
            <v>Rp</v>
          </cell>
          <cell r="K92">
            <v>0</v>
          </cell>
        </row>
        <row r="93">
          <cell r="B93">
            <v>19906</v>
          </cell>
          <cell r="C93" t="str">
            <v>Ayat Silang DEPO</v>
          </cell>
          <cell r="D93" t="str">
            <v>Rp</v>
          </cell>
          <cell r="E93">
            <v>0</v>
          </cell>
          <cell r="F93" t="str">
            <v>Rp</v>
          </cell>
          <cell r="G93">
            <v>0</v>
          </cell>
          <cell r="H93" t="str">
            <v>Rp</v>
          </cell>
          <cell r="I93">
            <v>0</v>
          </cell>
          <cell r="J93" t="str">
            <v>Rp</v>
          </cell>
          <cell r="K93">
            <v>0</v>
          </cell>
        </row>
        <row r="94">
          <cell r="B94">
            <v>20101</v>
          </cell>
          <cell r="C94" t="str">
            <v>Tanah</v>
          </cell>
          <cell r="D94" t="str">
            <v>Rp</v>
          </cell>
          <cell r="E94">
            <v>0</v>
          </cell>
          <cell r="F94" t="str">
            <v>Rp</v>
          </cell>
          <cell r="G94">
            <v>0</v>
          </cell>
          <cell r="H94" t="str">
            <v>Rp</v>
          </cell>
          <cell r="I94">
            <v>0</v>
          </cell>
          <cell r="J94" t="str">
            <v>Rp</v>
          </cell>
          <cell r="K94">
            <v>0</v>
          </cell>
        </row>
        <row r="95">
          <cell r="B95">
            <v>20201</v>
          </cell>
          <cell r="C95" t="str">
            <v>Bangunan</v>
          </cell>
          <cell r="D95" t="str">
            <v>Rp</v>
          </cell>
          <cell r="E95">
            <v>0</v>
          </cell>
          <cell r="F95" t="str">
            <v>Rp</v>
          </cell>
          <cell r="G95">
            <v>0</v>
          </cell>
          <cell r="H95" t="str">
            <v>Rp</v>
          </cell>
          <cell r="I95">
            <v>0</v>
          </cell>
          <cell r="J95" t="str">
            <v>Rp</v>
          </cell>
          <cell r="K95">
            <v>0</v>
          </cell>
        </row>
        <row r="96">
          <cell r="B96">
            <v>20301</v>
          </cell>
          <cell r="C96" t="str">
            <v>Sarana Instalasi Bangunan</v>
          </cell>
          <cell r="D96" t="str">
            <v>Rp</v>
          </cell>
          <cell r="E96">
            <v>0</v>
          </cell>
          <cell r="F96" t="str">
            <v>Rp</v>
          </cell>
          <cell r="G96">
            <v>0</v>
          </cell>
          <cell r="H96" t="str">
            <v>Rp</v>
          </cell>
          <cell r="I96">
            <v>0</v>
          </cell>
          <cell r="J96" t="str">
            <v>Rp</v>
          </cell>
          <cell r="K96">
            <v>0</v>
          </cell>
        </row>
        <row r="97">
          <cell r="B97">
            <v>20401</v>
          </cell>
          <cell r="C97" t="str">
            <v>Kendaraan</v>
          </cell>
          <cell r="D97" t="str">
            <v>Rp</v>
          </cell>
          <cell r="E97">
            <v>0</v>
          </cell>
          <cell r="F97" t="str">
            <v>Rp</v>
          </cell>
          <cell r="G97">
            <v>0</v>
          </cell>
          <cell r="H97" t="str">
            <v>Rp</v>
          </cell>
          <cell r="I97">
            <v>0</v>
          </cell>
          <cell r="J97" t="str">
            <v>Rp</v>
          </cell>
          <cell r="K97">
            <v>0</v>
          </cell>
        </row>
        <row r="98">
          <cell r="B98">
            <v>20501</v>
          </cell>
          <cell r="C98" t="str">
            <v>Inventaris Kantor &amp; Peralatan</v>
          </cell>
          <cell r="D98" t="str">
            <v>Rp</v>
          </cell>
          <cell r="E98">
            <v>0</v>
          </cell>
          <cell r="F98" t="str">
            <v>Rp</v>
          </cell>
          <cell r="G98">
            <v>0</v>
          </cell>
          <cell r="H98" t="str">
            <v>Rp</v>
          </cell>
          <cell r="I98">
            <v>0</v>
          </cell>
          <cell r="J98" t="str">
            <v>Rp</v>
          </cell>
          <cell r="K98">
            <v>0</v>
          </cell>
        </row>
        <row r="99">
          <cell r="B99">
            <v>20601</v>
          </cell>
          <cell r="C99" t="str">
            <v>Inventaris Depo</v>
          </cell>
          <cell r="D99" t="str">
            <v>Rp</v>
          </cell>
          <cell r="E99">
            <v>0</v>
          </cell>
          <cell r="F99" t="str">
            <v>Rp</v>
          </cell>
          <cell r="G99">
            <v>0</v>
          </cell>
          <cell r="H99" t="str">
            <v>Rp</v>
          </cell>
          <cell r="I99">
            <v>0</v>
          </cell>
          <cell r="J99" t="str">
            <v>Rp</v>
          </cell>
          <cell r="K99">
            <v>0</v>
          </cell>
        </row>
        <row r="100">
          <cell r="B100">
            <v>20701</v>
          </cell>
          <cell r="C100" t="str">
            <v>Inventaris Mess</v>
          </cell>
          <cell r="D100" t="str">
            <v>Rp</v>
          </cell>
          <cell r="E100">
            <v>0</v>
          </cell>
          <cell r="F100" t="str">
            <v>Rp</v>
          </cell>
          <cell r="G100">
            <v>0</v>
          </cell>
          <cell r="H100" t="str">
            <v>Rp</v>
          </cell>
          <cell r="I100">
            <v>0</v>
          </cell>
          <cell r="J100" t="str">
            <v>Rp</v>
          </cell>
          <cell r="K100">
            <v>0</v>
          </cell>
        </row>
        <row r="101">
          <cell r="B101">
            <v>20801</v>
          </cell>
          <cell r="C101" t="str">
            <v>Inventaris Laboratorium</v>
          </cell>
          <cell r="D101" t="str">
            <v>Rp</v>
          </cell>
          <cell r="E101">
            <v>0</v>
          </cell>
          <cell r="F101" t="str">
            <v>Rp</v>
          </cell>
          <cell r="G101">
            <v>0</v>
          </cell>
          <cell r="H101" t="str">
            <v>Rp</v>
          </cell>
          <cell r="I101">
            <v>0</v>
          </cell>
          <cell r="J101" t="str">
            <v>Rp</v>
          </cell>
          <cell r="K101">
            <v>0</v>
          </cell>
        </row>
        <row r="102">
          <cell r="B102">
            <v>21101</v>
          </cell>
          <cell r="C102" t="str">
            <v>Akumulasi Penyusutan Bangunan</v>
          </cell>
          <cell r="D102" t="str">
            <v>Rp</v>
          </cell>
          <cell r="E102">
            <v>0</v>
          </cell>
          <cell r="F102" t="str">
            <v>Rp</v>
          </cell>
          <cell r="G102">
            <v>0</v>
          </cell>
          <cell r="H102" t="str">
            <v>Rp</v>
          </cell>
          <cell r="I102">
            <v>0</v>
          </cell>
          <cell r="J102" t="str">
            <v>Rp</v>
          </cell>
          <cell r="K102">
            <v>0</v>
          </cell>
        </row>
        <row r="103">
          <cell r="B103">
            <v>21201</v>
          </cell>
          <cell r="C103" t="str">
            <v>Akumulasi Penyusutan Sarana &amp; Instalasi</v>
          </cell>
          <cell r="D103" t="str">
            <v>Rp</v>
          </cell>
          <cell r="E103">
            <v>0</v>
          </cell>
          <cell r="F103" t="str">
            <v>Rp</v>
          </cell>
          <cell r="G103">
            <v>0</v>
          </cell>
          <cell r="H103" t="str">
            <v>Rp</v>
          </cell>
          <cell r="I103">
            <v>0</v>
          </cell>
          <cell r="J103" t="str">
            <v>Rp</v>
          </cell>
          <cell r="K103">
            <v>0</v>
          </cell>
        </row>
        <row r="104">
          <cell r="B104">
            <v>21301</v>
          </cell>
          <cell r="C104" t="str">
            <v>Akumulasi Penyusutan Kendaraan</v>
          </cell>
          <cell r="D104" t="str">
            <v>Rp</v>
          </cell>
          <cell r="E104">
            <v>0</v>
          </cell>
          <cell r="F104" t="str">
            <v>Rp</v>
          </cell>
          <cell r="G104">
            <v>0</v>
          </cell>
          <cell r="H104" t="str">
            <v>Rp</v>
          </cell>
          <cell r="I104">
            <v>0</v>
          </cell>
          <cell r="J104" t="str">
            <v>Rp</v>
          </cell>
          <cell r="K104">
            <v>0</v>
          </cell>
        </row>
        <row r="105">
          <cell r="B105">
            <v>21401</v>
          </cell>
          <cell r="C105" t="str">
            <v>Akumulasi Penyusutan Inventaris Kantor &amp; Peralatan</v>
          </cell>
          <cell r="D105" t="str">
            <v>Rp</v>
          </cell>
          <cell r="E105">
            <v>0</v>
          </cell>
          <cell r="F105" t="str">
            <v>Rp</v>
          </cell>
          <cell r="G105">
            <v>0</v>
          </cell>
          <cell r="H105" t="str">
            <v>Rp</v>
          </cell>
          <cell r="I105">
            <v>0</v>
          </cell>
          <cell r="J105" t="str">
            <v>Rp</v>
          </cell>
          <cell r="K105">
            <v>0</v>
          </cell>
        </row>
        <row r="106">
          <cell r="B106">
            <v>21501</v>
          </cell>
          <cell r="C106" t="str">
            <v>Akumulasi Penyusutan Inventaris Depo</v>
          </cell>
          <cell r="D106" t="str">
            <v>Rp</v>
          </cell>
          <cell r="E106">
            <v>0</v>
          </cell>
          <cell r="F106" t="str">
            <v>Rp</v>
          </cell>
          <cell r="G106">
            <v>0</v>
          </cell>
          <cell r="H106" t="str">
            <v>Rp</v>
          </cell>
          <cell r="I106">
            <v>0</v>
          </cell>
          <cell r="J106" t="str">
            <v>Rp</v>
          </cell>
          <cell r="K106">
            <v>0</v>
          </cell>
        </row>
        <row r="107">
          <cell r="B107">
            <v>21601</v>
          </cell>
          <cell r="C107" t="str">
            <v>Akumulasi Penyusutan Inventaris Mess</v>
          </cell>
          <cell r="D107" t="str">
            <v>Rp</v>
          </cell>
          <cell r="E107">
            <v>0</v>
          </cell>
          <cell r="F107" t="str">
            <v>Rp</v>
          </cell>
          <cell r="G107">
            <v>0</v>
          </cell>
          <cell r="H107" t="str">
            <v>Rp</v>
          </cell>
          <cell r="I107">
            <v>0</v>
          </cell>
          <cell r="J107" t="str">
            <v>Rp</v>
          </cell>
          <cell r="K107">
            <v>0</v>
          </cell>
        </row>
        <row r="108">
          <cell r="B108">
            <v>21701</v>
          </cell>
          <cell r="C108" t="str">
            <v>Akumulasi Penyusutan Inventaris Laboratorium</v>
          </cell>
          <cell r="D108" t="str">
            <v>Rp</v>
          </cell>
          <cell r="E108">
            <v>0</v>
          </cell>
          <cell r="F108" t="str">
            <v>Rp</v>
          </cell>
          <cell r="G108">
            <v>0</v>
          </cell>
          <cell r="H108" t="str">
            <v>Rp</v>
          </cell>
          <cell r="I108">
            <v>0</v>
          </cell>
          <cell r="J108" t="str">
            <v>Rp</v>
          </cell>
          <cell r="K108">
            <v>0</v>
          </cell>
        </row>
        <row r="109">
          <cell r="B109">
            <v>25101</v>
          </cell>
          <cell r="C109" t="str">
            <v>Aktiva dalam Penyelesaian</v>
          </cell>
          <cell r="D109" t="str">
            <v>Rp</v>
          </cell>
          <cell r="E109">
            <v>0</v>
          </cell>
          <cell r="F109" t="str">
            <v>Rp</v>
          </cell>
          <cell r="G109">
            <v>0</v>
          </cell>
          <cell r="H109" t="str">
            <v>Rp</v>
          </cell>
          <cell r="I109">
            <v>0</v>
          </cell>
          <cell r="J109" t="str">
            <v>Rp</v>
          </cell>
          <cell r="K109">
            <v>0</v>
          </cell>
        </row>
        <row r="110">
          <cell r="B110">
            <v>30101</v>
          </cell>
          <cell r="C110" t="str">
            <v>HUTANG BANK BCA PASURUAN'</v>
          </cell>
          <cell r="D110" t="str">
            <v>Rp</v>
          </cell>
          <cell r="E110">
            <v>0</v>
          </cell>
          <cell r="F110" t="str">
            <v>Rp</v>
          </cell>
          <cell r="G110">
            <v>0</v>
          </cell>
          <cell r="H110" t="str">
            <v>Rp</v>
          </cell>
          <cell r="I110">
            <v>0</v>
          </cell>
          <cell r="J110" t="str">
            <v>Rp</v>
          </cell>
          <cell r="K110">
            <v>0</v>
          </cell>
        </row>
        <row r="111">
          <cell r="B111">
            <v>31101</v>
          </cell>
          <cell r="C111" t="str">
            <v>Hutang Usaha</v>
          </cell>
          <cell r="D111" t="str">
            <v>Rp</v>
          </cell>
          <cell r="E111">
            <v>0</v>
          </cell>
          <cell r="F111" t="str">
            <v>Rp</v>
          </cell>
          <cell r="G111">
            <v>0</v>
          </cell>
          <cell r="H111" t="str">
            <v>Rp</v>
          </cell>
          <cell r="I111">
            <v>0</v>
          </cell>
          <cell r="J111" t="str">
            <v>Rp</v>
          </cell>
          <cell r="K111">
            <v>0</v>
          </cell>
        </row>
        <row r="112">
          <cell r="B112">
            <v>32101</v>
          </cell>
          <cell r="C112" t="str">
            <v>Hutang Direksi</v>
          </cell>
          <cell r="D112" t="str">
            <v>Rp</v>
          </cell>
          <cell r="E112">
            <v>0</v>
          </cell>
          <cell r="F112" t="str">
            <v>Rp</v>
          </cell>
          <cell r="G112">
            <v>0</v>
          </cell>
          <cell r="H112" t="str">
            <v>Rp</v>
          </cell>
          <cell r="I112">
            <v>0</v>
          </cell>
          <cell r="J112" t="str">
            <v>Rp</v>
          </cell>
          <cell r="K112">
            <v>0</v>
          </cell>
        </row>
        <row r="113">
          <cell r="B113">
            <v>32201</v>
          </cell>
          <cell r="C113" t="str">
            <v>Hutang Pihak III</v>
          </cell>
          <cell r="D113" t="str">
            <v>Rp</v>
          </cell>
          <cell r="E113">
            <v>0</v>
          </cell>
          <cell r="F113" t="str">
            <v>Rp</v>
          </cell>
          <cell r="G113">
            <v>0</v>
          </cell>
          <cell r="H113" t="str">
            <v>Rp</v>
          </cell>
          <cell r="I113">
            <v>0</v>
          </cell>
          <cell r="J113" t="str">
            <v>Rp</v>
          </cell>
          <cell r="K113">
            <v>0</v>
          </cell>
        </row>
        <row r="114">
          <cell r="B114">
            <v>32301</v>
          </cell>
          <cell r="C114" t="str">
            <v>Hutang Pemegang Saham</v>
          </cell>
          <cell r="D114" t="str">
            <v>Rp</v>
          </cell>
          <cell r="E114">
            <v>0</v>
          </cell>
          <cell r="F114" t="str">
            <v>Rp</v>
          </cell>
          <cell r="G114">
            <v>0</v>
          </cell>
          <cell r="H114" t="str">
            <v>Rp</v>
          </cell>
          <cell r="I114">
            <v>0</v>
          </cell>
          <cell r="J114" t="str">
            <v>Rp</v>
          </cell>
          <cell r="K114">
            <v>0</v>
          </cell>
        </row>
        <row r="115">
          <cell r="B115">
            <v>32401</v>
          </cell>
          <cell r="C115" t="str">
            <v>Hutang Titipan</v>
          </cell>
          <cell r="D115" t="str">
            <v>Rp</v>
          </cell>
          <cell r="E115">
            <v>0</v>
          </cell>
          <cell r="F115" t="str">
            <v>Rp</v>
          </cell>
          <cell r="G115">
            <v>0</v>
          </cell>
          <cell r="H115" t="str">
            <v>Rp</v>
          </cell>
          <cell r="I115">
            <v>0</v>
          </cell>
          <cell r="J115" t="str">
            <v>Rp</v>
          </cell>
          <cell r="K115">
            <v>0</v>
          </cell>
        </row>
        <row r="116">
          <cell r="B116">
            <v>33101</v>
          </cell>
          <cell r="C116" t="str">
            <v>Biaya Sewa Yg Masih Harus dibayar</v>
          </cell>
          <cell r="D116" t="str">
            <v>Rp</v>
          </cell>
          <cell r="E116">
            <v>0</v>
          </cell>
          <cell r="F116" t="str">
            <v>Rp</v>
          </cell>
          <cell r="G116">
            <v>0</v>
          </cell>
          <cell r="H116" t="str">
            <v>Rp</v>
          </cell>
          <cell r="I116">
            <v>0</v>
          </cell>
          <cell r="J116" t="str">
            <v>Rp</v>
          </cell>
          <cell r="K116">
            <v>0</v>
          </cell>
        </row>
        <row r="117">
          <cell r="B117">
            <v>33201</v>
          </cell>
          <cell r="C117" t="str">
            <v>Biaya Asuransi Yg Masih Harus dbayar</v>
          </cell>
          <cell r="D117" t="str">
            <v>Rp</v>
          </cell>
          <cell r="E117">
            <v>0</v>
          </cell>
          <cell r="F117" t="str">
            <v>Rp</v>
          </cell>
          <cell r="G117">
            <v>0</v>
          </cell>
          <cell r="H117" t="str">
            <v>Rp</v>
          </cell>
          <cell r="I117">
            <v>0</v>
          </cell>
          <cell r="J117" t="str">
            <v>Rp</v>
          </cell>
          <cell r="K117">
            <v>0</v>
          </cell>
        </row>
        <row r="118">
          <cell r="B118">
            <v>33301</v>
          </cell>
          <cell r="C118" t="str">
            <v>Hutang MS Support</v>
          </cell>
          <cell r="D118" t="str">
            <v>Rp</v>
          </cell>
          <cell r="E118">
            <v>-59256091.599999994</v>
          </cell>
          <cell r="F118" t="str">
            <v>Rp</v>
          </cell>
          <cell r="G118">
            <v>21656625</v>
          </cell>
          <cell r="H118" t="str">
            <v>Rp</v>
          </cell>
          <cell r="I118">
            <v>20050500</v>
          </cell>
          <cell r="J118" t="str">
            <v>Rp</v>
          </cell>
          <cell r="K118">
            <v>-57649966.599999994</v>
          </cell>
        </row>
        <row r="119">
          <cell r="B119">
            <v>33401</v>
          </cell>
          <cell r="C119" t="str">
            <v>Hutang Gaji</v>
          </cell>
          <cell r="D119" t="str">
            <v>Rp</v>
          </cell>
          <cell r="E119">
            <v>-20870500</v>
          </cell>
          <cell r="F119" t="str">
            <v>Rp</v>
          </cell>
          <cell r="G119">
            <v>20870100</v>
          </cell>
          <cell r="H119" t="str">
            <v>Rp</v>
          </cell>
          <cell r="I119">
            <v>23599700</v>
          </cell>
          <cell r="J119" t="str">
            <v>Rp</v>
          </cell>
          <cell r="K119">
            <v>-23600100</v>
          </cell>
        </row>
        <row r="120">
          <cell r="B120">
            <v>35201</v>
          </cell>
          <cell r="C120" t="str">
            <v>PPh Pasal 25</v>
          </cell>
          <cell r="D120" t="str">
            <v>Rp</v>
          </cell>
          <cell r="E120">
            <v>0</v>
          </cell>
          <cell r="F120" t="str">
            <v>Rp</v>
          </cell>
          <cell r="G120">
            <v>0</v>
          </cell>
          <cell r="H120" t="str">
            <v>Rp</v>
          </cell>
          <cell r="I120">
            <v>0</v>
          </cell>
          <cell r="J120" t="str">
            <v>Rp</v>
          </cell>
          <cell r="K120">
            <v>0</v>
          </cell>
        </row>
        <row r="121">
          <cell r="B121">
            <v>35301</v>
          </cell>
          <cell r="C121" t="str">
            <v>PPh Pasal 29 (Kurang Bayar)</v>
          </cell>
          <cell r="D121" t="str">
            <v>Rp</v>
          </cell>
          <cell r="E121">
            <v>0</v>
          </cell>
          <cell r="F121" t="str">
            <v>Rp</v>
          </cell>
          <cell r="G121">
            <v>0</v>
          </cell>
          <cell r="H121" t="str">
            <v>Rp</v>
          </cell>
          <cell r="I121">
            <v>0</v>
          </cell>
          <cell r="J121" t="str">
            <v>Rp</v>
          </cell>
          <cell r="K121">
            <v>0</v>
          </cell>
        </row>
        <row r="122">
          <cell r="B122">
            <v>35401</v>
          </cell>
          <cell r="C122" t="str">
            <v>PPN Keluaran</v>
          </cell>
          <cell r="D122" t="str">
            <v>Rp</v>
          </cell>
          <cell r="E122">
            <v>0</v>
          </cell>
          <cell r="F122" t="str">
            <v>Rp</v>
          </cell>
          <cell r="G122">
            <v>0</v>
          </cell>
          <cell r="H122" t="str">
            <v>Rp</v>
          </cell>
          <cell r="I122">
            <v>0</v>
          </cell>
          <cell r="J122" t="str">
            <v>Rp</v>
          </cell>
          <cell r="K122">
            <v>0</v>
          </cell>
        </row>
        <row r="123">
          <cell r="B123">
            <v>35501</v>
          </cell>
          <cell r="C123" t="str">
            <v>PPN Keluaran Belum Faktur Pajak</v>
          </cell>
          <cell r="D123" t="str">
            <v>Rp</v>
          </cell>
          <cell r="E123">
            <v>0</v>
          </cell>
          <cell r="F123" t="str">
            <v>Rp</v>
          </cell>
          <cell r="G123">
            <v>0</v>
          </cell>
          <cell r="H123" t="str">
            <v>Rp</v>
          </cell>
          <cell r="I123">
            <v>0</v>
          </cell>
          <cell r="J123" t="str">
            <v>Rp</v>
          </cell>
          <cell r="K123">
            <v>0</v>
          </cell>
        </row>
        <row r="124">
          <cell r="B124">
            <v>35601</v>
          </cell>
          <cell r="C124" t="str">
            <v>PPh Pasal 21</v>
          </cell>
          <cell r="D124" t="str">
            <v>Rp</v>
          </cell>
          <cell r="E124">
            <v>0</v>
          </cell>
          <cell r="F124" t="str">
            <v>Rp</v>
          </cell>
          <cell r="G124">
            <v>0</v>
          </cell>
          <cell r="H124" t="str">
            <v>Rp</v>
          </cell>
          <cell r="I124">
            <v>0</v>
          </cell>
          <cell r="J124" t="str">
            <v>Rp</v>
          </cell>
          <cell r="K124">
            <v>0</v>
          </cell>
        </row>
        <row r="125">
          <cell r="B125">
            <v>35701</v>
          </cell>
          <cell r="C125" t="str">
            <v>PPh Pasal 22</v>
          </cell>
          <cell r="D125" t="str">
            <v>Rp</v>
          </cell>
          <cell r="E125">
            <v>0</v>
          </cell>
          <cell r="F125" t="str">
            <v>Rp</v>
          </cell>
          <cell r="G125">
            <v>0</v>
          </cell>
          <cell r="H125" t="str">
            <v>Rp</v>
          </cell>
          <cell r="I125">
            <v>0</v>
          </cell>
          <cell r="J125" t="str">
            <v>Rp</v>
          </cell>
          <cell r="K125">
            <v>0</v>
          </cell>
        </row>
        <row r="126">
          <cell r="B126">
            <v>35801</v>
          </cell>
          <cell r="C126" t="str">
            <v>PPh Pasal 23</v>
          </cell>
          <cell r="D126" t="str">
            <v>Rp</v>
          </cell>
          <cell r="E126">
            <v>0</v>
          </cell>
          <cell r="F126" t="str">
            <v>Rp</v>
          </cell>
          <cell r="G126">
            <v>0</v>
          </cell>
          <cell r="H126" t="str">
            <v>Rp</v>
          </cell>
          <cell r="I126">
            <v>0</v>
          </cell>
          <cell r="J126" t="str">
            <v>Rp</v>
          </cell>
          <cell r="K126">
            <v>0</v>
          </cell>
        </row>
        <row r="127">
          <cell r="B127">
            <v>35901</v>
          </cell>
          <cell r="C127" t="str">
            <v>PPh Pasal 24</v>
          </cell>
          <cell r="D127" t="str">
            <v>Rp</v>
          </cell>
          <cell r="E127">
            <v>0</v>
          </cell>
          <cell r="F127" t="str">
            <v>Rp</v>
          </cell>
          <cell r="G127">
            <v>0</v>
          </cell>
          <cell r="H127" t="str">
            <v>Rp</v>
          </cell>
          <cell r="I127">
            <v>0</v>
          </cell>
          <cell r="J127" t="str">
            <v>Rp</v>
          </cell>
          <cell r="K127">
            <v>0</v>
          </cell>
        </row>
        <row r="128">
          <cell r="B128">
            <v>36001</v>
          </cell>
          <cell r="C128" t="str">
            <v>PPh Pasal 26</v>
          </cell>
          <cell r="D128" t="str">
            <v>Rp</v>
          </cell>
          <cell r="E128">
            <v>0</v>
          </cell>
          <cell r="F128" t="str">
            <v>Rp</v>
          </cell>
          <cell r="G128">
            <v>0</v>
          </cell>
          <cell r="H128" t="str">
            <v>Rp</v>
          </cell>
          <cell r="I128">
            <v>0</v>
          </cell>
          <cell r="J128" t="str">
            <v>Rp</v>
          </cell>
          <cell r="K128">
            <v>0</v>
          </cell>
        </row>
        <row r="129">
          <cell r="B129">
            <v>36101</v>
          </cell>
          <cell r="C129" t="str">
            <v>PPh Pasal 4 (2)</v>
          </cell>
          <cell r="D129" t="str">
            <v>Rp</v>
          </cell>
          <cell r="E129">
            <v>0</v>
          </cell>
          <cell r="F129" t="str">
            <v>Rp</v>
          </cell>
          <cell r="G129">
            <v>0</v>
          </cell>
          <cell r="H129" t="str">
            <v>Rp</v>
          </cell>
          <cell r="I129">
            <v>0</v>
          </cell>
          <cell r="J129" t="str">
            <v>Rp</v>
          </cell>
          <cell r="K129">
            <v>0</v>
          </cell>
        </row>
        <row r="130">
          <cell r="B130">
            <v>38101</v>
          </cell>
          <cell r="C130" t="str">
            <v>Uang Muka Penjualan AMDK</v>
          </cell>
          <cell r="D130" t="str">
            <v>Rp</v>
          </cell>
          <cell r="E130">
            <v>0</v>
          </cell>
          <cell r="F130" t="str">
            <v>Rp</v>
          </cell>
          <cell r="G130">
            <v>0</v>
          </cell>
          <cell r="H130" t="str">
            <v>Rp</v>
          </cell>
          <cell r="I130">
            <v>0</v>
          </cell>
          <cell r="J130" t="str">
            <v>Rp</v>
          </cell>
          <cell r="K130">
            <v>0</v>
          </cell>
        </row>
        <row r="131">
          <cell r="B131">
            <v>38102</v>
          </cell>
          <cell r="C131" t="str">
            <v>Uang Muka Penjualan Packaging</v>
          </cell>
          <cell r="D131" t="str">
            <v>Rp</v>
          </cell>
          <cell r="E131">
            <v>0</v>
          </cell>
          <cell r="F131" t="str">
            <v>Rp</v>
          </cell>
          <cell r="G131">
            <v>0</v>
          </cell>
          <cell r="H131" t="str">
            <v>Rp</v>
          </cell>
          <cell r="I131">
            <v>0</v>
          </cell>
          <cell r="J131" t="str">
            <v>Rp</v>
          </cell>
          <cell r="K131">
            <v>0</v>
          </cell>
        </row>
        <row r="132">
          <cell r="B132">
            <v>38103</v>
          </cell>
          <cell r="C132" t="str">
            <v>Uang Muka Penjualan Property</v>
          </cell>
          <cell r="D132" t="str">
            <v>Rp</v>
          </cell>
          <cell r="E132">
            <v>0</v>
          </cell>
          <cell r="F132" t="str">
            <v>Rp</v>
          </cell>
          <cell r="G132">
            <v>0</v>
          </cell>
          <cell r="H132" t="str">
            <v>Rp</v>
          </cell>
          <cell r="I132">
            <v>0</v>
          </cell>
          <cell r="J132" t="str">
            <v>Rp</v>
          </cell>
          <cell r="K132">
            <v>0</v>
          </cell>
        </row>
        <row r="133">
          <cell r="B133">
            <v>38104</v>
          </cell>
          <cell r="C133" t="str">
            <v>Uang Muka Penjualan Lain-lain</v>
          </cell>
          <cell r="D133" t="str">
            <v>Rp</v>
          </cell>
          <cell r="E133">
            <v>0</v>
          </cell>
          <cell r="F133" t="str">
            <v>Rp</v>
          </cell>
          <cell r="G133">
            <v>0</v>
          </cell>
          <cell r="H133" t="str">
            <v>Rp</v>
          </cell>
          <cell r="I133">
            <v>0</v>
          </cell>
          <cell r="J133" t="str">
            <v>Rp</v>
          </cell>
          <cell r="K133">
            <v>0</v>
          </cell>
        </row>
        <row r="134">
          <cell r="B134">
            <v>38105</v>
          </cell>
          <cell r="C134" t="str">
            <v>Titipan No Name Tunai SGP</v>
          </cell>
          <cell r="D134" t="str">
            <v>Rp</v>
          </cell>
          <cell r="E134">
            <v>0</v>
          </cell>
          <cell r="F134" t="str">
            <v>Rp</v>
          </cell>
          <cell r="G134">
            <v>0</v>
          </cell>
          <cell r="H134" t="str">
            <v>Rp</v>
          </cell>
          <cell r="I134">
            <v>0</v>
          </cell>
          <cell r="J134" t="str">
            <v>Rp</v>
          </cell>
          <cell r="K134">
            <v>0</v>
          </cell>
        </row>
        <row r="135">
          <cell r="B135">
            <v>38106</v>
          </cell>
          <cell r="C135" t="str">
            <v>Titipan No Name Giro SGP</v>
          </cell>
          <cell r="D135" t="str">
            <v>Rp</v>
          </cell>
          <cell r="E135">
            <v>0</v>
          </cell>
          <cell r="F135" t="str">
            <v>Rp</v>
          </cell>
          <cell r="G135">
            <v>0</v>
          </cell>
          <cell r="H135" t="str">
            <v>Rp</v>
          </cell>
          <cell r="I135">
            <v>0</v>
          </cell>
          <cell r="J135" t="str">
            <v>Rp</v>
          </cell>
          <cell r="K135">
            <v>0</v>
          </cell>
        </row>
        <row r="136">
          <cell r="B136">
            <v>38107</v>
          </cell>
          <cell r="C136" t="str">
            <v>Titipan No Name Tunai GLB</v>
          </cell>
          <cell r="D136" t="str">
            <v>Rp</v>
          </cell>
          <cell r="E136">
            <v>0</v>
          </cell>
          <cell r="F136" t="str">
            <v>Rp</v>
          </cell>
          <cell r="G136">
            <v>0</v>
          </cell>
          <cell r="H136" t="str">
            <v>Rp</v>
          </cell>
          <cell r="I136">
            <v>0</v>
          </cell>
          <cell r="J136" t="str">
            <v>Rp</v>
          </cell>
          <cell r="K136">
            <v>0</v>
          </cell>
        </row>
        <row r="137">
          <cell r="B137">
            <v>38108</v>
          </cell>
          <cell r="C137" t="str">
            <v>Titipan No Name Giro GLB</v>
          </cell>
          <cell r="D137" t="str">
            <v>Rp</v>
          </cell>
          <cell r="E137">
            <v>0</v>
          </cell>
          <cell r="F137" t="str">
            <v>Rp</v>
          </cell>
          <cell r="G137">
            <v>0</v>
          </cell>
          <cell r="H137" t="str">
            <v>Rp</v>
          </cell>
          <cell r="I137">
            <v>0</v>
          </cell>
          <cell r="J137" t="str">
            <v>Rp</v>
          </cell>
          <cell r="K137">
            <v>0</v>
          </cell>
        </row>
        <row r="138">
          <cell r="B138">
            <v>38109</v>
          </cell>
          <cell r="C138" t="str">
            <v>Titipan Pembayaran Piutang</v>
          </cell>
          <cell r="D138" t="str">
            <v>Rp</v>
          </cell>
          <cell r="E138">
            <v>0</v>
          </cell>
          <cell r="F138" t="str">
            <v>Rp</v>
          </cell>
          <cell r="G138">
            <v>0</v>
          </cell>
          <cell r="H138" t="str">
            <v>Rp</v>
          </cell>
          <cell r="I138">
            <v>0</v>
          </cell>
          <cell r="J138" t="str">
            <v>Rp</v>
          </cell>
          <cell r="K138">
            <v>0</v>
          </cell>
        </row>
        <row r="139">
          <cell r="B139">
            <v>38110</v>
          </cell>
          <cell r="C139" t="str">
            <v>Customer Deposit</v>
          </cell>
          <cell r="D139" t="str">
            <v>Rp</v>
          </cell>
          <cell r="E139">
            <v>0</v>
          </cell>
          <cell r="F139" t="str">
            <v>Rp</v>
          </cell>
          <cell r="G139">
            <v>0</v>
          </cell>
          <cell r="H139" t="str">
            <v>Rp</v>
          </cell>
          <cell r="I139">
            <v>0</v>
          </cell>
          <cell r="J139" t="str">
            <v>Rp</v>
          </cell>
          <cell r="K139">
            <v>0</v>
          </cell>
        </row>
        <row r="140">
          <cell r="B140">
            <v>38111</v>
          </cell>
          <cell r="C140" t="str">
            <v>CN Titipan</v>
          </cell>
          <cell r="D140" t="str">
            <v>Rp</v>
          </cell>
          <cell r="E140">
            <v>0</v>
          </cell>
          <cell r="F140" t="str">
            <v>Rp</v>
          </cell>
          <cell r="G140">
            <v>0</v>
          </cell>
          <cell r="H140" t="str">
            <v>Rp</v>
          </cell>
          <cell r="I140">
            <v>0</v>
          </cell>
          <cell r="J140" t="str">
            <v>Rp</v>
          </cell>
          <cell r="K140">
            <v>0</v>
          </cell>
        </row>
        <row r="141">
          <cell r="B141">
            <v>38112</v>
          </cell>
          <cell r="C141" t="str">
            <v>Retur Titipan</v>
          </cell>
          <cell r="D141" t="str">
            <v>Rp</v>
          </cell>
          <cell r="E141">
            <v>0</v>
          </cell>
          <cell r="F141" t="str">
            <v>Rp</v>
          </cell>
          <cell r="G141">
            <v>0</v>
          </cell>
          <cell r="H141" t="str">
            <v>Rp</v>
          </cell>
          <cell r="I141">
            <v>0</v>
          </cell>
          <cell r="J141" t="str">
            <v>Rp</v>
          </cell>
          <cell r="K141">
            <v>0</v>
          </cell>
        </row>
        <row r="142">
          <cell r="B142">
            <v>39101</v>
          </cell>
          <cell r="C142" t="str">
            <v>Hutang Bank Jangka Panjang</v>
          </cell>
          <cell r="D142" t="str">
            <v>Rp</v>
          </cell>
          <cell r="E142">
            <v>0</v>
          </cell>
          <cell r="F142" t="str">
            <v>Rp</v>
          </cell>
          <cell r="G142">
            <v>0</v>
          </cell>
          <cell r="H142" t="str">
            <v>Rp</v>
          </cell>
          <cell r="I142">
            <v>0</v>
          </cell>
          <cell r="J142" t="str">
            <v>Rp</v>
          </cell>
          <cell r="K142">
            <v>0</v>
          </cell>
        </row>
        <row r="143">
          <cell r="B143">
            <v>40101</v>
          </cell>
          <cell r="C143" t="str">
            <v>Modal Saham</v>
          </cell>
          <cell r="D143" t="str">
            <v>Rp</v>
          </cell>
          <cell r="E143">
            <v>0</v>
          </cell>
          <cell r="F143" t="str">
            <v>Rp</v>
          </cell>
          <cell r="G143">
            <v>0</v>
          </cell>
          <cell r="H143" t="str">
            <v>Rp</v>
          </cell>
          <cell r="I143">
            <v>0</v>
          </cell>
          <cell r="J143" t="str">
            <v>Rp</v>
          </cell>
          <cell r="K143">
            <v>0</v>
          </cell>
        </row>
        <row r="144">
          <cell r="B144">
            <v>41001</v>
          </cell>
          <cell r="C144" t="str">
            <v>Laba Rugi Ditahan</v>
          </cell>
          <cell r="D144" t="str">
            <v>Rp</v>
          </cell>
          <cell r="E144">
            <v>-631229442.04999995</v>
          </cell>
          <cell r="F144" t="str">
            <v>Rp</v>
          </cell>
          <cell r="G144">
            <v>0</v>
          </cell>
          <cell r="H144" t="str">
            <v>Rp</v>
          </cell>
          <cell r="I144">
            <v>0</v>
          </cell>
          <cell r="J144" t="str">
            <v>Rp</v>
          </cell>
          <cell r="K144">
            <v>-631229442.04999995</v>
          </cell>
        </row>
        <row r="145">
          <cell r="B145">
            <v>42001</v>
          </cell>
          <cell r="C145" t="str">
            <v>Laba Rugi Tahun Berjalan s/d Bulan Lalu</v>
          </cell>
          <cell r="D145" t="str">
            <v>Rp</v>
          </cell>
          <cell r="E145">
            <v>-438962842.24000001</v>
          </cell>
          <cell r="F145" t="str">
            <v>Rp</v>
          </cell>
          <cell r="G145">
            <v>-30753576.550000001</v>
          </cell>
          <cell r="H145" t="str">
            <v>Rp</v>
          </cell>
          <cell r="I145">
            <v>0</v>
          </cell>
          <cell r="J145" t="str">
            <v>Rp</v>
          </cell>
          <cell r="K145">
            <v>-469716418.79000002</v>
          </cell>
        </row>
        <row r="146">
          <cell r="B146">
            <v>43001</v>
          </cell>
          <cell r="C146" t="str">
            <v>Laba Rugi Bulan Berjalan</v>
          </cell>
          <cell r="D146" t="str">
            <v>Rp</v>
          </cell>
          <cell r="E146">
            <v>0</v>
          </cell>
          <cell r="F146" t="str">
            <v>Rp</v>
          </cell>
          <cell r="G146">
            <v>0</v>
          </cell>
          <cell r="H146" t="str">
            <v>Rp</v>
          </cell>
          <cell r="I146">
            <v>0</v>
          </cell>
          <cell r="J146" t="str">
            <v>Rp</v>
          </cell>
          <cell r="K146">
            <v>0</v>
          </cell>
        </row>
        <row r="147">
          <cell r="B147">
            <v>43101</v>
          </cell>
          <cell r="C147" t="str">
            <v>Koreksi Saldo Laba</v>
          </cell>
          <cell r="D147" t="str">
            <v>Rp</v>
          </cell>
          <cell r="E147">
            <v>0</v>
          </cell>
          <cell r="F147" t="str">
            <v>Rp</v>
          </cell>
          <cell r="G147">
            <v>0</v>
          </cell>
          <cell r="H147" t="str">
            <v>Rp</v>
          </cell>
          <cell r="I147">
            <v>0</v>
          </cell>
          <cell r="J147" t="str">
            <v>Rp</v>
          </cell>
          <cell r="K147">
            <v>0</v>
          </cell>
        </row>
        <row r="148">
          <cell r="B148">
            <v>50101</v>
          </cell>
          <cell r="C148" t="str">
            <v>PENJUALAN TUNAI AQUA A240ML</v>
          </cell>
          <cell r="D148" t="str">
            <v>Rp</v>
          </cell>
          <cell r="E148">
            <v>0</v>
          </cell>
          <cell r="F148" t="str">
            <v>Rp</v>
          </cell>
          <cell r="G148">
            <v>0</v>
          </cell>
          <cell r="H148" t="str">
            <v>Rp</v>
          </cell>
          <cell r="I148">
            <v>0</v>
          </cell>
          <cell r="J148" t="str">
            <v>Rp</v>
          </cell>
          <cell r="K148">
            <v>0</v>
          </cell>
        </row>
        <row r="149">
          <cell r="B149">
            <v>50102</v>
          </cell>
          <cell r="C149" t="str">
            <v>PENJUALAN TUNAI AQUA A330ML</v>
          </cell>
          <cell r="D149" t="str">
            <v>Rp</v>
          </cell>
          <cell r="E149">
            <v>0</v>
          </cell>
          <cell r="F149" t="str">
            <v>Rp</v>
          </cell>
          <cell r="G149">
            <v>0</v>
          </cell>
          <cell r="H149" t="str">
            <v>Rp</v>
          </cell>
          <cell r="I149">
            <v>0</v>
          </cell>
          <cell r="J149" t="str">
            <v>Rp</v>
          </cell>
          <cell r="K149">
            <v>0</v>
          </cell>
        </row>
        <row r="150">
          <cell r="B150">
            <v>50103</v>
          </cell>
          <cell r="C150" t="str">
            <v>PENJUALAN TUNAI AQUA A375ML</v>
          </cell>
          <cell r="D150" t="str">
            <v>Rp</v>
          </cell>
          <cell r="E150">
            <v>0</v>
          </cell>
          <cell r="F150" t="str">
            <v>Rp</v>
          </cell>
          <cell r="G150">
            <v>0</v>
          </cell>
          <cell r="H150" t="str">
            <v>Rp</v>
          </cell>
          <cell r="I150">
            <v>0</v>
          </cell>
          <cell r="J150" t="str">
            <v>Rp</v>
          </cell>
          <cell r="K150">
            <v>0</v>
          </cell>
        </row>
        <row r="151">
          <cell r="B151">
            <v>50104</v>
          </cell>
          <cell r="C151" t="str">
            <v>PENJUALAN TUNAI AQUA A380ML (ISI)</v>
          </cell>
          <cell r="D151" t="str">
            <v>Rp</v>
          </cell>
          <cell r="E151">
            <v>0</v>
          </cell>
          <cell r="F151" t="str">
            <v>Rp</v>
          </cell>
          <cell r="G151">
            <v>0</v>
          </cell>
          <cell r="H151" t="str">
            <v>Rp</v>
          </cell>
          <cell r="I151">
            <v>0</v>
          </cell>
          <cell r="J151" t="str">
            <v>Rp</v>
          </cell>
          <cell r="K151">
            <v>0</v>
          </cell>
        </row>
        <row r="152">
          <cell r="B152">
            <v>50105</v>
          </cell>
          <cell r="C152" t="str">
            <v>PENJUALAN TUNAI AQUA KRAT A380ML</v>
          </cell>
          <cell r="D152" t="str">
            <v>Rp</v>
          </cell>
          <cell r="E152">
            <v>0</v>
          </cell>
          <cell r="F152" t="str">
            <v>Rp</v>
          </cell>
          <cell r="G152">
            <v>0</v>
          </cell>
          <cell r="H152" t="str">
            <v>Rp</v>
          </cell>
          <cell r="I152">
            <v>0</v>
          </cell>
          <cell r="J152" t="str">
            <v>Rp</v>
          </cell>
          <cell r="K152">
            <v>0</v>
          </cell>
        </row>
        <row r="153">
          <cell r="B153">
            <v>50106</v>
          </cell>
          <cell r="C153" t="str">
            <v>PENJUALAN TUNAI AQUA BOTOL A380ML</v>
          </cell>
          <cell r="D153" t="str">
            <v>Rp</v>
          </cell>
          <cell r="E153">
            <v>0</v>
          </cell>
          <cell r="F153" t="str">
            <v>Rp</v>
          </cell>
          <cell r="G153">
            <v>0</v>
          </cell>
          <cell r="H153" t="str">
            <v>Rp</v>
          </cell>
          <cell r="I153">
            <v>0</v>
          </cell>
          <cell r="J153" t="str">
            <v>Rp</v>
          </cell>
          <cell r="K153">
            <v>0</v>
          </cell>
        </row>
        <row r="154">
          <cell r="B154">
            <v>50107</v>
          </cell>
          <cell r="C154" t="str">
            <v>PENJUALAN TUNAI AQUA A600ML</v>
          </cell>
          <cell r="D154" t="str">
            <v>Rp</v>
          </cell>
          <cell r="E154">
            <v>0</v>
          </cell>
          <cell r="F154" t="str">
            <v>Rp</v>
          </cell>
          <cell r="G154">
            <v>0</v>
          </cell>
          <cell r="H154" t="str">
            <v>Rp</v>
          </cell>
          <cell r="I154">
            <v>0</v>
          </cell>
          <cell r="J154" t="str">
            <v>Rp</v>
          </cell>
          <cell r="K154">
            <v>0</v>
          </cell>
        </row>
        <row r="155">
          <cell r="B155">
            <v>50108</v>
          </cell>
          <cell r="C155" t="str">
            <v>PENJUALAN TUNAI AQUA A1500ML</v>
          </cell>
          <cell r="D155" t="str">
            <v>Rp</v>
          </cell>
          <cell r="E155">
            <v>0</v>
          </cell>
          <cell r="F155" t="str">
            <v>Rp</v>
          </cell>
          <cell r="G155">
            <v>0</v>
          </cell>
          <cell r="H155" t="str">
            <v>Rp</v>
          </cell>
          <cell r="I155">
            <v>0</v>
          </cell>
          <cell r="J155" t="str">
            <v>Rp</v>
          </cell>
          <cell r="K155">
            <v>0</v>
          </cell>
        </row>
        <row r="156">
          <cell r="B156">
            <v>50109</v>
          </cell>
          <cell r="C156" t="str">
            <v>PENJUALAN TUNAI AQUA GALON</v>
          </cell>
          <cell r="D156" t="str">
            <v>Rp</v>
          </cell>
          <cell r="E156">
            <v>0</v>
          </cell>
          <cell r="F156" t="str">
            <v>Rp</v>
          </cell>
          <cell r="G156">
            <v>205525800</v>
          </cell>
          <cell r="H156" t="str">
            <v>Rp</v>
          </cell>
          <cell r="I156">
            <v>0</v>
          </cell>
          <cell r="J156" t="str">
            <v>Rp</v>
          </cell>
          <cell r="K156">
            <v>205525800</v>
          </cell>
        </row>
        <row r="157">
          <cell r="B157">
            <v>50110</v>
          </cell>
          <cell r="C157" t="str">
            <v>PENJUALAN TUNAI AQUA GALON KOSONG</v>
          </cell>
          <cell r="D157" t="str">
            <v>Rp</v>
          </cell>
          <cell r="E157">
            <v>0</v>
          </cell>
          <cell r="F157" t="str">
            <v>Rp</v>
          </cell>
          <cell r="G157">
            <v>1410000</v>
          </cell>
          <cell r="H157" t="str">
            <v>Rp</v>
          </cell>
          <cell r="I157">
            <v>0</v>
          </cell>
          <cell r="J157" t="str">
            <v>Rp</v>
          </cell>
          <cell r="K157">
            <v>1410000</v>
          </cell>
        </row>
        <row r="158">
          <cell r="B158">
            <v>50111</v>
          </cell>
          <cell r="C158" t="str">
            <v>PENJUALAN TUNAI VIT V240ML</v>
          </cell>
          <cell r="D158" t="str">
            <v>Rp</v>
          </cell>
          <cell r="E158">
            <v>0</v>
          </cell>
          <cell r="F158" t="str">
            <v>Rp</v>
          </cell>
          <cell r="G158">
            <v>3147200</v>
          </cell>
          <cell r="H158" t="str">
            <v>Rp</v>
          </cell>
          <cell r="I158">
            <v>0</v>
          </cell>
          <cell r="J158" t="str">
            <v>Rp</v>
          </cell>
          <cell r="K158">
            <v>3147200</v>
          </cell>
        </row>
        <row r="159">
          <cell r="B159">
            <v>50112</v>
          </cell>
          <cell r="C159" t="str">
            <v>PENJUALAN TUNAI VIT V600ML</v>
          </cell>
          <cell r="D159" t="str">
            <v>Rp</v>
          </cell>
          <cell r="E159">
            <v>0</v>
          </cell>
          <cell r="F159" t="str">
            <v>Rp</v>
          </cell>
          <cell r="G159">
            <v>735000</v>
          </cell>
          <cell r="H159" t="str">
            <v>Rp</v>
          </cell>
          <cell r="I159">
            <v>0</v>
          </cell>
          <cell r="J159" t="str">
            <v>Rp</v>
          </cell>
          <cell r="K159">
            <v>735000</v>
          </cell>
        </row>
        <row r="160">
          <cell r="B160">
            <v>50113</v>
          </cell>
          <cell r="C160" t="str">
            <v>PENJUALAN TUNAI VIT V1500ML</v>
          </cell>
          <cell r="D160" t="str">
            <v>Rp</v>
          </cell>
          <cell r="E160">
            <v>0</v>
          </cell>
          <cell r="F160" t="str">
            <v>Rp</v>
          </cell>
          <cell r="G160">
            <v>280000</v>
          </cell>
          <cell r="H160" t="str">
            <v>Rp</v>
          </cell>
          <cell r="I160">
            <v>0</v>
          </cell>
          <cell r="J160" t="str">
            <v>Rp</v>
          </cell>
          <cell r="K160">
            <v>280000</v>
          </cell>
        </row>
        <row r="161">
          <cell r="B161">
            <v>50114</v>
          </cell>
          <cell r="C161" t="str">
            <v>PENJUALAN TUNAI VIT GALON</v>
          </cell>
          <cell r="D161" t="str">
            <v>Rp</v>
          </cell>
          <cell r="E161">
            <v>0</v>
          </cell>
          <cell r="F161" t="str">
            <v>Rp</v>
          </cell>
          <cell r="G161">
            <v>7198100</v>
          </cell>
          <cell r="H161" t="str">
            <v>Rp</v>
          </cell>
          <cell r="I161">
            <v>0</v>
          </cell>
          <cell r="J161" t="str">
            <v>Rp</v>
          </cell>
          <cell r="K161">
            <v>7198100</v>
          </cell>
        </row>
        <row r="162">
          <cell r="B162">
            <v>50115</v>
          </cell>
          <cell r="C162" t="str">
            <v>PENJUALAN TUNAI VIT GALON KOSONG</v>
          </cell>
          <cell r="D162" t="str">
            <v>Rp</v>
          </cell>
          <cell r="E162">
            <v>0</v>
          </cell>
          <cell r="F162" t="str">
            <v>Rp</v>
          </cell>
          <cell r="G162">
            <v>30000</v>
          </cell>
          <cell r="H162" t="str">
            <v>Rp</v>
          </cell>
          <cell r="I162">
            <v>0</v>
          </cell>
          <cell r="J162" t="str">
            <v>Rp</v>
          </cell>
          <cell r="K162">
            <v>30000</v>
          </cell>
        </row>
        <row r="163">
          <cell r="B163">
            <v>50116</v>
          </cell>
          <cell r="C163" t="str">
            <v>PENJUALAN TUNAI  MIZONE ORANGE LIM ( MZOL )</v>
          </cell>
          <cell r="D163" t="str">
            <v>Rp</v>
          </cell>
          <cell r="E163">
            <v>0</v>
          </cell>
          <cell r="F163" t="str">
            <v>Rp</v>
          </cell>
          <cell r="G163">
            <v>0</v>
          </cell>
          <cell r="H163" t="str">
            <v>Rp</v>
          </cell>
          <cell r="I163">
            <v>0</v>
          </cell>
          <cell r="J163" t="str">
            <v>Rp</v>
          </cell>
          <cell r="K163">
            <v>0</v>
          </cell>
        </row>
        <row r="164">
          <cell r="B164">
            <v>50117</v>
          </cell>
          <cell r="C164" t="str">
            <v>PENJUALAN TUNAI  MIZONE  PASSION FRUIT ( MZPF)</v>
          </cell>
          <cell r="D164" t="str">
            <v>Rp</v>
          </cell>
          <cell r="E164">
            <v>0</v>
          </cell>
          <cell r="F164" t="str">
            <v>Rp</v>
          </cell>
          <cell r="G164">
            <v>0</v>
          </cell>
          <cell r="H164" t="str">
            <v>Rp</v>
          </cell>
          <cell r="I164">
            <v>0</v>
          </cell>
          <cell r="J164" t="str">
            <v>Rp</v>
          </cell>
          <cell r="K164">
            <v>0</v>
          </cell>
        </row>
        <row r="165">
          <cell r="B165">
            <v>50118</v>
          </cell>
          <cell r="C165" t="str">
            <v>PENJUALAN TUNAI  MIZONE LEMON LECHEE ( MZLL)</v>
          </cell>
          <cell r="D165" t="str">
            <v>Rp</v>
          </cell>
          <cell r="E165">
            <v>0</v>
          </cell>
          <cell r="F165" t="str">
            <v>Rp</v>
          </cell>
          <cell r="G165">
            <v>0</v>
          </cell>
          <cell r="H165" t="str">
            <v>Rp</v>
          </cell>
          <cell r="I165">
            <v>0</v>
          </cell>
          <cell r="J165" t="str">
            <v>Rp</v>
          </cell>
          <cell r="K165">
            <v>0</v>
          </cell>
        </row>
        <row r="166">
          <cell r="B166">
            <v>50182</v>
          </cell>
          <cell r="C166" t="str">
            <v>PENJUALAN TUNAI  MIZONE GUAVA (MAG)</v>
          </cell>
          <cell r="D166" t="str">
            <v>Rp</v>
          </cell>
          <cell r="E166">
            <v>0</v>
          </cell>
          <cell r="F166" t="str">
            <v>Rp</v>
          </cell>
          <cell r="G166">
            <v>0</v>
          </cell>
          <cell r="H166" t="str">
            <v>Rp</v>
          </cell>
          <cell r="I166">
            <v>0</v>
          </cell>
          <cell r="J166" t="str">
            <v>Rp</v>
          </cell>
          <cell r="K166">
            <v>0</v>
          </cell>
        </row>
        <row r="167">
          <cell r="B167">
            <v>50119</v>
          </cell>
          <cell r="C167" t="str">
            <v>PENJUALAN TUNAI  MIZONE MULTI PACK</v>
          </cell>
          <cell r="D167" t="str">
            <v>Rp</v>
          </cell>
          <cell r="E167">
            <v>0</v>
          </cell>
          <cell r="F167" t="str">
            <v>Rp</v>
          </cell>
          <cell r="G167">
            <v>0</v>
          </cell>
          <cell r="H167" t="str">
            <v>Rp</v>
          </cell>
          <cell r="I167">
            <v>0</v>
          </cell>
          <cell r="J167" t="str">
            <v>Rp</v>
          </cell>
          <cell r="K167">
            <v>0</v>
          </cell>
        </row>
        <row r="168">
          <cell r="B168">
            <v>50120</v>
          </cell>
          <cell r="C168" t="str">
            <v>PENJUALAN TUNAI  MILKUAT ORANGE I (90 X 40 PC )</v>
          </cell>
          <cell r="D168" t="str">
            <v>Rp</v>
          </cell>
          <cell r="E168">
            <v>0</v>
          </cell>
          <cell r="F168" t="str">
            <v>Rp</v>
          </cell>
          <cell r="G168">
            <v>0</v>
          </cell>
          <cell r="H168" t="str">
            <v>Rp</v>
          </cell>
          <cell r="I168">
            <v>0</v>
          </cell>
          <cell r="J168" t="str">
            <v>Rp</v>
          </cell>
          <cell r="K168">
            <v>0</v>
          </cell>
        </row>
        <row r="169">
          <cell r="B169">
            <v>50121</v>
          </cell>
          <cell r="C169" t="str">
            <v>PENJUALAN TUNAI  MILKUAT ORANGE II ( ISI 60 pcs )</v>
          </cell>
          <cell r="D169" t="str">
            <v>Rp</v>
          </cell>
          <cell r="E169">
            <v>0</v>
          </cell>
          <cell r="F169" t="str">
            <v>Rp</v>
          </cell>
          <cell r="G169">
            <v>0</v>
          </cell>
          <cell r="H169" t="str">
            <v>Rp</v>
          </cell>
          <cell r="I169">
            <v>0</v>
          </cell>
          <cell r="J169" t="str">
            <v>Rp</v>
          </cell>
          <cell r="K169">
            <v>0</v>
          </cell>
        </row>
        <row r="170">
          <cell r="B170">
            <v>50122</v>
          </cell>
          <cell r="C170" t="str">
            <v>PENJUALAN TUNAI  MILKUAT ORANGE II ( 80 X 60 ml )</v>
          </cell>
          <cell r="D170" t="str">
            <v>Rp</v>
          </cell>
          <cell r="E170">
            <v>0</v>
          </cell>
          <cell r="F170" t="str">
            <v>Rp</v>
          </cell>
          <cell r="G170">
            <v>0</v>
          </cell>
          <cell r="H170" t="str">
            <v>Rp</v>
          </cell>
          <cell r="I170">
            <v>0</v>
          </cell>
          <cell r="J170" t="str">
            <v>Rp</v>
          </cell>
          <cell r="K170">
            <v>0</v>
          </cell>
        </row>
        <row r="171">
          <cell r="B171">
            <v>50123</v>
          </cell>
          <cell r="C171" t="str">
            <v>PENJUALAN TUNAI  MILKUAT FRUTY 135 ML</v>
          </cell>
          <cell r="D171" t="str">
            <v>Rp</v>
          </cell>
          <cell r="E171">
            <v>0</v>
          </cell>
          <cell r="F171" t="str">
            <v>Rp</v>
          </cell>
          <cell r="G171">
            <v>0</v>
          </cell>
          <cell r="H171" t="str">
            <v>Rp</v>
          </cell>
          <cell r="I171">
            <v>0</v>
          </cell>
          <cell r="J171" t="str">
            <v>Rp</v>
          </cell>
          <cell r="K171">
            <v>0</v>
          </cell>
        </row>
        <row r="172">
          <cell r="B172">
            <v>50124</v>
          </cell>
          <cell r="C172" t="str">
            <v>PENJUALAN TUNAI  MILKUAT FRUTY 90ML X 40PC</v>
          </cell>
          <cell r="D172" t="str">
            <v>Rp</v>
          </cell>
          <cell r="E172">
            <v>0</v>
          </cell>
          <cell r="F172" t="str">
            <v>Rp</v>
          </cell>
          <cell r="G172">
            <v>0</v>
          </cell>
          <cell r="H172" t="str">
            <v>Rp</v>
          </cell>
          <cell r="I172">
            <v>0</v>
          </cell>
          <cell r="J172" t="str">
            <v>Rp</v>
          </cell>
          <cell r="K172">
            <v>0</v>
          </cell>
        </row>
        <row r="173">
          <cell r="B173">
            <v>50125</v>
          </cell>
          <cell r="C173" t="str">
            <v>PENJUALAN TUNAI  MILKUAT FRUTY 80ML X 60PC</v>
          </cell>
          <cell r="D173" t="str">
            <v>Rp</v>
          </cell>
          <cell r="E173">
            <v>0</v>
          </cell>
          <cell r="F173" t="str">
            <v>Rp</v>
          </cell>
          <cell r="G173">
            <v>0</v>
          </cell>
          <cell r="H173" t="str">
            <v>Rp</v>
          </cell>
          <cell r="I173">
            <v>0</v>
          </cell>
          <cell r="J173" t="str">
            <v>Rp</v>
          </cell>
          <cell r="K173">
            <v>0</v>
          </cell>
        </row>
        <row r="174">
          <cell r="B174">
            <v>50126</v>
          </cell>
          <cell r="C174" t="str">
            <v>PENJUALAN TUNAI  MILKUAT FRUTY 70ML X 60PC</v>
          </cell>
          <cell r="D174" t="str">
            <v>Rp</v>
          </cell>
          <cell r="E174">
            <v>0</v>
          </cell>
          <cell r="F174" t="str">
            <v>Rp</v>
          </cell>
          <cell r="G174">
            <v>0</v>
          </cell>
          <cell r="H174" t="str">
            <v>Rp</v>
          </cell>
          <cell r="I174">
            <v>0</v>
          </cell>
          <cell r="J174" t="str">
            <v>Rp</v>
          </cell>
          <cell r="K174">
            <v>0</v>
          </cell>
        </row>
        <row r="175">
          <cell r="B175">
            <v>50127</v>
          </cell>
          <cell r="C175" t="str">
            <v>PENJUALAN TUNAI  MILKUAT STRA*BERRY 135 ml</v>
          </cell>
          <cell r="D175" t="str">
            <v>Rp</v>
          </cell>
          <cell r="E175">
            <v>0</v>
          </cell>
          <cell r="F175" t="str">
            <v>Rp</v>
          </cell>
          <cell r="G175">
            <v>0</v>
          </cell>
          <cell r="H175" t="str">
            <v>Rp</v>
          </cell>
          <cell r="I175">
            <v>0</v>
          </cell>
          <cell r="J175" t="str">
            <v>Rp</v>
          </cell>
          <cell r="K175">
            <v>0</v>
          </cell>
        </row>
        <row r="176">
          <cell r="B176">
            <v>50128</v>
          </cell>
          <cell r="C176" t="str">
            <v>PENJUALAN TUNAI  MILKUAT STRA*BERRY 90ML X 40PC</v>
          </cell>
          <cell r="D176" t="str">
            <v>Rp</v>
          </cell>
          <cell r="E176">
            <v>0</v>
          </cell>
          <cell r="F176" t="str">
            <v>Rp</v>
          </cell>
          <cell r="G176">
            <v>0</v>
          </cell>
          <cell r="H176" t="str">
            <v>Rp</v>
          </cell>
          <cell r="I176">
            <v>0</v>
          </cell>
          <cell r="J176" t="str">
            <v>Rp</v>
          </cell>
          <cell r="K176">
            <v>0</v>
          </cell>
        </row>
        <row r="177">
          <cell r="B177">
            <v>50129</v>
          </cell>
          <cell r="C177" t="str">
            <v>PENJUALAN TUNAI  MILKUAT STRA*BERRY 80ML X 60PC</v>
          </cell>
          <cell r="D177" t="str">
            <v>Rp</v>
          </cell>
          <cell r="E177">
            <v>0</v>
          </cell>
          <cell r="F177" t="str">
            <v>Rp</v>
          </cell>
          <cell r="G177">
            <v>0</v>
          </cell>
          <cell r="H177" t="str">
            <v>Rp</v>
          </cell>
          <cell r="I177">
            <v>0</v>
          </cell>
          <cell r="J177" t="str">
            <v>Rp</v>
          </cell>
          <cell r="K177">
            <v>0</v>
          </cell>
        </row>
        <row r="178">
          <cell r="B178">
            <v>50130</v>
          </cell>
          <cell r="C178" t="str">
            <v>PENJUALAN TUNAI  MILKUAT STRA*BERRY 70ML X 60PC</v>
          </cell>
          <cell r="D178" t="str">
            <v>Rp</v>
          </cell>
          <cell r="E178">
            <v>0</v>
          </cell>
          <cell r="F178" t="str">
            <v>Rp</v>
          </cell>
          <cell r="G178">
            <v>0</v>
          </cell>
          <cell r="H178" t="str">
            <v>Rp</v>
          </cell>
          <cell r="I178">
            <v>0</v>
          </cell>
          <cell r="J178" t="str">
            <v>Rp</v>
          </cell>
          <cell r="K178">
            <v>0</v>
          </cell>
        </row>
        <row r="179">
          <cell r="B179">
            <v>50131</v>
          </cell>
          <cell r="C179" t="str">
            <v>PENJUALAN TUNAI  MILKUAT MANGO I 90 ML (ISI 40 pcs)</v>
          </cell>
          <cell r="D179" t="str">
            <v>Rp</v>
          </cell>
          <cell r="E179">
            <v>0</v>
          </cell>
          <cell r="F179" t="str">
            <v>Rp</v>
          </cell>
          <cell r="G179">
            <v>0</v>
          </cell>
          <cell r="H179" t="str">
            <v>Rp</v>
          </cell>
          <cell r="I179">
            <v>0</v>
          </cell>
          <cell r="J179" t="str">
            <v>Rp</v>
          </cell>
          <cell r="K179">
            <v>0</v>
          </cell>
        </row>
        <row r="180">
          <cell r="B180">
            <v>50132</v>
          </cell>
          <cell r="C180" t="str">
            <v>PENJUALAN TUNAI  MILKUAT MANGO II (70ML X 60 pcs)</v>
          </cell>
          <cell r="D180" t="str">
            <v>Rp</v>
          </cell>
          <cell r="E180">
            <v>0</v>
          </cell>
          <cell r="F180" t="str">
            <v>Rp</v>
          </cell>
          <cell r="G180">
            <v>0</v>
          </cell>
          <cell r="H180" t="str">
            <v>Rp</v>
          </cell>
          <cell r="I180">
            <v>0</v>
          </cell>
          <cell r="J180" t="str">
            <v>Rp</v>
          </cell>
          <cell r="K180">
            <v>0</v>
          </cell>
        </row>
        <row r="181">
          <cell r="B181">
            <v>50133</v>
          </cell>
          <cell r="C181" t="str">
            <v>PENJUALAN TUNAI  MILKUAT MANGO III (80ML X 60 pcs)</v>
          </cell>
          <cell r="D181" t="str">
            <v>Rp</v>
          </cell>
          <cell r="E181">
            <v>0</v>
          </cell>
          <cell r="F181" t="str">
            <v>Rp</v>
          </cell>
          <cell r="G181">
            <v>0</v>
          </cell>
          <cell r="H181" t="str">
            <v>Rp</v>
          </cell>
          <cell r="I181">
            <v>0</v>
          </cell>
          <cell r="J181" t="str">
            <v>Rp</v>
          </cell>
          <cell r="K181">
            <v>0</v>
          </cell>
        </row>
        <row r="182">
          <cell r="B182">
            <v>50134</v>
          </cell>
          <cell r="C182" t="str">
            <v>PENJUALAN TUNAI  MILKUAT CHOCOLATE (70 X 54 ml)</v>
          </cell>
          <cell r="D182" t="str">
            <v>Rp</v>
          </cell>
          <cell r="E182">
            <v>0</v>
          </cell>
          <cell r="F182" t="str">
            <v>Rp</v>
          </cell>
          <cell r="G182">
            <v>0</v>
          </cell>
          <cell r="H182" t="str">
            <v>Rp</v>
          </cell>
          <cell r="I182">
            <v>0</v>
          </cell>
          <cell r="J182" t="str">
            <v>Rp</v>
          </cell>
          <cell r="K182">
            <v>0</v>
          </cell>
        </row>
        <row r="183">
          <cell r="B183">
            <v>50135</v>
          </cell>
          <cell r="C183" t="str">
            <v>PENJUALAN TUNAI  MILKUAT CHOCOLATE 90 ml</v>
          </cell>
          <cell r="D183" t="str">
            <v>Rp</v>
          </cell>
          <cell r="E183">
            <v>0</v>
          </cell>
          <cell r="F183" t="str">
            <v>Rp</v>
          </cell>
          <cell r="G183">
            <v>0</v>
          </cell>
          <cell r="H183" t="str">
            <v>Rp</v>
          </cell>
          <cell r="I183">
            <v>0</v>
          </cell>
          <cell r="J183" t="str">
            <v>Rp</v>
          </cell>
          <cell r="K183">
            <v>0</v>
          </cell>
        </row>
        <row r="184">
          <cell r="B184">
            <v>50136</v>
          </cell>
          <cell r="C184" t="str">
            <v>PENJUALAN TUNAI  MILKUAT CHOCOLATE BANTAL (135 ml)</v>
          </cell>
          <cell r="D184" t="str">
            <v>Rp</v>
          </cell>
          <cell r="E184">
            <v>0</v>
          </cell>
          <cell r="F184" t="str">
            <v>Rp</v>
          </cell>
          <cell r="G184">
            <v>0</v>
          </cell>
          <cell r="H184" t="str">
            <v>Rp</v>
          </cell>
          <cell r="I184">
            <v>0</v>
          </cell>
          <cell r="J184" t="str">
            <v>Rp</v>
          </cell>
          <cell r="K184">
            <v>0</v>
          </cell>
        </row>
        <row r="185">
          <cell r="B185">
            <v>50137</v>
          </cell>
          <cell r="C185" t="str">
            <v>PENJUALAN TUNAI  MILKUAT CHOCOLATE BANTAL (135 ml) NEW</v>
          </cell>
          <cell r="D185" t="str">
            <v>Rp</v>
          </cell>
          <cell r="E185">
            <v>0</v>
          </cell>
          <cell r="F185" t="str">
            <v>Rp</v>
          </cell>
          <cell r="G185">
            <v>0</v>
          </cell>
          <cell r="H185" t="str">
            <v>Rp</v>
          </cell>
          <cell r="I185">
            <v>0</v>
          </cell>
          <cell r="J185" t="str">
            <v>Rp</v>
          </cell>
          <cell r="K185">
            <v>0</v>
          </cell>
        </row>
        <row r="186">
          <cell r="B186">
            <v>50138</v>
          </cell>
          <cell r="C186" t="str">
            <v>PENJUALAN TUNAI  MILKUAT PREBIOTIK STA*-100MLX40PC</v>
          </cell>
          <cell r="D186" t="str">
            <v>Rp</v>
          </cell>
          <cell r="E186">
            <v>0</v>
          </cell>
          <cell r="F186" t="str">
            <v>Rp</v>
          </cell>
          <cell r="G186">
            <v>0</v>
          </cell>
          <cell r="H186" t="str">
            <v>Rp</v>
          </cell>
          <cell r="I186">
            <v>0</v>
          </cell>
          <cell r="J186" t="str">
            <v>Rp</v>
          </cell>
          <cell r="K186">
            <v>0</v>
          </cell>
        </row>
        <row r="187">
          <cell r="B187">
            <v>50139</v>
          </cell>
          <cell r="C187" t="str">
            <v>PENJUALAN TUNAI  MILKUAT PREBIOTIK GRAPE-100MLX40PC</v>
          </cell>
          <cell r="D187" t="str">
            <v>Rp</v>
          </cell>
          <cell r="E187">
            <v>0</v>
          </cell>
          <cell r="F187" t="str">
            <v>Rp</v>
          </cell>
          <cell r="G187">
            <v>0</v>
          </cell>
          <cell r="H187" t="str">
            <v>Rp</v>
          </cell>
          <cell r="I187">
            <v>0</v>
          </cell>
          <cell r="J187" t="str">
            <v>Rp</v>
          </cell>
          <cell r="K187">
            <v>0</v>
          </cell>
        </row>
        <row r="188">
          <cell r="B188">
            <v>50140</v>
          </cell>
          <cell r="C188" t="str">
            <v>PENJUALAN TUNAI  MILKUAT PREBIOTIK ORANGE-100MLX40PC</v>
          </cell>
          <cell r="D188" t="str">
            <v>Rp</v>
          </cell>
          <cell r="E188">
            <v>0</v>
          </cell>
          <cell r="F188" t="str">
            <v>Rp</v>
          </cell>
          <cell r="G188">
            <v>0</v>
          </cell>
          <cell r="H188" t="str">
            <v>Rp</v>
          </cell>
          <cell r="I188">
            <v>0</v>
          </cell>
          <cell r="J188" t="str">
            <v>Rp</v>
          </cell>
          <cell r="K188">
            <v>0</v>
          </cell>
        </row>
        <row r="189">
          <cell r="B189">
            <v>50141</v>
          </cell>
          <cell r="C189" t="str">
            <v>PENJUALAN TUNAI BAHAN PEMBANTU</v>
          </cell>
          <cell r="D189" t="str">
            <v>Rp</v>
          </cell>
          <cell r="E189">
            <v>0</v>
          </cell>
          <cell r="F189" t="str">
            <v>Rp</v>
          </cell>
          <cell r="G189">
            <v>0</v>
          </cell>
          <cell r="H189" t="str">
            <v>Rp</v>
          </cell>
          <cell r="I189">
            <v>0</v>
          </cell>
          <cell r="J189" t="str">
            <v>Rp</v>
          </cell>
          <cell r="K189">
            <v>0</v>
          </cell>
        </row>
        <row r="190">
          <cell r="B190">
            <v>50142</v>
          </cell>
          <cell r="C190" t="str">
            <v>PENJUALAN TUNAI AFALAN / BS</v>
          </cell>
          <cell r="D190" t="str">
            <v>Rp</v>
          </cell>
          <cell r="E190">
            <v>0</v>
          </cell>
          <cell r="F190" t="str">
            <v>Rp</v>
          </cell>
          <cell r="G190">
            <v>0</v>
          </cell>
          <cell r="H190" t="str">
            <v>Rp</v>
          </cell>
          <cell r="I190">
            <v>0</v>
          </cell>
          <cell r="J190" t="str">
            <v>Rp</v>
          </cell>
          <cell r="K190">
            <v>0</v>
          </cell>
        </row>
        <row r="191">
          <cell r="B191">
            <v>50143</v>
          </cell>
          <cell r="C191" t="str">
            <v>PENJUALAN TUNAI PROPERTY</v>
          </cell>
          <cell r="D191" t="str">
            <v>Rp</v>
          </cell>
          <cell r="E191">
            <v>0</v>
          </cell>
          <cell r="F191" t="str">
            <v>Rp</v>
          </cell>
          <cell r="G191">
            <v>0</v>
          </cell>
          <cell r="H191" t="str">
            <v>Rp</v>
          </cell>
          <cell r="I191">
            <v>0</v>
          </cell>
          <cell r="J191" t="str">
            <v>Rp</v>
          </cell>
          <cell r="K191">
            <v>0</v>
          </cell>
        </row>
        <row r="192">
          <cell r="B192">
            <v>50138</v>
          </cell>
          <cell r="C192" t="str">
            <v>PENJUALAN KREDIT AQUA A240ML</v>
          </cell>
          <cell r="D192" t="str">
            <v>Rp</v>
          </cell>
          <cell r="E192">
            <v>0</v>
          </cell>
          <cell r="F192" t="str">
            <v>Rp</v>
          </cell>
          <cell r="G192">
            <v>0</v>
          </cell>
          <cell r="H192" t="str">
            <v>Rp</v>
          </cell>
          <cell r="I192">
            <v>0</v>
          </cell>
          <cell r="J192" t="str">
            <v>Rp</v>
          </cell>
          <cell r="K192">
            <v>0</v>
          </cell>
        </row>
        <row r="193">
          <cell r="B193">
            <v>50139</v>
          </cell>
          <cell r="C193" t="str">
            <v>PENJUALAN KREDIT AQUA A330ML</v>
          </cell>
          <cell r="D193" t="str">
            <v>Rp</v>
          </cell>
          <cell r="E193">
            <v>0</v>
          </cell>
          <cell r="F193" t="str">
            <v>Rp</v>
          </cell>
          <cell r="G193">
            <v>0</v>
          </cell>
          <cell r="H193" t="str">
            <v>Rp</v>
          </cell>
          <cell r="I193">
            <v>0</v>
          </cell>
          <cell r="J193" t="str">
            <v>Rp</v>
          </cell>
          <cell r="K193">
            <v>0</v>
          </cell>
        </row>
        <row r="194">
          <cell r="B194">
            <v>50140</v>
          </cell>
          <cell r="C194" t="str">
            <v>PENJUALAN KREDIT AQUA A375ML</v>
          </cell>
          <cell r="D194" t="str">
            <v>Rp</v>
          </cell>
          <cell r="E194">
            <v>0</v>
          </cell>
          <cell r="F194" t="str">
            <v>Rp</v>
          </cell>
          <cell r="G194">
            <v>0</v>
          </cell>
          <cell r="H194" t="str">
            <v>Rp</v>
          </cell>
          <cell r="I194">
            <v>0</v>
          </cell>
          <cell r="J194" t="str">
            <v>Rp</v>
          </cell>
          <cell r="K194">
            <v>0</v>
          </cell>
        </row>
        <row r="195">
          <cell r="B195">
            <v>50141</v>
          </cell>
          <cell r="C195" t="str">
            <v>PENJUALAN KREDIT AQUA A380ML (ISI)</v>
          </cell>
          <cell r="D195" t="str">
            <v>Rp</v>
          </cell>
          <cell r="E195">
            <v>0</v>
          </cell>
          <cell r="F195" t="str">
            <v>Rp</v>
          </cell>
          <cell r="G195">
            <v>0</v>
          </cell>
          <cell r="H195" t="str">
            <v>Rp</v>
          </cell>
          <cell r="I195">
            <v>0</v>
          </cell>
          <cell r="J195" t="str">
            <v>Rp</v>
          </cell>
          <cell r="K195">
            <v>0</v>
          </cell>
        </row>
        <row r="196">
          <cell r="B196">
            <v>50142</v>
          </cell>
          <cell r="C196" t="str">
            <v>PENJUALAN KREDIT AQUA KRAT A380ML</v>
          </cell>
          <cell r="D196" t="str">
            <v>Rp</v>
          </cell>
          <cell r="E196">
            <v>0</v>
          </cell>
          <cell r="F196" t="str">
            <v>Rp</v>
          </cell>
          <cell r="G196">
            <v>0</v>
          </cell>
          <cell r="H196" t="str">
            <v>Rp</v>
          </cell>
          <cell r="I196">
            <v>0</v>
          </cell>
          <cell r="J196" t="str">
            <v>Rp</v>
          </cell>
          <cell r="K196">
            <v>0</v>
          </cell>
        </row>
        <row r="197">
          <cell r="B197">
            <v>50143</v>
          </cell>
          <cell r="C197" t="str">
            <v>PENJUALAN KREDIT AQUA BOTOL A380ML</v>
          </cell>
          <cell r="D197" t="str">
            <v>Rp</v>
          </cell>
          <cell r="E197">
            <v>0</v>
          </cell>
          <cell r="F197" t="str">
            <v>Rp</v>
          </cell>
          <cell r="G197">
            <v>0</v>
          </cell>
          <cell r="H197" t="str">
            <v>Rp</v>
          </cell>
          <cell r="I197">
            <v>0</v>
          </cell>
          <cell r="J197" t="str">
            <v>Rp</v>
          </cell>
          <cell r="K197">
            <v>0</v>
          </cell>
        </row>
        <row r="198">
          <cell r="B198">
            <v>50144</v>
          </cell>
          <cell r="C198" t="str">
            <v>PENJUALAN KREDIT AQUA A600ML</v>
          </cell>
          <cell r="D198" t="str">
            <v>Rp</v>
          </cell>
          <cell r="E198">
            <v>0</v>
          </cell>
          <cell r="F198" t="str">
            <v>Rp</v>
          </cell>
          <cell r="G198">
            <v>0</v>
          </cell>
          <cell r="H198" t="str">
            <v>Rp</v>
          </cell>
          <cell r="I198">
            <v>0</v>
          </cell>
          <cell r="J198" t="str">
            <v>Rp</v>
          </cell>
          <cell r="K198">
            <v>0</v>
          </cell>
        </row>
        <row r="199">
          <cell r="B199">
            <v>50145</v>
          </cell>
          <cell r="C199" t="str">
            <v>PENJUALAN KREDIT AQUA A1500ML</v>
          </cell>
          <cell r="D199" t="str">
            <v>Rp</v>
          </cell>
          <cell r="E199">
            <v>0</v>
          </cell>
          <cell r="F199" t="str">
            <v>Rp</v>
          </cell>
          <cell r="G199">
            <v>0</v>
          </cell>
          <cell r="H199" t="str">
            <v>Rp</v>
          </cell>
          <cell r="I199">
            <v>0</v>
          </cell>
          <cell r="J199" t="str">
            <v>Rp</v>
          </cell>
          <cell r="K199">
            <v>0</v>
          </cell>
        </row>
        <row r="200">
          <cell r="B200">
            <v>50146</v>
          </cell>
          <cell r="C200" t="str">
            <v>PENJUALAN KREDIT AQUA GALON</v>
          </cell>
          <cell r="D200" t="str">
            <v>Rp</v>
          </cell>
          <cell r="E200">
            <v>0</v>
          </cell>
          <cell r="F200" t="str">
            <v>Rp</v>
          </cell>
          <cell r="G200">
            <v>73659900</v>
          </cell>
          <cell r="H200" t="str">
            <v>Rp</v>
          </cell>
          <cell r="I200">
            <v>0</v>
          </cell>
          <cell r="J200" t="str">
            <v>Rp</v>
          </cell>
          <cell r="K200">
            <v>73659900</v>
          </cell>
        </row>
        <row r="201">
          <cell r="B201">
            <v>50147</v>
          </cell>
          <cell r="C201" t="str">
            <v>PENJUALAN KREDIT AQUA GALON KOSONG</v>
          </cell>
          <cell r="D201" t="str">
            <v>Rp</v>
          </cell>
          <cell r="E201">
            <v>0</v>
          </cell>
          <cell r="F201" t="str">
            <v>Rp</v>
          </cell>
          <cell r="G201">
            <v>95670000</v>
          </cell>
          <cell r="H201" t="str">
            <v>Rp</v>
          </cell>
          <cell r="I201">
            <v>0</v>
          </cell>
          <cell r="J201" t="str">
            <v>Rp</v>
          </cell>
          <cell r="K201">
            <v>95670000</v>
          </cell>
        </row>
        <row r="202">
          <cell r="B202">
            <v>50148</v>
          </cell>
          <cell r="C202" t="str">
            <v>PENJUALAN KREDIT VIT V240ML</v>
          </cell>
          <cell r="D202" t="str">
            <v>Rp</v>
          </cell>
          <cell r="E202">
            <v>0</v>
          </cell>
          <cell r="F202" t="str">
            <v>Rp</v>
          </cell>
          <cell r="G202">
            <v>0</v>
          </cell>
          <cell r="H202" t="str">
            <v>Rp</v>
          </cell>
          <cell r="I202">
            <v>0</v>
          </cell>
          <cell r="J202" t="str">
            <v>Rp</v>
          </cell>
          <cell r="K202">
            <v>0</v>
          </cell>
        </row>
        <row r="203">
          <cell r="B203">
            <v>50149</v>
          </cell>
          <cell r="C203" t="str">
            <v>PENJUALAN KREDIT VIT V600ML</v>
          </cell>
          <cell r="D203" t="str">
            <v>Rp</v>
          </cell>
          <cell r="E203">
            <v>0</v>
          </cell>
          <cell r="F203" t="str">
            <v>Rp</v>
          </cell>
          <cell r="G203">
            <v>0</v>
          </cell>
          <cell r="H203" t="str">
            <v>Rp</v>
          </cell>
          <cell r="I203">
            <v>0</v>
          </cell>
          <cell r="J203" t="str">
            <v>Rp</v>
          </cell>
          <cell r="K203">
            <v>0</v>
          </cell>
        </row>
        <row r="204">
          <cell r="B204">
            <v>50150</v>
          </cell>
          <cell r="C204" t="str">
            <v>PENJUALAN KREDIT VIT V1500ML</v>
          </cell>
          <cell r="D204" t="str">
            <v>Rp</v>
          </cell>
          <cell r="E204">
            <v>0</v>
          </cell>
          <cell r="F204" t="str">
            <v>Rp</v>
          </cell>
          <cell r="G204">
            <v>0</v>
          </cell>
          <cell r="H204" t="str">
            <v>Rp</v>
          </cell>
          <cell r="I204">
            <v>0</v>
          </cell>
          <cell r="J204" t="str">
            <v>Rp</v>
          </cell>
          <cell r="K204">
            <v>0</v>
          </cell>
        </row>
        <row r="205">
          <cell r="B205">
            <v>50151</v>
          </cell>
          <cell r="C205" t="str">
            <v>PENJUALAN KREDIT VIT GALON</v>
          </cell>
          <cell r="D205" t="str">
            <v>Rp</v>
          </cell>
          <cell r="E205">
            <v>0</v>
          </cell>
          <cell r="F205" t="str">
            <v>Rp</v>
          </cell>
          <cell r="G205">
            <v>118800</v>
          </cell>
          <cell r="H205" t="str">
            <v>Rp</v>
          </cell>
          <cell r="I205">
            <v>0</v>
          </cell>
          <cell r="J205" t="str">
            <v>Rp</v>
          </cell>
          <cell r="K205">
            <v>118800</v>
          </cell>
        </row>
        <row r="206">
          <cell r="B206">
            <v>50152</v>
          </cell>
          <cell r="C206" t="str">
            <v>PENJUALAN KREDIT VIT GALON KOSONG</v>
          </cell>
          <cell r="D206" t="str">
            <v>Rp</v>
          </cell>
          <cell r="E206">
            <v>0</v>
          </cell>
          <cell r="F206" t="str">
            <v>Rp</v>
          </cell>
          <cell r="G206">
            <v>0</v>
          </cell>
          <cell r="H206" t="str">
            <v>Rp</v>
          </cell>
          <cell r="I206">
            <v>0</v>
          </cell>
          <cell r="J206" t="str">
            <v>Rp</v>
          </cell>
          <cell r="K206">
            <v>0</v>
          </cell>
        </row>
        <row r="207">
          <cell r="B207">
            <v>50153</v>
          </cell>
          <cell r="C207" t="str">
            <v>PENJUALAN KREDIT  MIZONE ORANGE LIM ( MZOL )</v>
          </cell>
          <cell r="D207" t="str">
            <v>Rp</v>
          </cell>
          <cell r="E207">
            <v>0</v>
          </cell>
          <cell r="F207" t="str">
            <v>Rp</v>
          </cell>
          <cell r="G207">
            <v>0</v>
          </cell>
          <cell r="H207" t="str">
            <v>Rp</v>
          </cell>
          <cell r="I207">
            <v>0</v>
          </cell>
          <cell r="J207" t="str">
            <v>Rp</v>
          </cell>
          <cell r="K207">
            <v>0</v>
          </cell>
        </row>
        <row r="208">
          <cell r="B208">
            <v>50154</v>
          </cell>
          <cell r="C208" t="str">
            <v>PENJUALAN KREDIT  MIZONE  PASSION FRUIT ( MZPF)</v>
          </cell>
          <cell r="D208" t="str">
            <v>Rp</v>
          </cell>
          <cell r="E208">
            <v>0</v>
          </cell>
          <cell r="F208" t="str">
            <v>Rp</v>
          </cell>
          <cell r="G208">
            <v>0</v>
          </cell>
          <cell r="H208" t="str">
            <v>Rp</v>
          </cell>
          <cell r="I208">
            <v>0</v>
          </cell>
          <cell r="J208" t="str">
            <v>Rp</v>
          </cell>
          <cell r="K208">
            <v>0</v>
          </cell>
        </row>
        <row r="209">
          <cell r="B209">
            <v>50155</v>
          </cell>
          <cell r="C209" t="str">
            <v>PENJUALAN KREDIT  MIZONE LEMON LECHEE ( MZLL)</v>
          </cell>
          <cell r="D209" t="str">
            <v>Rp</v>
          </cell>
          <cell r="E209">
            <v>0</v>
          </cell>
          <cell r="F209" t="str">
            <v>Rp</v>
          </cell>
          <cell r="G209">
            <v>0</v>
          </cell>
          <cell r="H209" t="str">
            <v>Rp</v>
          </cell>
          <cell r="I209">
            <v>0</v>
          </cell>
          <cell r="J209" t="str">
            <v>Rp</v>
          </cell>
          <cell r="K209">
            <v>0</v>
          </cell>
        </row>
        <row r="210">
          <cell r="B210">
            <v>50181</v>
          </cell>
          <cell r="C210" t="str">
            <v>PENJUALAN KREDIT  MIZONE GUAVA (MAG)</v>
          </cell>
          <cell r="D210" t="str">
            <v>Rp</v>
          </cell>
          <cell r="E210">
            <v>0</v>
          </cell>
          <cell r="F210" t="str">
            <v>Rp</v>
          </cell>
          <cell r="G210">
            <v>0</v>
          </cell>
          <cell r="H210" t="str">
            <v>Rp</v>
          </cell>
          <cell r="I210">
            <v>0</v>
          </cell>
          <cell r="J210" t="str">
            <v>Rp</v>
          </cell>
          <cell r="K210">
            <v>0</v>
          </cell>
        </row>
        <row r="211">
          <cell r="B211">
            <v>50156</v>
          </cell>
          <cell r="C211" t="str">
            <v>PENJUALAN KREDIT  MIZONE MULTI PACK</v>
          </cell>
          <cell r="D211" t="str">
            <v>Rp</v>
          </cell>
          <cell r="E211">
            <v>0</v>
          </cell>
          <cell r="F211" t="str">
            <v>Rp</v>
          </cell>
          <cell r="G211">
            <v>0</v>
          </cell>
          <cell r="H211" t="str">
            <v>Rp</v>
          </cell>
          <cell r="I211">
            <v>0</v>
          </cell>
          <cell r="J211" t="str">
            <v>Rp</v>
          </cell>
          <cell r="K211">
            <v>0</v>
          </cell>
        </row>
        <row r="212">
          <cell r="B212">
            <v>50157</v>
          </cell>
          <cell r="C212" t="str">
            <v>PENJUALAN KREDIT  MILKUAT ORANGE I (90 X 40 PC )</v>
          </cell>
          <cell r="D212" t="str">
            <v>Rp</v>
          </cell>
          <cell r="E212">
            <v>0</v>
          </cell>
          <cell r="F212" t="str">
            <v>Rp</v>
          </cell>
          <cell r="G212">
            <v>0</v>
          </cell>
          <cell r="H212" t="str">
            <v>Rp</v>
          </cell>
          <cell r="I212">
            <v>0</v>
          </cell>
          <cell r="J212" t="str">
            <v>Rp</v>
          </cell>
          <cell r="K212">
            <v>0</v>
          </cell>
        </row>
        <row r="213">
          <cell r="B213">
            <v>50158</v>
          </cell>
          <cell r="C213" t="str">
            <v>PENJUALAN KREDIT  MILKUAT ORANGE II ( ISI 60 pcs )</v>
          </cell>
          <cell r="D213" t="str">
            <v>Rp</v>
          </cell>
          <cell r="E213">
            <v>0</v>
          </cell>
          <cell r="F213" t="str">
            <v>Rp</v>
          </cell>
          <cell r="G213">
            <v>0</v>
          </cell>
          <cell r="H213" t="str">
            <v>Rp</v>
          </cell>
          <cell r="I213">
            <v>0</v>
          </cell>
          <cell r="J213" t="str">
            <v>Rp</v>
          </cell>
          <cell r="K213">
            <v>0</v>
          </cell>
        </row>
        <row r="214">
          <cell r="B214">
            <v>50159</v>
          </cell>
          <cell r="C214" t="str">
            <v>PENJUALAN KREDIT  MILKUAT ORANGE II ( 80 X 60 ml )</v>
          </cell>
          <cell r="D214" t="str">
            <v>Rp</v>
          </cell>
          <cell r="E214">
            <v>0</v>
          </cell>
          <cell r="F214" t="str">
            <v>Rp</v>
          </cell>
          <cell r="G214">
            <v>0</v>
          </cell>
          <cell r="H214" t="str">
            <v>Rp</v>
          </cell>
          <cell r="I214">
            <v>0</v>
          </cell>
          <cell r="J214" t="str">
            <v>Rp</v>
          </cell>
          <cell r="K214">
            <v>0</v>
          </cell>
        </row>
        <row r="215">
          <cell r="B215">
            <v>50160</v>
          </cell>
          <cell r="C215" t="str">
            <v>PENJUALAN KREDIT  MILKUAT FRUTY 135 ML</v>
          </cell>
          <cell r="D215" t="str">
            <v>Rp</v>
          </cell>
          <cell r="E215">
            <v>0</v>
          </cell>
          <cell r="F215" t="str">
            <v>Rp</v>
          </cell>
          <cell r="G215">
            <v>0</v>
          </cell>
          <cell r="H215" t="str">
            <v>Rp</v>
          </cell>
          <cell r="I215">
            <v>0</v>
          </cell>
          <cell r="J215" t="str">
            <v>Rp</v>
          </cell>
          <cell r="K215">
            <v>0</v>
          </cell>
        </row>
        <row r="216">
          <cell r="B216">
            <v>50161</v>
          </cell>
          <cell r="C216" t="str">
            <v>PENJUALAN KREDIT  MILKUAT FRUTY 90ML X 40PC</v>
          </cell>
          <cell r="D216" t="str">
            <v>Rp</v>
          </cell>
          <cell r="E216">
            <v>0</v>
          </cell>
          <cell r="F216" t="str">
            <v>Rp</v>
          </cell>
          <cell r="G216">
            <v>0</v>
          </cell>
          <cell r="H216" t="str">
            <v>Rp</v>
          </cell>
          <cell r="I216">
            <v>0</v>
          </cell>
          <cell r="J216" t="str">
            <v>Rp</v>
          </cell>
          <cell r="K216">
            <v>0</v>
          </cell>
        </row>
        <row r="217">
          <cell r="B217">
            <v>50162</v>
          </cell>
          <cell r="C217" t="str">
            <v>PENJUALAN KREDIT  MILKUAT FRUTY 80ML X 60PC</v>
          </cell>
          <cell r="D217" t="str">
            <v>Rp</v>
          </cell>
          <cell r="E217">
            <v>0</v>
          </cell>
          <cell r="F217" t="str">
            <v>Rp</v>
          </cell>
          <cell r="G217">
            <v>0</v>
          </cell>
          <cell r="H217" t="str">
            <v>Rp</v>
          </cell>
          <cell r="I217">
            <v>0</v>
          </cell>
          <cell r="J217" t="str">
            <v>Rp</v>
          </cell>
          <cell r="K217">
            <v>0</v>
          </cell>
        </row>
        <row r="218">
          <cell r="B218">
            <v>50163</v>
          </cell>
          <cell r="C218" t="str">
            <v>PENJUALAN KREDIT  MILKUAT FRUTY 70ML X 60PC</v>
          </cell>
          <cell r="D218" t="str">
            <v>Rp</v>
          </cell>
          <cell r="E218">
            <v>0</v>
          </cell>
          <cell r="F218" t="str">
            <v>Rp</v>
          </cell>
          <cell r="G218">
            <v>0</v>
          </cell>
          <cell r="H218" t="str">
            <v>Rp</v>
          </cell>
          <cell r="I218">
            <v>0</v>
          </cell>
          <cell r="J218" t="str">
            <v>Rp</v>
          </cell>
          <cell r="K218">
            <v>0</v>
          </cell>
        </row>
        <row r="219">
          <cell r="B219">
            <v>50164</v>
          </cell>
          <cell r="C219" t="str">
            <v>PENJUALAN KREDIT  MILKUAT STRA*BERRY 135 ml</v>
          </cell>
          <cell r="D219" t="str">
            <v>Rp</v>
          </cell>
          <cell r="E219">
            <v>0</v>
          </cell>
          <cell r="F219" t="str">
            <v>Rp</v>
          </cell>
          <cell r="G219">
            <v>0</v>
          </cell>
          <cell r="H219" t="str">
            <v>Rp</v>
          </cell>
          <cell r="I219">
            <v>0</v>
          </cell>
          <cell r="J219" t="str">
            <v>Rp</v>
          </cell>
          <cell r="K219">
            <v>0</v>
          </cell>
        </row>
        <row r="220">
          <cell r="B220">
            <v>50165</v>
          </cell>
          <cell r="C220" t="str">
            <v>PENJUALAN KREDIT  MILKUAT STRA*BERRY 90ML X 40PC</v>
          </cell>
          <cell r="D220" t="str">
            <v>Rp</v>
          </cell>
          <cell r="E220">
            <v>0</v>
          </cell>
          <cell r="F220" t="str">
            <v>Rp</v>
          </cell>
          <cell r="G220">
            <v>0</v>
          </cell>
          <cell r="H220" t="str">
            <v>Rp</v>
          </cell>
          <cell r="I220">
            <v>0</v>
          </cell>
          <cell r="J220" t="str">
            <v>Rp</v>
          </cell>
          <cell r="K220">
            <v>0</v>
          </cell>
        </row>
        <row r="221">
          <cell r="B221">
            <v>50166</v>
          </cell>
          <cell r="C221" t="str">
            <v>PENJUALAN KREDIT  MILKUAT STRA*BERRY 80ML X 60PC</v>
          </cell>
          <cell r="D221" t="str">
            <v>Rp</v>
          </cell>
          <cell r="E221">
            <v>0</v>
          </cell>
          <cell r="F221" t="str">
            <v>Rp</v>
          </cell>
          <cell r="G221">
            <v>0</v>
          </cell>
          <cell r="H221" t="str">
            <v>Rp</v>
          </cell>
          <cell r="I221">
            <v>0</v>
          </cell>
          <cell r="J221" t="str">
            <v>Rp</v>
          </cell>
          <cell r="K221">
            <v>0</v>
          </cell>
        </row>
        <row r="222">
          <cell r="B222">
            <v>50167</v>
          </cell>
          <cell r="C222" t="str">
            <v>PENJUALAN KREDIT  MILKUAT STRA*BERRY 70ML X 60PC</v>
          </cell>
          <cell r="D222" t="str">
            <v>Rp</v>
          </cell>
          <cell r="E222">
            <v>0</v>
          </cell>
          <cell r="F222" t="str">
            <v>Rp</v>
          </cell>
          <cell r="G222">
            <v>0</v>
          </cell>
          <cell r="H222" t="str">
            <v>Rp</v>
          </cell>
          <cell r="I222">
            <v>0</v>
          </cell>
          <cell r="J222" t="str">
            <v>Rp</v>
          </cell>
          <cell r="K222">
            <v>0</v>
          </cell>
        </row>
        <row r="223">
          <cell r="B223">
            <v>50168</v>
          </cell>
          <cell r="C223" t="str">
            <v>PENJUALAN KREDIT  MILKUAT MANGO I 90 ML (ISI 40 pcs)</v>
          </cell>
          <cell r="D223" t="str">
            <v>Rp</v>
          </cell>
          <cell r="E223">
            <v>0</v>
          </cell>
          <cell r="F223" t="str">
            <v>Rp</v>
          </cell>
          <cell r="G223">
            <v>0</v>
          </cell>
          <cell r="H223" t="str">
            <v>Rp</v>
          </cell>
          <cell r="I223">
            <v>0</v>
          </cell>
          <cell r="J223" t="str">
            <v>Rp</v>
          </cell>
          <cell r="K223">
            <v>0</v>
          </cell>
        </row>
        <row r="224">
          <cell r="B224">
            <v>50169</v>
          </cell>
          <cell r="C224" t="str">
            <v>PENJUALAN KREDIT  MILKUAT MANGO II (70ML X 60 pcs)</v>
          </cell>
          <cell r="D224" t="str">
            <v>Rp</v>
          </cell>
          <cell r="E224">
            <v>0</v>
          </cell>
          <cell r="F224" t="str">
            <v>Rp</v>
          </cell>
          <cell r="G224">
            <v>0</v>
          </cell>
          <cell r="H224" t="str">
            <v>Rp</v>
          </cell>
          <cell r="I224">
            <v>0</v>
          </cell>
          <cell r="J224" t="str">
            <v>Rp</v>
          </cell>
          <cell r="K224">
            <v>0</v>
          </cell>
        </row>
        <row r="225">
          <cell r="B225">
            <v>50170</v>
          </cell>
          <cell r="C225" t="str">
            <v>PENJUALAN KREDIT  MILKUAT MANGO III (80ML X 60 pcs)</v>
          </cell>
          <cell r="D225" t="str">
            <v>Rp</v>
          </cell>
          <cell r="E225">
            <v>0</v>
          </cell>
          <cell r="F225" t="str">
            <v>Rp</v>
          </cell>
          <cell r="G225">
            <v>0</v>
          </cell>
          <cell r="H225" t="str">
            <v>Rp</v>
          </cell>
          <cell r="I225">
            <v>0</v>
          </cell>
          <cell r="J225" t="str">
            <v>Rp</v>
          </cell>
          <cell r="K225">
            <v>0</v>
          </cell>
        </row>
        <row r="226">
          <cell r="B226">
            <v>50171</v>
          </cell>
          <cell r="C226" t="str">
            <v>PENJUALAN KREDIT  MILKUAT CHOCOLATE (70 X 54 ml)</v>
          </cell>
          <cell r="D226" t="str">
            <v>Rp</v>
          </cell>
          <cell r="E226">
            <v>0</v>
          </cell>
          <cell r="F226" t="str">
            <v>Rp</v>
          </cell>
          <cell r="G226">
            <v>0</v>
          </cell>
          <cell r="H226" t="str">
            <v>Rp</v>
          </cell>
          <cell r="I226">
            <v>0</v>
          </cell>
          <cell r="J226" t="str">
            <v>Rp</v>
          </cell>
          <cell r="K226">
            <v>0</v>
          </cell>
        </row>
        <row r="227">
          <cell r="B227">
            <v>50172</v>
          </cell>
          <cell r="C227" t="str">
            <v>PENJUALAN KREDIT  MILKUAT CHOCOLATE 90 ml</v>
          </cell>
          <cell r="D227" t="str">
            <v>Rp</v>
          </cell>
          <cell r="E227">
            <v>0</v>
          </cell>
          <cell r="F227" t="str">
            <v>Rp</v>
          </cell>
          <cell r="G227">
            <v>0</v>
          </cell>
          <cell r="H227" t="str">
            <v>Rp</v>
          </cell>
          <cell r="I227">
            <v>0</v>
          </cell>
          <cell r="J227" t="str">
            <v>Rp</v>
          </cell>
          <cell r="K227">
            <v>0</v>
          </cell>
        </row>
        <row r="228">
          <cell r="B228">
            <v>50173</v>
          </cell>
          <cell r="C228" t="str">
            <v>PENJUALAN KREDIT  MILKUAT CHOCOLATE BANTAL (135 ml)</v>
          </cell>
          <cell r="D228" t="str">
            <v>Rp</v>
          </cell>
          <cell r="E228">
            <v>0</v>
          </cell>
          <cell r="F228" t="str">
            <v>Rp</v>
          </cell>
          <cell r="G228">
            <v>0</v>
          </cell>
          <cell r="H228" t="str">
            <v>Rp</v>
          </cell>
          <cell r="I228">
            <v>0</v>
          </cell>
          <cell r="J228" t="str">
            <v>Rp</v>
          </cell>
          <cell r="K228">
            <v>0</v>
          </cell>
        </row>
        <row r="229">
          <cell r="B229">
            <v>50174</v>
          </cell>
          <cell r="C229" t="str">
            <v>PENJUALAN KREDIT  MILKUAT CHOCOLATE BANTAL (135 ml) NEW</v>
          </cell>
          <cell r="D229" t="str">
            <v>Rp</v>
          </cell>
          <cell r="E229">
            <v>0</v>
          </cell>
          <cell r="F229" t="str">
            <v>Rp</v>
          </cell>
          <cell r="G229">
            <v>0</v>
          </cell>
          <cell r="H229" t="str">
            <v>Rp</v>
          </cell>
          <cell r="I229">
            <v>0</v>
          </cell>
          <cell r="J229" t="str">
            <v>Rp</v>
          </cell>
          <cell r="K229">
            <v>0</v>
          </cell>
        </row>
        <row r="230">
          <cell r="B230">
            <v>50175</v>
          </cell>
          <cell r="C230" t="str">
            <v>PENJUALAN KREDIT  MILKUAT PREBIOTIK STA*-100MLX40PC</v>
          </cell>
          <cell r="D230" t="str">
            <v>Rp</v>
          </cell>
          <cell r="E230">
            <v>0</v>
          </cell>
          <cell r="F230" t="str">
            <v>Rp</v>
          </cell>
          <cell r="G230">
            <v>0</v>
          </cell>
          <cell r="H230" t="str">
            <v>Rp</v>
          </cell>
          <cell r="I230">
            <v>0</v>
          </cell>
          <cell r="J230" t="str">
            <v>Rp</v>
          </cell>
          <cell r="K230">
            <v>0</v>
          </cell>
        </row>
        <row r="231">
          <cell r="B231">
            <v>50176</v>
          </cell>
          <cell r="C231" t="str">
            <v>PENJUALAN KREDIT  MILKUAT PREBIOTIK GRAPE-100MLX40PC</v>
          </cell>
          <cell r="D231" t="str">
            <v>Rp</v>
          </cell>
          <cell r="E231">
            <v>0</v>
          </cell>
          <cell r="F231" t="str">
            <v>Rp</v>
          </cell>
          <cell r="G231">
            <v>0</v>
          </cell>
          <cell r="H231" t="str">
            <v>Rp</v>
          </cell>
          <cell r="I231">
            <v>0</v>
          </cell>
          <cell r="J231" t="str">
            <v>Rp</v>
          </cell>
          <cell r="K231">
            <v>0</v>
          </cell>
        </row>
        <row r="232">
          <cell r="B232">
            <v>50177</v>
          </cell>
          <cell r="C232" t="str">
            <v>PENJUALAN KREDIT  MILKUAT PREBIOTIK ORANGE-100MLX40PC</v>
          </cell>
          <cell r="D232" t="str">
            <v>Rp</v>
          </cell>
          <cell r="E232">
            <v>0</v>
          </cell>
          <cell r="F232" t="str">
            <v>Rp</v>
          </cell>
          <cell r="G232">
            <v>0</v>
          </cell>
          <cell r="H232" t="str">
            <v>Rp</v>
          </cell>
          <cell r="I232">
            <v>0</v>
          </cell>
          <cell r="J232" t="str">
            <v>Rp</v>
          </cell>
          <cell r="K232">
            <v>0</v>
          </cell>
        </row>
        <row r="233">
          <cell r="B233">
            <v>50178</v>
          </cell>
          <cell r="C233" t="str">
            <v>PENJUALAN KREDIT BAHAN PEMBANTU</v>
          </cell>
          <cell r="D233" t="str">
            <v>Rp</v>
          </cell>
          <cell r="E233">
            <v>0</v>
          </cell>
          <cell r="F233" t="str">
            <v>Rp</v>
          </cell>
          <cell r="G233">
            <v>0</v>
          </cell>
          <cell r="H233" t="str">
            <v>Rp</v>
          </cell>
          <cell r="I233">
            <v>0</v>
          </cell>
          <cell r="J233" t="str">
            <v>Rp</v>
          </cell>
          <cell r="K233">
            <v>0</v>
          </cell>
        </row>
        <row r="234">
          <cell r="B234">
            <v>50179</v>
          </cell>
          <cell r="C234" t="str">
            <v>PENJUALAN KREDIT AFALAN / BS</v>
          </cell>
          <cell r="D234" t="str">
            <v>Rp</v>
          </cell>
          <cell r="E234">
            <v>0</v>
          </cell>
          <cell r="F234" t="str">
            <v>Rp</v>
          </cell>
          <cell r="G234">
            <v>0</v>
          </cell>
          <cell r="H234" t="str">
            <v>Rp</v>
          </cell>
          <cell r="I234">
            <v>0</v>
          </cell>
          <cell r="J234" t="str">
            <v>Rp</v>
          </cell>
          <cell r="K234">
            <v>0</v>
          </cell>
        </row>
        <row r="235">
          <cell r="B235">
            <v>50180</v>
          </cell>
          <cell r="C235" t="str">
            <v>PENJUALAN KREDIT PROPERTY</v>
          </cell>
          <cell r="D235" t="str">
            <v>Rp</v>
          </cell>
          <cell r="E235">
            <v>0</v>
          </cell>
          <cell r="F235" t="str">
            <v>Rp</v>
          </cell>
          <cell r="G235">
            <v>0</v>
          </cell>
          <cell r="H235" t="str">
            <v>Rp</v>
          </cell>
          <cell r="I235">
            <v>0</v>
          </cell>
          <cell r="J235" t="str">
            <v>Rp</v>
          </cell>
          <cell r="K235">
            <v>0</v>
          </cell>
        </row>
        <row r="236">
          <cell r="B236">
            <v>51101</v>
          </cell>
          <cell r="C236" t="str">
            <v>DISCOUNTPENJUALAN TUNAI AQUA A240ML</v>
          </cell>
          <cell r="D236" t="str">
            <v>Rp</v>
          </cell>
          <cell r="E236">
            <v>0</v>
          </cell>
          <cell r="F236" t="str">
            <v>Rp</v>
          </cell>
          <cell r="G236">
            <v>0</v>
          </cell>
          <cell r="H236" t="str">
            <v>Rp</v>
          </cell>
          <cell r="I236">
            <v>0</v>
          </cell>
          <cell r="J236" t="str">
            <v>Rp</v>
          </cell>
          <cell r="K236">
            <v>0</v>
          </cell>
        </row>
        <row r="237">
          <cell r="B237">
            <v>51102</v>
          </cell>
          <cell r="C237" t="str">
            <v>DISCOUNTPENJUALAN TUNAI AQUA A330ML</v>
          </cell>
          <cell r="D237" t="str">
            <v>Rp</v>
          </cell>
          <cell r="E237">
            <v>0</v>
          </cell>
          <cell r="F237" t="str">
            <v>Rp</v>
          </cell>
          <cell r="G237">
            <v>0</v>
          </cell>
          <cell r="H237" t="str">
            <v>Rp</v>
          </cell>
          <cell r="I237">
            <v>0</v>
          </cell>
          <cell r="J237" t="str">
            <v>Rp</v>
          </cell>
          <cell r="K237">
            <v>0</v>
          </cell>
        </row>
        <row r="238">
          <cell r="B238">
            <v>51103</v>
          </cell>
          <cell r="C238" t="str">
            <v>DISCOUNTPENJUALAN TUNAI AQUA A375ML</v>
          </cell>
          <cell r="D238" t="str">
            <v>Rp</v>
          </cell>
          <cell r="E238">
            <v>0</v>
          </cell>
          <cell r="F238" t="str">
            <v>Rp</v>
          </cell>
          <cell r="G238">
            <v>0</v>
          </cell>
          <cell r="H238" t="str">
            <v>Rp</v>
          </cell>
          <cell r="I238">
            <v>0</v>
          </cell>
          <cell r="J238" t="str">
            <v>Rp</v>
          </cell>
          <cell r="K238">
            <v>0</v>
          </cell>
        </row>
        <row r="239">
          <cell r="B239">
            <v>51104</v>
          </cell>
          <cell r="C239" t="str">
            <v>DISCOUNTPENJUALAN TUNAI AQUA A380ML (ISI)</v>
          </cell>
          <cell r="D239" t="str">
            <v>Rp</v>
          </cell>
          <cell r="E239">
            <v>0</v>
          </cell>
          <cell r="F239" t="str">
            <v>Rp</v>
          </cell>
          <cell r="G239">
            <v>0</v>
          </cell>
          <cell r="H239" t="str">
            <v>Rp</v>
          </cell>
          <cell r="I239">
            <v>0</v>
          </cell>
          <cell r="J239" t="str">
            <v>Rp</v>
          </cell>
          <cell r="K239">
            <v>0</v>
          </cell>
        </row>
        <row r="240">
          <cell r="B240">
            <v>51105</v>
          </cell>
          <cell r="C240" t="str">
            <v>DISCOUNTPENJUALAN TUNAI AQUA KRAT A380ML</v>
          </cell>
          <cell r="D240" t="str">
            <v>Rp</v>
          </cell>
          <cell r="E240">
            <v>0</v>
          </cell>
          <cell r="F240" t="str">
            <v>Rp</v>
          </cell>
          <cell r="G240">
            <v>0</v>
          </cell>
          <cell r="H240" t="str">
            <v>Rp</v>
          </cell>
          <cell r="I240">
            <v>0</v>
          </cell>
          <cell r="J240" t="str">
            <v>Rp</v>
          </cell>
          <cell r="K240">
            <v>0</v>
          </cell>
        </row>
        <row r="241">
          <cell r="B241">
            <v>51106</v>
          </cell>
          <cell r="C241" t="str">
            <v>DISCOUNTPENJUALAN TUNAI AQUA BOTOL A380ML</v>
          </cell>
          <cell r="D241" t="str">
            <v>Rp</v>
          </cell>
          <cell r="E241">
            <v>0</v>
          </cell>
          <cell r="F241" t="str">
            <v>Rp</v>
          </cell>
          <cell r="G241">
            <v>0</v>
          </cell>
          <cell r="H241" t="str">
            <v>Rp</v>
          </cell>
          <cell r="I241">
            <v>0</v>
          </cell>
          <cell r="J241" t="str">
            <v>Rp</v>
          </cell>
          <cell r="K241">
            <v>0</v>
          </cell>
        </row>
        <row r="242">
          <cell r="B242">
            <v>51107</v>
          </cell>
          <cell r="C242" t="str">
            <v>DISCOUNTPENJUALAN TUNAI AQUA A600ML</v>
          </cell>
          <cell r="D242" t="str">
            <v>Rp</v>
          </cell>
          <cell r="E242">
            <v>0</v>
          </cell>
          <cell r="F242" t="str">
            <v>Rp</v>
          </cell>
          <cell r="G242">
            <v>0</v>
          </cell>
          <cell r="H242" t="str">
            <v>Rp</v>
          </cell>
          <cell r="I242">
            <v>0</v>
          </cell>
          <cell r="J242" t="str">
            <v>Rp</v>
          </cell>
          <cell r="K242">
            <v>0</v>
          </cell>
        </row>
        <row r="243">
          <cell r="B243">
            <v>51108</v>
          </cell>
          <cell r="C243" t="str">
            <v>DISCOUNTPENJUALAN TUNAI AQUA A1500ML</v>
          </cell>
          <cell r="D243" t="str">
            <v>Rp</v>
          </cell>
          <cell r="E243">
            <v>0</v>
          </cell>
          <cell r="F243" t="str">
            <v>Rp</v>
          </cell>
          <cell r="G243">
            <v>0</v>
          </cell>
          <cell r="H243" t="str">
            <v>Rp</v>
          </cell>
          <cell r="I243">
            <v>0</v>
          </cell>
          <cell r="J243" t="str">
            <v>Rp</v>
          </cell>
          <cell r="K243">
            <v>0</v>
          </cell>
        </row>
        <row r="244">
          <cell r="B244">
            <v>51109</v>
          </cell>
          <cell r="C244" t="str">
            <v>DISCOUNTPENJUALAN TUNAI AQUA GALON</v>
          </cell>
          <cell r="D244" t="str">
            <v>Rp</v>
          </cell>
          <cell r="E244">
            <v>0</v>
          </cell>
          <cell r="F244" t="str">
            <v>Rp</v>
          </cell>
          <cell r="G244">
            <v>0</v>
          </cell>
          <cell r="H244" t="str">
            <v>Rp</v>
          </cell>
          <cell r="I244">
            <v>0</v>
          </cell>
          <cell r="J244" t="str">
            <v>Rp</v>
          </cell>
          <cell r="K244">
            <v>0</v>
          </cell>
        </row>
        <row r="245">
          <cell r="B245">
            <v>51110</v>
          </cell>
          <cell r="C245" t="str">
            <v>DISCOUNTPENJUALAN TUNAI AQUA GALON KOSONG</v>
          </cell>
          <cell r="D245" t="str">
            <v>Rp</v>
          </cell>
          <cell r="E245">
            <v>0</v>
          </cell>
          <cell r="F245" t="str">
            <v>Rp</v>
          </cell>
          <cell r="G245">
            <v>0</v>
          </cell>
          <cell r="H245" t="str">
            <v>Rp</v>
          </cell>
          <cell r="I245">
            <v>0</v>
          </cell>
          <cell r="J245" t="str">
            <v>Rp</v>
          </cell>
          <cell r="K245">
            <v>0</v>
          </cell>
        </row>
        <row r="246">
          <cell r="B246">
            <v>51111</v>
          </cell>
          <cell r="C246" t="str">
            <v>DISCOUNTPENJUALAN TUNAI VIT V240ML</v>
          </cell>
          <cell r="D246" t="str">
            <v>Rp</v>
          </cell>
          <cell r="E246">
            <v>0</v>
          </cell>
          <cell r="F246" t="str">
            <v>Rp</v>
          </cell>
          <cell r="G246">
            <v>0</v>
          </cell>
          <cell r="H246" t="str">
            <v>Rp</v>
          </cell>
          <cell r="I246">
            <v>0</v>
          </cell>
          <cell r="J246" t="str">
            <v>Rp</v>
          </cell>
          <cell r="K246">
            <v>0</v>
          </cell>
        </row>
        <row r="247">
          <cell r="B247">
            <v>51112</v>
          </cell>
          <cell r="C247" t="str">
            <v>DISCOUNTPENJUALAN TUNAI VIT V600ML</v>
          </cell>
          <cell r="D247" t="str">
            <v>Rp</v>
          </cell>
          <cell r="E247">
            <v>0</v>
          </cell>
          <cell r="F247" t="str">
            <v>Rp</v>
          </cell>
          <cell r="G247">
            <v>0</v>
          </cell>
          <cell r="H247" t="str">
            <v>Rp</v>
          </cell>
          <cell r="I247">
            <v>0</v>
          </cell>
          <cell r="J247" t="str">
            <v>Rp</v>
          </cell>
          <cell r="K247">
            <v>0</v>
          </cell>
        </row>
        <row r="248">
          <cell r="B248">
            <v>51113</v>
          </cell>
          <cell r="C248" t="str">
            <v>DISCOUNTPENJUALAN TUNAI VIT V1500ML</v>
          </cell>
          <cell r="D248" t="str">
            <v>Rp</v>
          </cell>
          <cell r="E248">
            <v>0</v>
          </cell>
          <cell r="F248" t="str">
            <v>Rp</v>
          </cell>
          <cell r="G248">
            <v>0</v>
          </cell>
          <cell r="H248" t="str">
            <v>Rp</v>
          </cell>
          <cell r="I248">
            <v>0</v>
          </cell>
          <cell r="J248" t="str">
            <v>Rp</v>
          </cell>
          <cell r="K248">
            <v>0</v>
          </cell>
        </row>
        <row r="249">
          <cell r="B249">
            <v>51114</v>
          </cell>
          <cell r="C249" t="str">
            <v>DISCOUNTPENJUALAN TUNAI VIT GALON</v>
          </cell>
          <cell r="D249" t="str">
            <v>Rp</v>
          </cell>
          <cell r="E249">
            <v>0</v>
          </cell>
          <cell r="F249" t="str">
            <v>Rp</v>
          </cell>
          <cell r="G249">
            <v>0</v>
          </cell>
          <cell r="H249" t="str">
            <v>Rp</v>
          </cell>
          <cell r="I249">
            <v>0</v>
          </cell>
          <cell r="J249" t="str">
            <v>Rp</v>
          </cell>
          <cell r="K249">
            <v>0</v>
          </cell>
        </row>
        <row r="250">
          <cell r="B250">
            <v>51115</v>
          </cell>
          <cell r="C250" t="str">
            <v>DISCOUNTPENJUALAN TUNAI VIT GALON KOSONG</v>
          </cell>
          <cell r="D250" t="str">
            <v>Rp</v>
          </cell>
          <cell r="E250">
            <v>0</v>
          </cell>
          <cell r="F250" t="str">
            <v>Rp</v>
          </cell>
          <cell r="G250">
            <v>0</v>
          </cell>
          <cell r="H250" t="str">
            <v>Rp</v>
          </cell>
          <cell r="I250">
            <v>0</v>
          </cell>
          <cell r="J250" t="str">
            <v>Rp</v>
          </cell>
          <cell r="K250">
            <v>0</v>
          </cell>
        </row>
        <row r="251">
          <cell r="B251">
            <v>51116</v>
          </cell>
          <cell r="C251" t="str">
            <v>DISCOUNTPENJUALAN TUNAI MIZONE ORANGE LIM ( MZOL )</v>
          </cell>
          <cell r="D251" t="str">
            <v>Rp</v>
          </cell>
          <cell r="E251">
            <v>0</v>
          </cell>
          <cell r="F251" t="str">
            <v>Rp</v>
          </cell>
          <cell r="G251">
            <v>0</v>
          </cell>
          <cell r="H251" t="str">
            <v>Rp</v>
          </cell>
          <cell r="I251">
            <v>0</v>
          </cell>
          <cell r="J251" t="str">
            <v>Rp</v>
          </cell>
          <cell r="K251">
            <v>0</v>
          </cell>
        </row>
        <row r="252">
          <cell r="B252">
            <v>51117</v>
          </cell>
          <cell r="C252" t="str">
            <v>DISCOUNTPENJUALAN TUNAI MIZONE  PASSION FRUIT ( MZPF)</v>
          </cell>
          <cell r="D252" t="str">
            <v>Rp</v>
          </cell>
          <cell r="E252">
            <v>0</v>
          </cell>
          <cell r="F252" t="str">
            <v>Rp</v>
          </cell>
          <cell r="G252">
            <v>0</v>
          </cell>
          <cell r="H252" t="str">
            <v>Rp</v>
          </cell>
          <cell r="I252">
            <v>0</v>
          </cell>
          <cell r="J252" t="str">
            <v>Rp</v>
          </cell>
          <cell r="K252">
            <v>0</v>
          </cell>
        </row>
        <row r="253">
          <cell r="B253">
            <v>51118</v>
          </cell>
          <cell r="C253" t="str">
            <v>DISCOUNTPENJUALAN TUNAI MIZONE LEMON LECHEE ( MZLL)</v>
          </cell>
          <cell r="D253" t="str">
            <v>Rp</v>
          </cell>
          <cell r="E253">
            <v>0</v>
          </cell>
          <cell r="F253" t="str">
            <v>Rp</v>
          </cell>
          <cell r="G253">
            <v>0</v>
          </cell>
          <cell r="H253" t="str">
            <v>Rp</v>
          </cell>
          <cell r="I253">
            <v>0</v>
          </cell>
          <cell r="J253" t="str">
            <v>Rp</v>
          </cell>
          <cell r="K253">
            <v>0</v>
          </cell>
        </row>
        <row r="254">
          <cell r="B254">
            <v>51119</v>
          </cell>
          <cell r="C254" t="str">
            <v>DISCOUNTPENJUALAN TUNAI MIZONE MULTI PACK</v>
          </cell>
          <cell r="D254" t="str">
            <v>Rp</v>
          </cell>
          <cell r="E254">
            <v>0</v>
          </cell>
          <cell r="F254" t="str">
            <v>Rp</v>
          </cell>
          <cell r="G254">
            <v>0</v>
          </cell>
          <cell r="H254" t="str">
            <v>Rp</v>
          </cell>
          <cell r="I254">
            <v>0</v>
          </cell>
          <cell r="J254" t="str">
            <v>Rp</v>
          </cell>
          <cell r="K254">
            <v>0</v>
          </cell>
        </row>
        <row r="255">
          <cell r="B255">
            <v>51120</v>
          </cell>
          <cell r="C255" t="str">
            <v>DISCOUNTPENJUALAN TUNAI MILKUAT ORANGE I (70 X 60 ml )</v>
          </cell>
          <cell r="D255" t="str">
            <v>Rp</v>
          </cell>
          <cell r="E255">
            <v>0</v>
          </cell>
          <cell r="F255" t="str">
            <v>Rp</v>
          </cell>
          <cell r="G255">
            <v>0</v>
          </cell>
          <cell r="H255" t="str">
            <v>Rp</v>
          </cell>
          <cell r="I255">
            <v>0</v>
          </cell>
          <cell r="J255" t="str">
            <v>Rp</v>
          </cell>
          <cell r="K255">
            <v>0</v>
          </cell>
        </row>
        <row r="256">
          <cell r="B256">
            <v>51121</v>
          </cell>
          <cell r="C256" t="str">
            <v>DISCOUNTPENJUALAN TUNAI MILKUAT ORANGE II ( ISI 60 pcs )</v>
          </cell>
          <cell r="D256" t="str">
            <v>Rp</v>
          </cell>
          <cell r="E256">
            <v>0</v>
          </cell>
          <cell r="F256" t="str">
            <v>Rp</v>
          </cell>
          <cell r="G256">
            <v>0</v>
          </cell>
          <cell r="H256" t="str">
            <v>Rp</v>
          </cell>
          <cell r="I256">
            <v>0</v>
          </cell>
          <cell r="J256" t="str">
            <v>Rp</v>
          </cell>
          <cell r="K256">
            <v>0</v>
          </cell>
        </row>
        <row r="257">
          <cell r="B257">
            <v>51122</v>
          </cell>
          <cell r="C257" t="str">
            <v>DISCOUNTPENJUALAN TUNAI MILKUAT ORANGE II ( 80 X 60 ml )</v>
          </cell>
          <cell r="D257" t="str">
            <v>Rp</v>
          </cell>
          <cell r="E257">
            <v>0</v>
          </cell>
          <cell r="F257" t="str">
            <v>Rp</v>
          </cell>
          <cell r="G257">
            <v>0</v>
          </cell>
          <cell r="H257" t="str">
            <v>Rp</v>
          </cell>
          <cell r="I257">
            <v>0</v>
          </cell>
          <cell r="J257" t="str">
            <v>Rp</v>
          </cell>
          <cell r="K257">
            <v>0</v>
          </cell>
        </row>
        <row r="258">
          <cell r="B258">
            <v>51123</v>
          </cell>
          <cell r="C258" t="str">
            <v>DISCOUNTPENJUALAN TUNAI MILKUAT FRUTY I ( ISI 4O pcs)</v>
          </cell>
          <cell r="D258" t="str">
            <v>Rp</v>
          </cell>
          <cell r="E258">
            <v>0</v>
          </cell>
          <cell r="F258" t="str">
            <v>Rp</v>
          </cell>
          <cell r="G258">
            <v>0</v>
          </cell>
          <cell r="H258" t="str">
            <v>Rp</v>
          </cell>
          <cell r="I258">
            <v>0</v>
          </cell>
          <cell r="J258" t="str">
            <v>Rp</v>
          </cell>
          <cell r="K258">
            <v>0</v>
          </cell>
        </row>
        <row r="259">
          <cell r="B259">
            <v>51124</v>
          </cell>
          <cell r="C259" t="str">
            <v>DISCOUNTPENJUALAN TUNAI MILKUAT FRUTY II( ISI 60 pcs)</v>
          </cell>
          <cell r="D259" t="str">
            <v>Rp</v>
          </cell>
          <cell r="E259">
            <v>0</v>
          </cell>
          <cell r="F259" t="str">
            <v>Rp</v>
          </cell>
          <cell r="G259">
            <v>0</v>
          </cell>
          <cell r="H259" t="str">
            <v>Rp</v>
          </cell>
          <cell r="I259">
            <v>0</v>
          </cell>
          <cell r="J259" t="str">
            <v>Rp</v>
          </cell>
          <cell r="K259">
            <v>0</v>
          </cell>
        </row>
        <row r="260">
          <cell r="B260">
            <v>51125</v>
          </cell>
          <cell r="C260" t="str">
            <v>DISCOUNTPENJUALAN TUNAI MILKUAT FRUTY ( 70 X 60 ml)</v>
          </cell>
          <cell r="D260" t="str">
            <v>Rp</v>
          </cell>
          <cell r="E260">
            <v>0</v>
          </cell>
          <cell r="F260" t="str">
            <v>Rp</v>
          </cell>
          <cell r="G260">
            <v>0</v>
          </cell>
          <cell r="H260" t="str">
            <v>Rp</v>
          </cell>
          <cell r="I260">
            <v>0</v>
          </cell>
          <cell r="J260" t="str">
            <v>Rp</v>
          </cell>
          <cell r="K260">
            <v>0</v>
          </cell>
        </row>
        <row r="261">
          <cell r="B261">
            <v>51126</v>
          </cell>
          <cell r="C261" t="str">
            <v>DISCOUNTPENJUALAN TUNAI MILKUAT STRA*BERRY ( 70 X 60 ml)</v>
          </cell>
          <cell r="D261" t="str">
            <v>Rp</v>
          </cell>
          <cell r="E261">
            <v>0</v>
          </cell>
          <cell r="F261" t="str">
            <v>Rp</v>
          </cell>
          <cell r="G261">
            <v>0</v>
          </cell>
          <cell r="H261" t="str">
            <v>Rp</v>
          </cell>
          <cell r="I261">
            <v>0</v>
          </cell>
          <cell r="J261" t="str">
            <v>Rp</v>
          </cell>
          <cell r="K261">
            <v>0</v>
          </cell>
        </row>
        <row r="262">
          <cell r="B262">
            <v>51127</v>
          </cell>
          <cell r="C262" t="str">
            <v>DISCOUNTPENJUALAN TUNAI MILKUAT STRA*BERRY ( 80 X 60 ml)</v>
          </cell>
          <cell r="D262" t="str">
            <v>Rp</v>
          </cell>
          <cell r="E262">
            <v>0</v>
          </cell>
          <cell r="F262" t="str">
            <v>Rp</v>
          </cell>
          <cell r="G262">
            <v>0</v>
          </cell>
          <cell r="H262" t="str">
            <v>Rp</v>
          </cell>
          <cell r="I262">
            <v>0</v>
          </cell>
          <cell r="J262" t="str">
            <v>Rp</v>
          </cell>
          <cell r="K262">
            <v>0</v>
          </cell>
        </row>
        <row r="263">
          <cell r="B263">
            <v>51128</v>
          </cell>
          <cell r="C263" t="str">
            <v>DISCOUNTPENJUALAN TUNAI MILKUAT MANGO I 90 ML (ISI 40 pcs)</v>
          </cell>
          <cell r="D263" t="str">
            <v>Rp</v>
          </cell>
          <cell r="E263">
            <v>0</v>
          </cell>
          <cell r="F263" t="str">
            <v>Rp</v>
          </cell>
          <cell r="G263">
            <v>0</v>
          </cell>
          <cell r="H263" t="str">
            <v>Rp</v>
          </cell>
          <cell r="I263">
            <v>0</v>
          </cell>
          <cell r="J263" t="str">
            <v>Rp</v>
          </cell>
          <cell r="K263">
            <v>0</v>
          </cell>
        </row>
        <row r="264">
          <cell r="B264">
            <v>51129</v>
          </cell>
          <cell r="C264" t="str">
            <v>DISCOUNTPENJUALAN TUNAI MILKUAT MANGO II (70ML X 60 pcs)</v>
          </cell>
          <cell r="D264" t="str">
            <v>Rp</v>
          </cell>
          <cell r="E264">
            <v>0</v>
          </cell>
          <cell r="F264" t="str">
            <v>Rp</v>
          </cell>
          <cell r="G264">
            <v>0</v>
          </cell>
          <cell r="H264" t="str">
            <v>Rp</v>
          </cell>
          <cell r="I264">
            <v>0</v>
          </cell>
          <cell r="J264" t="str">
            <v>Rp</v>
          </cell>
          <cell r="K264">
            <v>0</v>
          </cell>
        </row>
        <row r="265">
          <cell r="B265">
            <v>51130</v>
          </cell>
          <cell r="C265" t="str">
            <v>DISCOUNTPENJUALAN TUNAI MILKUAT MANGO III (80ML X 60 pcs)</v>
          </cell>
          <cell r="D265" t="str">
            <v>Rp</v>
          </cell>
          <cell r="E265">
            <v>0</v>
          </cell>
          <cell r="F265" t="str">
            <v>Rp</v>
          </cell>
          <cell r="G265">
            <v>0</v>
          </cell>
          <cell r="H265" t="str">
            <v>Rp</v>
          </cell>
          <cell r="I265">
            <v>0</v>
          </cell>
          <cell r="J265" t="str">
            <v>Rp</v>
          </cell>
          <cell r="K265">
            <v>0</v>
          </cell>
        </row>
        <row r="266">
          <cell r="B266">
            <v>51131</v>
          </cell>
          <cell r="C266" t="str">
            <v>DISCOUNTPENJUALAN TUNAI MILKUAT CHOCOLATE (70 X 54 ml)</v>
          </cell>
          <cell r="D266" t="str">
            <v>Rp</v>
          </cell>
          <cell r="E266">
            <v>0</v>
          </cell>
          <cell r="F266" t="str">
            <v>Rp</v>
          </cell>
          <cell r="G266">
            <v>0</v>
          </cell>
          <cell r="H266" t="str">
            <v>Rp</v>
          </cell>
          <cell r="I266">
            <v>0</v>
          </cell>
          <cell r="J266" t="str">
            <v>Rp</v>
          </cell>
          <cell r="K266">
            <v>0</v>
          </cell>
        </row>
        <row r="267">
          <cell r="B267">
            <v>51132</v>
          </cell>
          <cell r="C267" t="str">
            <v>DISCOUNTPENJUALAN TUNAI MILKUAT CHOCOLATE 90 ml</v>
          </cell>
          <cell r="D267" t="str">
            <v>Rp</v>
          </cell>
          <cell r="E267">
            <v>0</v>
          </cell>
          <cell r="F267" t="str">
            <v>Rp</v>
          </cell>
          <cell r="G267">
            <v>0</v>
          </cell>
          <cell r="H267" t="str">
            <v>Rp</v>
          </cell>
          <cell r="I267">
            <v>0</v>
          </cell>
          <cell r="J267" t="str">
            <v>Rp</v>
          </cell>
          <cell r="K267">
            <v>0</v>
          </cell>
        </row>
        <row r="268">
          <cell r="B268">
            <v>51133</v>
          </cell>
          <cell r="C268" t="str">
            <v>DISCOUNTPENJUALAN TUNAI MILKUAT CHOCOLATE BANTAL (135 ml)</v>
          </cell>
          <cell r="D268" t="str">
            <v>Rp</v>
          </cell>
          <cell r="E268">
            <v>0</v>
          </cell>
          <cell r="F268" t="str">
            <v>Rp</v>
          </cell>
          <cell r="G268">
            <v>0</v>
          </cell>
          <cell r="H268" t="str">
            <v>Rp</v>
          </cell>
          <cell r="I268">
            <v>0</v>
          </cell>
          <cell r="J268" t="str">
            <v>Rp</v>
          </cell>
          <cell r="K268">
            <v>0</v>
          </cell>
        </row>
        <row r="269">
          <cell r="B269">
            <v>51134</v>
          </cell>
          <cell r="C269" t="str">
            <v>DISCOUNTPENJUALAN TUNAI MILKUAT PREBIOTIK STA*-100MLX40PC</v>
          </cell>
          <cell r="D269" t="str">
            <v>Rp</v>
          </cell>
          <cell r="E269">
            <v>0</v>
          </cell>
          <cell r="F269" t="str">
            <v>Rp</v>
          </cell>
          <cell r="G269">
            <v>0</v>
          </cell>
          <cell r="H269" t="str">
            <v>Rp</v>
          </cell>
          <cell r="I269">
            <v>0</v>
          </cell>
          <cell r="J269" t="str">
            <v>Rp</v>
          </cell>
          <cell r="K269">
            <v>0</v>
          </cell>
        </row>
        <row r="270">
          <cell r="B270">
            <v>51135</v>
          </cell>
          <cell r="C270" t="str">
            <v>DISCOUNTPENJUALAN TUNAI MILKUAT PREBIOTIK GRAPE-100MLX40PC</v>
          </cell>
          <cell r="D270" t="str">
            <v>Rp</v>
          </cell>
          <cell r="E270">
            <v>0</v>
          </cell>
          <cell r="F270" t="str">
            <v>Rp</v>
          </cell>
          <cell r="G270">
            <v>0</v>
          </cell>
          <cell r="H270" t="str">
            <v>Rp</v>
          </cell>
          <cell r="I270">
            <v>0</v>
          </cell>
          <cell r="J270" t="str">
            <v>Rp</v>
          </cell>
          <cell r="K270">
            <v>0</v>
          </cell>
        </row>
        <row r="271">
          <cell r="B271">
            <v>51136</v>
          </cell>
          <cell r="C271" t="str">
            <v>DISCOUNTPENJUALAN TUNAI MILKUAT PREBIOTIK ORANGE-100MLX40PC</v>
          </cell>
          <cell r="D271" t="str">
            <v>Rp</v>
          </cell>
          <cell r="E271">
            <v>0</v>
          </cell>
          <cell r="F271" t="str">
            <v>Rp</v>
          </cell>
          <cell r="G271">
            <v>0</v>
          </cell>
          <cell r="H271" t="str">
            <v>Rp</v>
          </cell>
          <cell r="I271">
            <v>0</v>
          </cell>
          <cell r="J271" t="str">
            <v>Rp</v>
          </cell>
          <cell r="K271">
            <v>0</v>
          </cell>
        </row>
        <row r="272">
          <cell r="B272">
            <v>51137</v>
          </cell>
          <cell r="C272" t="str">
            <v>EMBALASI</v>
          </cell>
          <cell r="D272" t="str">
            <v>Rp</v>
          </cell>
          <cell r="E272">
            <v>0</v>
          </cell>
          <cell r="F272" t="str">
            <v>Rp</v>
          </cell>
          <cell r="G272">
            <v>0</v>
          </cell>
          <cell r="H272" t="str">
            <v>Rp</v>
          </cell>
          <cell r="I272">
            <v>0</v>
          </cell>
          <cell r="J272" t="str">
            <v>Rp</v>
          </cell>
          <cell r="K272">
            <v>0</v>
          </cell>
        </row>
        <row r="273">
          <cell r="B273">
            <v>51138</v>
          </cell>
          <cell r="C273" t="str">
            <v>DISCOUNTPENJUALAN KREDIT AQUA A240ML</v>
          </cell>
          <cell r="D273" t="str">
            <v>Rp</v>
          </cell>
          <cell r="E273">
            <v>0</v>
          </cell>
          <cell r="F273" t="str">
            <v>Rp</v>
          </cell>
          <cell r="G273">
            <v>0</v>
          </cell>
          <cell r="H273" t="str">
            <v>Rp</v>
          </cell>
          <cell r="I273">
            <v>0</v>
          </cell>
          <cell r="J273" t="str">
            <v>Rp</v>
          </cell>
          <cell r="K273">
            <v>0</v>
          </cell>
        </row>
        <row r="274">
          <cell r="B274">
            <v>51139</v>
          </cell>
          <cell r="C274" t="str">
            <v>DISCOUNTPENJUALAN KREDIT AQUA A330ML</v>
          </cell>
          <cell r="D274" t="str">
            <v>Rp</v>
          </cell>
          <cell r="E274">
            <v>0</v>
          </cell>
          <cell r="F274" t="str">
            <v>Rp</v>
          </cell>
          <cell r="G274">
            <v>0</v>
          </cell>
          <cell r="H274" t="str">
            <v>Rp</v>
          </cell>
          <cell r="I274">
            <v>0</v>
          </cell>
          <cell r="J274" t="str">
            <v>Rp</v>
          </cell>
          <cell r="K274">
            <v>0</v>
          </cell>
        </row>
        <row r="275">
          <cell r="B275">
            <v>51140</v>
          </cell>
          <cell r="C275" t="str">
            <v>DISCOUNTPENJUALAN KREDIT AQUA A375ML</v>
          </cell>
          <cell r="D275" t="str">
            <v>Rp</v>
          </cell>
          <cell r="E275">
            <v>0</v>
          </cell>
          <cell r="F275" t="str">
            <v>Rp</v>
          </cell>
          <cell r="G275">
            <v>0</v>
          </cell>
          <cell r="H275" t="str">
            <v>Rp</v>
          </cell>
          <cell r="I275">
            <v>0</v>
          </cell>
          <cell r="J275" t="str">
            <v>Rp</v>
          </cell>
          <cell r="K275">
            <v>0</v>
          </cell>
        </row>
        <row r="276">
          <cell r="B276">
            <v>51141</v>
          </cell>
          <cell r="C276" t="str">
            <v>DISCOUNTPENJUALAN KREDIT AQUA A380ML (ISI)</v>
          </cell>
          <cell r="D276" t="str">
            <v>Rp</v>
          </cell>
          <cell r="E276">
            <v>0</v>
          </cell>
          <cell r="F276" t="str">
            <v>Rp</v>
          </cell>
          <cell r="G276">
            <v>0</v>
          </cell>
          <cell r="H276" t="str">
            <v>Rp</v>
          </cell>
          <cell r="I276">
            <v>0</v>
          </cell>
          <cell r="J276" t="str">
            <v>Rp</v>
          </cell>
          <cell r="K276">
            <v>0</v>
          </cell>
        </row>
        <row r="277">
          <cell r="B277">
            <v>51142</v>
          </cell>
          <cell r="C277" t="str">
            <v>DISCOUNTPENJUALAN KREDIT AQUA KRAT A380ML</v>
          </cell>
          <cell r="D277" t="str">
            <v>Rp</v>
          </cell>
          <cell r="E277">
            <v>0</v>
          </cell>
          <cell r="F277" t="str">
            <v>Rp</v>
          </cell>
          <cell r="G277">
            <v>0</v>
          </cell>
          <cell r="H277" t="str">
            <v>Rp</v>
          </cell>
          <cell r="I277">
            <v>0</v>
          </cell>
          <cell r="J277" t="str">
            <v>Rp</v>
          </cell>
          <cell r="K277">
            <v>0</v>
          </cell>
        </row>
        <row r="278">
          <cell r="B278">
            <v>51143</v>
          </cell>
          <cell r="C278" t="str">
            <v>DISCOUNTPENJUALAN KREDIT AQUA BOTOL A380ML</v>
          </cell>
          <cell r="D278" t="str">
            <v>Rp</v>
          </cell>
          <cell r="E278">
            <v>0</v>
          </cell>
          <cell r="F278" t="str">
            <v>Rp</v>
          </cell>
          <cell r="G278">
            <v>0</v>
          </cell>
          <cell r="H278" t="str">
            <v>Rp</v>
          </cell>
          <cell r="I278">
            <v>0</v>
          </cell>
          <cell r="J278" t="str">
            <v>Rp</v>
          </cell>
          <cell r="K278">
            <v>0</v>
          </cell>
        </row>
        <row r="279">
          <cell r="B279">
            <v>51144</v>
          </cell>
          <cell r="C279" t="str">
            <v>DISCOUNTPENJUALAN KREDIT AQUA A600ML</v>
          </cell>
          <cell r="D279" t="str">
            <v>Rp</v>
          </cell>
          <cell r="E279">
            <v>0</v>
          </cell>
          <cell r="F279" t="str">
            <v>Rp</v>
          </cell>
          <cell r="G279">
            <v>0</v>
          </cell>
          <cell r="H279" t="str">
            <v>Rp</v>
          </cell>
          <cell r="I279">
            <v>0</v>
          </cell>
          <cell r="J279" t="str">
            <v>Rp</v>
          </cell>
          <cell r="K279">
            <v>0</v>
          </cell>
        </row>
        <row r="280">
          <cell r="B280">
            <v>51145</v>
          </cell>
          <cell r="C280" t="str">
            <v>DISCOUNTPENJUALAN KREDIT AQUA A1500ML</v>
          </cell>
          <cell r="D280" t="str">
            <v>Rp</v>
          </cell>
          <cell r="E280">
            <v>0</v>
          </cell>
          <cell r="F280" t="str">
            <v>Rp</v>
          </cell>
          <cell r="G280">
            <v>0</v>
          </cell>
          <cell r="H280" t="str">
            <v>Rp</v>
          </cell>
          <cell r="I280">
            <v>0</v>
          </cell>
          <cell r="J280" t="str">
            <v>Rp</v>
          </cell>
          <cell r="K280">
            <v>0</v>
          </cell>
        </row>
        <row r="281">
          <cell r="B281">
            <v>51146</v>
          </cell>
          <cell r="C281" t="str">
            <v>DISCOUNTPENJUALAN KREDIT AQUA GALON</v>
          </cell>
          <cell r="D281" t="str">
            <v>Rp</v>
          </cell>
          <cell r="E281">
            <v>0</v>
          </cell>
          <cell r="F281" t="str">
            <v>Rp</v>
          </cell>
          <cell r="G281">
            <v>0</v>
          </cell>
          <cell r="H281" t="str">
            <v>Rp</v>
          </cell>
          <cell r="I281">
            <v>0</v>
          </cell>
          <cell r="J281" t="str">
            <v>Rp</v>
          </cell>
          <cell r="K281">
            <v>0</v>
          </cell>
        </row>
        <row r="282">
          <cell r="B282">
            <v>51147</v>
          </cell>
          <cell r="C282" t="str">
            <v>DISCOUNTPENJUALAN KREDIT AQUA GALON KOSONG</v>
          </cell>
          <cell r="D282" t="str">
            <v>Rp</v>
          </cell>
          <cell r="E282">
            <v>0</v>
          </cell>
          <cell r="F282" t="str">
            <v>Rp</v>
          </cell>
          <cell r="G282">
            <v>0</v>
          </cell>
          <cell r="H282" t="str">
            <v>Rp</v>
          </cell>
          <cell r="I282">
            <v>0</v>
          </cell>
          <cell r="J282" t="str">
            <v>Rp</v>
          </cell>
          <cell r="K282">
            <v>0</v>
          </cell>
        </row>
        <row r="283">
          <cell r="B283">
            <v>51148</v>
          </cell>
          <cell r="C283" t="str">
            <v>DISCOUNTPENJUALAN KREDIT VIT V240ML</v>
          </cell>
          <cell r="D283" t="str">
            <v>Rp</v>
          </cell>
          <cell r="E283">
            <v>0</v>
          </cell>
          <cell r="F283" t="str">
            <v>Rp</v>
          </cell>
          <cell r="G283">
            <v>0</v>
          </cell>
          <cell r="H283" t="str">
            <v>Rp</v>
          </cell>
          <cell r="I283">
            <v>0</v>
          </cell>
          <cell r="J283" t="str">
            <v>Rp</v>
          </cell>
          <cell r="K283">
            <v>0</v>
          </cell>
        </row>
        <row r="284">
          <cell r="B284">
            <v>51149</v>
          </cell>
          <cell r="C284" t="str">
            <v>DISCOUNTPENJUALAN KREDIT VIT V600ML</v>
          </cell>
          <cell r="D284" t="str">
            <v>Rp</v>
          </cell>
          <cell r="E284">
            <v>0</v>
          </cell>
          <cell r="F284" t="str">
            <v>Rp</v>
          </cell>
          <cell r="G284">
            <v>0</v>
          </cell>
          <cell r="H284" t="str">
            <v>Rp</v>
          </cell>
          <cell r="I284">
            <v>0</v>
          </cell>
          <cell r="J284" t="str">
            <v>Rp</v>
          </cell>
          <cell r="K284">
            <v>0</v>
          </cell>
        </row>
        <row r="285">
          <cell r="B285">
            <v>51150</v>
          </cell>
          <cell r="C285" t="str">
            <v>DISCOUNTPENJUALAN KREDIT VIT V1500ML</v>
          </cell>
          <cell r="D285" t="str">
            <v>Rp</v>
          </cell>
          <cell r="E285">
            <v>0</v>
          </cell>
          <cell r="F285" t="str">
            <v>Rp</v>
          </cell>
          <cell r="G285">
            <v>0</v>
          </cell>
          <cell r="H285" t="str">
            <v>Rp</v>
          </cell>
          <cell r="I285">
            <v>0</v>
          </cell>
          <cell r="J285" t="str">
            <v>Rp</v>
          </cell>
          <cell r="K285">
            <v>0</v>
          </cell>
        </row>
        <row r="286">
          <cell r="B286">
            <v>51151</v>
          </cell>
          <cell r="C286" t="str">
            <v>DISCOUNTPENJUALAN KREDIT VIT GALON</v>
          </cell>
          <cell r="D286" t="str">
            <v>Rp</v>
          </cell>
          <cell r="E286">
            <v>0</v>
          </cell>
          <cell r="F286" t="str">
            <v>Rp</v>
          </cell>
          <cell r="G286">
            <v>0</v>
          </cell>
          <cell r="H286" t="str">
            <v>Rp</v>
          </cell>
          <cell r="I286">
            <v>0</v>
          </cell>
          <cell r="J286" t="str">
            <v>Rp</v>
          </cell>
          <cell r="K286">
            <v>0</v>
          </cell>
        </row>
        <row r="287">
          <cell r="B287">
            <v>51152</v>
          </cell>
          <cell r="C287" t="str">
            <v>DISCOUNTPENJUALAN KREDIT VIT GALON KOSONG</v>
          </cell>
          <cell r="D287" t="str">
            <v>Rp</v>
          </cell>
          <cell r="E287">
            <v>0</v>
          </cell>
          <cell r="F287" t="str">
            <v>Rp</v>
          </cell>
          <cell r="G287">
            <v>0</v>
          </cell>
          <cell r="H287" t="str">
            <v>Rp</v>
          </cell>
          <cell r="I287">
            <v>0</v>
          </cell>
          <cell r="J287" t="str">
            <v>Rp</v>
          </cell>
          <cell r="K287">
            <v>0</v>
          </cell>
        </row>
        <row r="288">
          <cell r="B288">
            <v>51153</v>
          </cell>
          <cell r="C288" t="str">
            <v>DISCOUNTPENJUALAN KREDIT MIZONE ORANGE LIM ( MZOL )</v>
          </cell>
          <cell r="D288" t="str">
            <v>Rp</v>
          </cell>
          <cell r="E288">
            <v>0</v>
          </cell>
          <cell r="F288" t="str">
            <v>Rp</v>
          </cell>
          <cell r="G288">
            <v>0</v>
          </cell>
          <cell r="H288" t="str">
            <v>Rp</v>
          </cell>
          <cell r="I288">
            <v>0</v>
          </cell>
          <cell r="J288" t="str">
            <v>Rp</v>
          </cell>
          <cell r="K288">
            <v>0</v>
          </cell>
        </row>
        <row r="289">
          <cell r="B289">
            <v>51154</v>
          </cell>
          <cell r="C289" t="str">
            <v>DISCOUNTPENJUALAN KREDIT MIZONE  PASSION FRUIT ( MZPF)</v>
          </cell>
          <cell r="D289" t="str">
            <v>Rp</v>
          </cell>
          <cell r="E289">
            <v>0</v>
          </cell>
          <cell r="F289" t="str">
            <v>Rp</v>
          </cell>
          <cell r="G289">
            <v>0</v>
          </cell>
          <cell r="H289" t="str">
            <v>Rp</v>
          </cell>
          <cell r="I289">
            <v>0</v>
          </cell>
          <cell r="J289" t="str">
            <v>Rp</v>
          </cell>
          <cell r="K289">
            <v>0</v>
          </cell>
        </row>
        <row r="290">
          <cell r="B290">
            <v>51155</v>
          </cell>
          <cell r="C290" t="str">
            <v>DISCOUNTPENJUALAN KREDIT MIZONE LEMON LECHEE ( MZLL)</v>
          </cell>
          <cell r="D290" t="str">
            <v>Rp</v>
          </cell>
          <cell r="E290">
            <v>0</v>
          </cell>
          <cell r="F290" t="str">
            <v>Rp</v>
          </cell>
          <cell r="G290">
            <v>0</v>
          </cell>
          <cell r="H290" t="str">
            <v>Rp</v>
          </cell>
          <cell r="I290">
            <v>0</v>
          </cell>
          <cell r="J290" t="str">
            <v>Rp</v>
          </cell>
          <cell r="K290">
            <v>0</v>
          </cell>
        </row>
        <row r="291">
          <cell r="B291">
            <v>51156</v>
          </cell>
          <cell r="C291" t="str">
            <v>DISCOUNTPENJUALAN KREDIT MIZONE MULTI PACK</v>
          </cell>
          <cell r="D291" t="str">
            <v>Rp</v>
          </cell>
          <cell r="E291">
            <v>0</v>
          </cell>
          <cell r="F291" t="str">
            <v>Rp</v>
          </cell>
          <cell r="G291">
            <v>0</v>
          </cell>
          <cell r="H291" t="str">
            <v>Rp</v>
          </cell>
          <cell r="I291">
            <v>0</v>
          </cell>
          <cell r="J291" t="str">
            <v>Rp</v>
          </cell>
          <cell r="K291">
            <v>0</v>
          </cell>
        </row>
        <row r="292">
          <cell r="B292">
            <v>51157</v>
          </cell>
          <cell r="C292" t="str">
            <v>DISCOUNTPENJUALAN KREDIT MILKUAT ORANGE I (70 X 60 ml )</v>
          </cell>
          <cell r="D292" t="str">
            <v>Rp</v>
          </cell>
          <cell r="E292">
            <v>0</v>
          </cell>
          <cell r="F292" t="str">
            <v>Rp</v>
          </cell>
          <cell r="G292">
            <v>0</v>
          </cell>
          <cell r="H292" t="str">
            <v>Rp</v>
          </cell>
          <cell r="I292">
            <v>0</v>
          </cell>
          <cell r="J292" t="str">
            <v>Rp</v>
          </cell>
          <cell r="K292">
            <v>0</v>
          </cell>
        </row>
        <row r="293">
          <cell r="B293">
            <v>51157</v>
          </cell>
          <cell r="C293" t="str">
            <v>DISCOUNTPENJUALAN KREDIT MILKUAT ORANGE II ( ISI 60 pcs )</v>
          </cell>
          <cell r="D293" t="str">
            <v>Rp</v>
          </cell>
          <cell r="E293">
            <v>0</v>
          </cell>
          <cell r="F293" t="str">
            <v>Rp</v>
          </cell>
          <cell r="G293">
            <v>0</v>
          </cell>
          <cell r="H293" t="str">
            <v>Rp</v>
          </cell>
          <cell r="I293">
            <v>0</v>
          </cell>
          <cell r="J293" t="str">
            <v>Rp</v>
          </cell>
          <cell r="K293">
            <v>0</v>
          </cell>
        </row>
        <row r="294">
          <cell r="B294">
            <v>51157</v>
          </cell>
          <cell r="C294" t="str">
            <v>DISCOUNTPENJUALAN KREDIT MILKUAT ORANGE II ( 80 X 60 ml )</v>
          </cell>
          <cell r="D294" t="str">
            <v>Rp</v>
          </cell>
          <cell r="E294">
            <v>0</v>
          </cell>
          <cell r="F294" t="str">
            <v>Rp</v>
          </cell>
          <cell r="G294">
            <v>0</v>
          </cell>
          <cell r="H294" t="str">
            <v>Rp</v>
          </cell>
          <cell r="I294">
            <v>0</v>
          </cell>
          <cell r="J294" t="str">
            <v>Rp</v>
          </cell>
          <cell r="K294">
            <v>0</v>
          </cell>
        </row>
        <row r="295">
          <cell r="B295">
            <v>51157</v>
          </cell>
          <cell r="C295" t="str">
            <v>DISCOUNTPENJUALAN KREDIT MILKUAT FRUTY I ( ISI 4O pcs)</v>
          </cell>
          <cell r="D295" t="str">
            <v>Rp</v>
          </cell>
          <cell r="E295">
            <v>0</v>
          </cell>
          <cell r="F295" t="str">
            <v>Rp</v>
          </cell>
          <cell r="G295">
            <v>0</v>
          </cell>
          <cell r="H295" t="str">
            <v>Rp</v>
          </cell>
          <cell r="I295">
            <v>0</v>
          </cell>
          <cell r="J295" t="str">
            <v>Rp</v>
          </cell>
          <cell r="K295">
            <v>0</v>
          </cell>
        </row>
        <row r="296">
          <cell r="B296">
            <v>51157</v>
          </cell>
          <cell r="C296" t="str">
            <v>DISCOUNTPENJUALAN KREDIT MILKUAT FRUTY II( ISI 60 pcs)</v>
          </cell>
          <cell r="D296" t="str">
            <v>Rp</v>
          </cell>
          <cell r="E296">
            <v>0</v>
          </cell>
          <cell r="F296" t="str">
            <v>Rp</v>
          </cell>
          <cell r="G296">
            <v>0</v>
          </cell>
          <cell r="H296" t="str">
            <v>Rp</v>
          </cell>
          <cell r="I296">
            <v>0</v>
          </cell>
          <cell r="J296" t="str">
            <v>Rp</v>
          </cell>
          <cell r="K296">
            <v>0</v>
          </cell>
        </row>
        <row r="297">
          <cell r="B297">
            <v>51157</v>
          </cell>
          <cell r="C297" t="str">
            <v>DISCOUNTPENJUALAN KREDIT MILKUAT FRUTY ( 70 X 60 ml)</v>
          </cell>
          <cell r="D297" t="str">
            <v>Rp</v>
          </cell>
          <cell r="E297">
            <v>0</v>
          </cell>
          <cell r="F297" t="str">
            <v>Rp</v>
          </cell>
          <cell r="G297">
            <v>0</v>
          </cell>
          <cell r="H297" t="str">
            <v>Rp</v>
          </cell>
          <cell r="I297">
            <v>0</v>
          </cell>
          <cell r="J297" t="str">
            <v>Rp</v>
          </cell>
          <cell r="K297">
            <v>0</v>
          </cell>
        </row>
        <row r="298">
          <cell r="B298">
            <v>51157</v>
          </cell>
          <cell r="C298" t="str">
            <v>DISCOUNTPENJUALAN KREDIT MILKUAT STRA*BERRY ( 70 X 60 ml)</v>
          </cell>
          <cell r="D298" t="str">
            <v>Rp</v>
          </cell>
          <cell r="E298">
            <v>0</v>
          </cell>
          <cell r="F298" t="str">
            <v>Rp</v>
          </cell>
          <cell r="G298">
            <v>0</v>
          </cell>
          <cell r="H298" t="str">
            <v>Rp</v>
          </cell>
          <cell r="I298">
            <v>0</v>
          </cell>
          <cell r="J298" t="str">
            <v>Rp</v>
          </cell>
          <cell r="K298">
            <v>0</v>
          </cell>
        </row>
        <row r="299">
          <cell r="B299">
            <v>51157</v>
          </cell>
          <cell r="C299" t="str">
            <v>DISCOUNTPENJUALAN KREDIT MILKUAT STRA*BERRY ( 80 X 60 ml)</v>
          </cell>
          <cell r="D299" t="str">
            <v>Rp</v>
          </cell>
          <cell r="E299">
            <v>0</v>
          </cell>
          <cell r="F299" t="str">
            <v>Rp</v>
          </cell>
          <cell r="G299">
            <v>0</v>
          </cell>
          <cell r="H299" t="str">
            <v>Rp</v>
          </cell>
          <cell r="I299">
            <v>0</v>
          </cell>
          <cell r="J299" t="str">
            <v>Rp</v>
          </cell>
          <cell r="K299">
            <v>0</v>
          </cell>
        </row>
        <row r="300">
          <cell r="B300">
            <v>51157</v>
          </cell>
          <cell r="C300" t="str">
            <v>DISCOUNTPENJUALAN KREDIT MILKUAT MANGO I 90 ML (ISI 40 pcs)</v>
          </cell>
          <cell r="D300" t="str">
            <v>Rp</v>
          </cell>
          <cell r="E300">
            <v>0</v>
          </cell>
          <cell r="F300" t="str">
            <v>Rp</v>
          </cell>
          <cell r="G300">
            <v>0</v>
          </cell>
          <cell r="H300" t="str">
            <v>Rp</v>
          </cell>
          <cell r="I300">
            <v>0</v>
          </cell>
          <cell r="J300" t="str">
            <v>Rp</v>
          </cell>
          <cell r="K300">
            <v>0</v>
          </cell>
        </row>
        <row r="301">
          <cell r="B301">
            <v>51157</v>
          </cell>
          <cell r="C301" t="str">
            <v>DISCOUNTPENJUALAN KREDIT MILKUAT MANGO II (70ML X 60 pcs)</v>
          </cell>
          <cell r="D301" t="str">
            <v>Rp</v>
          </cell>
          <cell r="E301">
            <v>0</v>
          </cell>
          <cell r="F301" t="str">
            <v>Rp</v>
          </cell>
          <cell r="G301">
            <v>0</v>
          </cell>
          <cell r="H301" t="str">
            <v>Rp</v>
          </cell>
          <cell r="I301">
            <v>0</v>
          </cell>
          <cell r="J301" t="str">
            <v>Rp</v>
          </cell>
          <cell r="K301">
            <v>0</v>
          </cell>
        </row>
        <row r="302">
          <cell r="B302">
            <v>51157</v>
          </cell>
          <cell r="C302" t="str">
            <v>DISCOUNTPENJUALAN KREDIT MILKUAT MANGO III (80ML X 60 pcs)</v>
          </cell>
          <cell r="D302" t="str">
            <v>Rp</v>
          </cell>
          <cell r="E302">
            <v>0</v>
          </cell>
          <cell r="F302" t="str">
            <v>Rp</v>
          </cell>
          <cell r="G302">
            <v>0</v>
          </cell>
          <cell r="H302" t="str">
            <v>Rp</v>
          </cell>
          <cell r="I302">
            <v>0</v>
          </cell>
          <cell r="J302" t="str">
            <v>Rp</v>
          </cell>
          <cell r="K302">
            <v>0</v>
          </cell>
        </row>
        <row r="303">
          <cell r="B303">
            <v>51157</v>
          </cell>
          <cell r="C303" t="str">
            <v>DISCOUNTPENJUALAN KREDIT MILKUAT CHOCOLATE (70 X 54 ml)</v>
          </cell>
          <cell r="D303" t="str">
            <v>Rp</v>
          </cell>
          <cell r="E303">
            <v>0</v>
          </cell>
          <cell r="F303" t="str">
            <v>Rp</v>
          </cell>
          <cell r="G303">
            <v>0</v>
          </cell>
          <cell r="H303" t="str">
            <v>Rp</v>
          </cell>
          <cell r="I303">
            <v>0</v>
          </cell>
          <cell r="J303" t="str">
            <v>Rp</v>
          </cell>
          <cell r="K303">
            <v>0</v>
          </cell>
        </row>
        <row r="304">
          <cell r="B304">
            <v>51157</v>
          </cell>
          <cell r="C304" t="str">
            <v>DISCOUNTPENJUALAN KREDIT MILKUAT CHOCOLATE 90 ml</v>
          </cell>
          <cell r="D304" t="str">
            <v>Rp</v>
          </cell>
          <cell r="E304">
            <v>0</v>
          </cell>
          <cell r="F304" t="str">
            <v>Rp</v>
          </cell>
          <cell r="G304">
            <v>0</v>
          </cell>
          <cell r="H304" t="str">
            <v>Rp</v>
          </cell>
          <cell r="I304">
            <v>0</v>
          </cell>
          <cell r="J304" t="str">
            <v>Rp</v>
          </cell>
          <cell r="K304">
            <v>0</v>
          </cell>
        </row>
        <row r="305">
          <cell r="B305">
            <v>51157</v>
          </cell>
          <cell r="C305" t="str">
            <v>DISCOUNTPENJUALAN KREDIT MILKUAT CHOCOLATE BANTAL (135 ml)</v>
          </cell>
          <cell r="D305" t="str">
            <v>Rp</v>
          </cell>
          <cell r="E305">
            <v>0</v>
          </cell>
          <cell r="F305" t="str">
            <v>Rp</v>
          </cell>
          <cell r="G305">
            <v>0</v>
          </cell>
          <cell r="H305" t="str">
            <v>Rp</v>
          </cell>
          <cell r="I305">
            <v>0</v>
          </cell>
          <cell r="J305" t="str">
            <v>Rp</v>
          </cell>
          <cell r="K305">
            <v>0</v>
          </cell>
        </row>
        <row r="306">
          <cell r="B306">
            <v>51157</v>
          </cell>
          <cell r="C306" t="str">
            <v>DISCOUNTPENJUALAN KREDIT MILKUAT PREBIOTIK STA*-100MLX40PC</v>
          </cell>
          <cell r="D306" t="str">
            <v>Rp</v>
          </cell>
          <cell r="E306">
            <v>0</v>
          </cell>
          <cell r="F306" t="str">
            <v>Rp</v>
          </cell>
          <cell r="G306">
            <v>0</v>
          </cell>
          <cell r="H306" t="str">
            <v>Rp</v>
          </cell>
          <cell r="I306">
            <v>0</v>
          </cell>
          <cell r="J306" t="str">
            <v>Rp</v>
          </cell>
          <cell r="K306">
            <v>0</v>
          </cell>
        </row>
        <row r="307">
          <cell r="B307">
            <v>51157</v>
          </cell>
          <cell r="C307" t="str">
            <v>DISCOUNTPENJUALAN KREDIT MILKUAT PREBIOTIK GRAPE-100MLX40PC</v>
          </cell>
          <cell r="D307" t="str">
            <v>Rp</v>
          </cell>
          <cell r="E307">
            <v>0</v>
          </cell>
          <cell r="F307" t="str">
            <v>Rp</v>
          </cell>
          <cell r="G307">
            <v>0</v>
          </cell>
          <cell r="H307" t="str">
            <v>Rp</v>
          </cell>
          <cell r="I307">
            <v>0</v>
          </cell>
          <cell r="J307" t="str">
            <v>Rp</v>
          </cell>
          <cell r="K307">
            <v>0</v>
          </cell>
        </row>
        <row r="308">
          <cell r="B308">
            <v>51157</v>
          </cell>
          <cell r="C308" t="str">
            <v>DISCOUNTPENJUALAN KREDIT MILKUAT PREBIOTIK ORANGE-100MLX40PC</v>
          </cell>
          <cell r="D308" t="str">
            <v>Rp</v>
          </cell>
          <cell r="E308">
            <v>0</v>
          </cell>
          <cell r="F308" t="str">
            <v>Rp</v>
          </cell>
          <cell r="G308">
            <v>0</v>
          </cell>
          <cell r="H308" t="str">
            <v>Rp</v>
          </cell>
          <cell r="I308">
            <v>0</v>
          </cell>
          <cell r="J308" t="str">
            <v>Rp</v>
          </cell>
          <cell r="K308">
            <v>0</v>
          </cell>
        </row>
        <row r="309">
          <cell r="B309">
            <v>51157</v>
          </cell>
          <cell r="C309" t="str">
            <v>DISCOUNTPENJUALAN KREDIT PROPERTY</v>
          </cell>
          <cell r="D309" t="str">
            <v>Rp</v>
          </cell>
          <cell r="E309">
            <v>0</v>
          </cell>
          <cell r="F309" t="str">
            <v>Rp</v>
          </cell>
          <cell r="G309">
            <v>0</v>
          </cell>
          <cell r="H309" t="str">
            <v>Rp</v>
          </cell>
          <cell r="I309">
            <v>0</v>
          </cell>
          <cell r="J309" t="str">
            <v>Rp</v>
          </cell>
          <cell r="K309">
            <v>0</v>
          </cell>
        </row>
        <row r="310">
          <cell r="B310">
            <v>51201</v>
          </cell>
          <cell r="C310" t="str">
            <v>RETURPENJUALAN TUNAI AQUA A240ML</v>
          </cell>
          <cell r="D310" t="str">
            <v>Rp</v>
          </cell>
          <cell r="E310">
            <v>0</v>
          </cell>
          <cell r="F310" t="str">
            <v>Rp</v>
          </cell>
          <cell r="G310">
            <v>0</v>
          </cell>
          <cell r="H310" t="str">
            <v>Rp</v>
          </cell>
          <cell r="I310">
            <v>0</v>
          </cell>
          <cell r="J310" t="str">
            <v>Rp</v>
          </cell>
          <cell r="K310">
            <v>0</v>
          </cell>
        </row>
        <row r="311">
          <cell r="B311">
            <v>51202</v>
          </cell>
          <cell r="C311" t="str">
            <v>RETURPENJUALAN TUNAI AQUA A330ML</v>
          </cell>
          <cell r="D311" t="str">
            <v>Rp</v>
          </cell>
          <cell r="E311">
            <v>0</v>
          </cell>
          <cell r="F311" t="str">
            <v>Rp</v>
          </cell>
          <cell r="G311">
            <v>0</v>
          </cell>
          <cell r="H311" t="str">
            <v>Rp</v>
          </cell>
          <cell r="I311">
            <v>0</v>
          </cell>
          <cell r="J311" t="str">
            <v>Rp</v>
          </cell>
          <cell r="K311">
            <v>0</v>
          </cell>
        </row>
        <row r="312">
          <cell r="B312">
            <v>51203</v>
          </cell>
          <cell r="C312" t="str">
            <v>RETURPENJUALAN TUNAI AQUA A375ML</v>
          </cell>
          <cell r="D312" t="str">
            <v>Rp</v>
          </cell>
          <cell r="E312">
            <v>0</v>
          </cell>
          <cell r="F312" t="str">
            <v>Rp</v>
          </cell>
          <cell r="G312">
            <v>0</v>
          </cell>
          <cell r="H312" t="str">
            <v>Rp</v>
          </cell>
          <cell r="I312">
            <v>0</v>
          </cell>
          <cell r="J312" t="str">
            <v>Rp</v>
          </cell>
          <cell r="K312">
            <v>0</v>
          </cell>
        </row>
        <row r="313">
          <cell r="B313">
            <v>51204</v>
          </cell>
          <cell r="C313" t="str">
            <v>RETURPENJUALAN TUNAI AQUA A380ML (ISI)</v>
          </cell>
          <cell r="D313" t="str">
            <v>Rp</v>
          </cell>
          <cell r="E313">
            <v>0</v>
          </cell>
          <cell r="F313" t="str">
            <v>Rp</v>
          </cell>
          <cell r="G313">
            <v>0</v>
          </cell>
          <cell r="H313" t="str">
            <v>Rp</v>
          </cell>
          <cell r="I313">
            <v>0</v>
          </cell>
          <cell r="J313" t="str">
            <v>Rp</v>
          </cell>
          <cell r="K313">
            <v>0</v>
          </cell>
        </row>
        <row r="314">
          <cell r="B314">
            <v>51205</v>
          </cell>
          <cell r="C314" t="str">
            <v>RETURPENJUALAN TUNAI AQUA KRAT A380ML</v>
          </cell>
          <cell r="D314" t="str">
            <v>Rp</v>
          </cell>
          <cell r="E314">
            <v>0</v>
          </cell>
          <cell r="F314" t="str">
            <v>Rp</v>
          </cell>
          <cell r="G314">
            <v>0</v>
          </cell>
          <cell r="H314" t="str">
            <v>Rp</v>
          </cell>
          <cell r="I314">
            <v>0</v>
          </cell>
          <cell r="J314" t="str">
            <v>Rp</v>
          </cell>
          <cell r="K314">
            <v>0</v>
          </cell>
        </row>
        <row r="315">
          <cell r="B315">
            <v>51206</v>
          </cell>
          <cell r="C315" t="str">
            <v>RETURPENJUALAN TUNAI AQUA BOTOL A380ML</v>
          </cell>
          <cell r="D315" t="str">
            <v>Rp</v>
          </cell>
          <cell r="E315">
            <v>0</v>
          </cell>
          <cell r="F315" t="str">
            <v>Rp</v>
          </cell>
          <cell r="G315">
            <v>0</v>
          </cell>
          <cell r="H315" t="str">
            <v>Rp</v>
          </cell>
          <cell r="I315">
            <v>0</v>
          </cell>
          <cell r="J315" t="str">
            <v>Rp</v>
          </cell>
          <cell r="K315">
            <v>0</v>
          </cell>
        </row>
        <row r="316">
          <cell r="B316">
            <v>51207</v>
          </cell>
          <cell r="C316" t="str">
            <v>RETURPENJUALAN TUNAI AQUA A600ML</v>
          </cell>
          <cell r="D316" t="str">
            <v>Rp</v>
          </cell>
          <cell r="E316">
            <v>0</v>
          </cell>
          <cell r="F316" t="str">
            <v>Rp</v>
          </cell>
          <cell r="G316">
            <v>0</v>
          </cell>
          <cell r="H316" t="str">
            <v>Rp</v>
          </cell>
          <cell r="I316">
            <v>0</v>
          </cell>
          <cell r="J316" t="str">
            <v>Rp</v>
          </cell>
          <cell r="K316">
            <v>0</v>
          </cell>
        </row>
        <row r="317">
          <cell r="B317">
            <v>51208</v>
          </cell>
          <cell r="C317" t="str">
            <v>RETURPENJUALAN TUNAI AQUA A1500ML</v>
          </cell>
          <cell r="D317" t="str">
            <v>Rp</v>
          </cell>
          <cell r="E317">
            <v>0</v>
          </cell>
          <cell r="F317" t="str">
            <v>Rp</v>
          </cell>
          <cell r="G317">
            <v>0</v>
          </cell>
          <cell r="H317" t="str">
            <v>Rp</v>
          </cell>
          <cell r="I317">
            <v>0</v>
          </cell>
          <cell r="J317" t="str">
            <v>Rp</v>
          </cell>
          <cell r="K317">
            <v>0</v>
          </cell>
        </row>
        <row r="318">
          <cell r="B318">
            <v>51209</v>
          </cell>
          <cell r="C318" t="str">
            <v>RETURPENJUALAN TUNAI AQUA GALON</v>
          </cell>
          <cell r="D318" t="str">
            <v>Rp</v>
          </cell>
          <cell r="E318">
            <v>0</v>
          </cell>
          <cell r="F318" t="str">
            <v>Rp</v>
          </cell>
          <cell r="G318">
            <v>0</v>
          </cell>
          <cell r="H318" t="str">
            <v>Rp</v>
          </cell>
          <cell r="I318">
            <v>0</v>
          </cell>
          <cell r="J318" t="str">
            <v>Rp</v>
          </cell>
          <cell r="K318">
            <v>0</v>
          </cell>
        </row>
        <row r="319">
          <cell r="B319">
            <v>51210</v>
          </cell>
          <cell r="C319" t="str">
            <v>RETURPENJUALAN TUNAI AQUA GALON KOSONG</v>
          </cell>
          <cell r="D319" t="str">
            <v>Rp</v>
          </cell>
          <cell r="E319">
            <v>0</v>
          </cell>
          <cell r="F319" t="str">
            <v>Rp</v>
          </cell>
          <cell r="G319">
            <v>0</v>
          </cell>
          <cell r="H319" t="str">
            <v>Rp</v>
          </cell>
          <cell r="I319">
            <v>0</v>
          </cell>
          <cell r="J319" t="str">
            <v>Rp</v>
          </cell>
          <cell r="K319">
            <v>0</v>
          </cell>
        </row>
        <row r="320">
          <cell r="B320">
            <v>51210</v>
          </cell>
          <cell r="C320" t="str">
            <v>RETURPENJUALAN TUNAI VIT V240ML</v>
          </cell>
          <cell r="D320" t="str">
            <v>Rp</v>
          </cell>
          <cell r="E320">
            <v>0</v>
          </cell>
          <cell r="F320" t="str">
            <v>Rp</v>
          </cell>
          <cell r="G320">
            <v>0</v>
          </cell>
          <cell r="H320" t="str">
            <v>Rp</v>
          </cell>
          <cell r="I320">
            <v>0</v>
          </cell>
          <cell r="J320" t="str">
            <v>Rp</v>
          </cell>
          <cell r="K320">
            <v>0</v>
          </cell>
        </row>
        <row r="321">
          <cell r="B321">
            <v>51211</v>
          </cell>
          <cell r="C321" t="str">
            <v>RETURPENJUALAN TUNAI VIT V600ML</v>
          </cell>
          <cell r="D321" t="str">
            <v>Rp</v>
          </cell>
          <cell r="E321">
            <v>0</v>
          </cell>
          <cell r="F321" t="str">
            <v>Rp</v>
          </cell>
          <cell r="G321">
            <v>0</v>
          </cell>
          <cell r="H321" t="str">
            <v>Rp</v>
          </cell>
          <cell r="I321">
            <v>0</v>
          </cell>
          <cell r="J321" t="str">
            <v>Rp</v>
          </cell>
          <cell r="K321">
            <v>0</v>
          </cell>
        </row>
        <row r="322">
          <cell r="B322">
            <v>51212</v>
          </cell>
          <cell r="C322" t="str">
            <v>RETURPENJUALAN TUNAI VIT V1500ML</v>
          </cell>
          <cell r="D322" t="str">
            <v>Rp</v>
          </cell>
          <cell r="E322">
            <v>0</v>
          </cell>
          <cell r="F322" t="str">
            <v>Rp</v>
          </cell>
          <cell r="G322">
            <v>0</v>
          </cell>
          <cell r="H322" t="str">
            <v>Rp</v>
          </cell>
          <cell r="I322">
            <v>0</v>
          </cell>
          <cell r="J322" t="str">
            <v>Rp</v>
          </cell>
          <cell r="K322">
            <v>0</v>
          </cell>
        </row>
        <row r="323">
          <cell r="B323">
            <v>51213</v>
          </cell>
          <cell r="C323" t="str">
            <v>RETURPENJUALAN TUNAI VIT GALON</v>
          </cell>
          <cell r="D323" t="str">
            <v>Rp</v>
          </cell>
          <cell r="E323">
            <v>0</v>
          </cell>
          <cell r="F323" t="str">
            <v>Rp</v>
          </cell>
          <cell r="G323">
            <v>0</v>
          </cell>
          <cell r="H323" t="str">
            <v>Rp</v>
          </cell>
          <cell r="I323">
            <v>0</v>
          </cell>
          <cell r="J323" t="str">
            <v>Rp</v>
          </cell>
          <cell r="K323">
            <v>0</v>
          </cell>
        </row>
        <row r="324">
          <cell r="B324">
            <v>51214</v>
          </cell>
          <cell r="C324" t="str">
            <v>RETURPENJUALAN TUNAI VIT GALON KOSONG</v>
          </cell>
          <cell r="D324" t="str">
            <v>Rp</v>
          </cell>
          <cell r="E324">
            <v>0</v>
          </cell>
          <cell r="F324" t="str">
            <v>Rp</v>
          </cell>
          <cell r="G324">
            <v>0</v>
          </cell>
          <cell r="H324" t="str">
            <v>Rp</v>
          </cell>
          <cell r="I324">
            <v>0</v>
          </cell>
          <cell r="J324" t="str">
            <v>Rp</v>
          </cell>
          <cell r="K324">
            <v>0</v>
          </cell>
        </row>
        <row r="325">
          <cell r="B325">
            <v>51216</v>
          </cell>
          <cell r="C325" t="str">
            <v>RETURPENJUALAN TUNAI MIZONE ORANGE LIM ( MZOL )</v>
          </cell>
          <cell r="D325" t="str">
            <v>Rp</v>
          </cell>
          <cell r="E325">
            <v>0</v>
          </cell>
          <cell r="F325" t="str">
            <v>Rp</v>
          </cell>
          <cell r="G325">
            <v>0</v>
          </cell>
          <cell r="H325" t="str">
            <v>Rp</v>
          </cell>
          <cell r="I325">
            <v>0</v>
          </cell>
          <cell r="J325" t="str">
            <v>Rp</v>
          </cell>
          <cell r="K325">
            <v>0</v>
          </cell>
        </row>
        <row r="326">
          <cell r="B326">
            <v>51217</v>
          </cell>
          <cell r="C326" t="str">
            <v>RETURPENJUALAN TUNAI MIZONE  PASSION FRUIT ( MZPF)</v>
          </cell>
          <cell r="D326" t="str">
            <v>Rp</v>
          </cell>
          <cell r="E326">
            <v>0</v>
          </cell>
          <cell r="F326" t="str">
            <v>Rp</v>
          </cell>
          <cell r="G326">
            <v>0</v>
          </cell>
          <cell r="H326" t="str">
            <v>Rp</v>
          </cell>
          <cell r="I326">
            <v>0</v>
          </cell>
          <cell r="J326" t="str">
            <v>Rp</v>
          </cell>
          <cell r="K326">
            <v>0</v>
          </cell>
        </row>
        <row r="327">
          <cell r="B327">
            <v>51218</v>
          </cell>
          <cell r="C327" t="str">
            <v>RETURPENJUALAN TUNAI MIZONE LEMON LECHEE ( MZLL)</v>
          </cell>
          <cell r="D327" t="str">
            <v>Rp</v>
          </cell>
          <cell r="E327">
            <v>0</v>
          </cell>
          <cell r="F327" t="str">
            <v>Rp</v>
          </cell>
          <cell r="G327">
            <v>0</v>
          </cell>
          <cell r="H327" t="str">
            <v>Rp</v>
          </cell>
          <cell r="I327">
            <v>0</v>
          </cell>
          <cell r="J327" t="str">
            <v>Rp</v>
          </cell>
          <cell r="K327">
            <v>0</v>
          </cell>
        </row>
        <row r="328">
          <cell r="B328">
            <v>51219</v>
          </cell>
          <cell r="C328" t="str">
            <v>RETURPENJUALAN TUNAI MIZONE MULTI PACK</v>
          </cell>
          <cell r="D328" t="str">
            <v>Rp</v>
          </cell>
          <cell r="E328">
            <v>0</v>
          </cell>
          <cell r="F328" t="str">
            <v>Rp</v>
          </cell>
          <cell r="G328">
            <v>0</v>
          </cell>
          <cell r="H328" t="str">
            <v>Rp</v>
          </cell>
          <cell r="I328">
            <v>0</v>
          </cell>
          <cell r="J328" t="str">
            <v>Rp</v>
          </cell>
          <cell r="K328">
            <v>0</v>
          </cell>
        </row>
        <row r="329">
          <cell r="B329">
            <v>51220</v>
          </cell>
          <cell r="C329" t="str">
            <v>RETURPENJUALAN TUNAI MILKUAT ORANGE I (70 X 60 ml )</v>
          </cell>
          <cell r="D329" t="str">
            <v>Rp</v>
          </cell>
          <cell r="E329">
            <v>0</v>
          </cell>
          <cell r="F329" t="str">
            <v>Rp</v>
          </cell>
          <cell r="G329">
            <v>0</v>
          </cell>
          <cell r="H329" t="str">
            <v>Rp</v>
          </cell>
          <cell r="I329">
            <v>0</v>
          </cell>
          <cell r="J329" t="str">
            <v>Rp</v>
          </cell>
          <cell r="K329">
            <v>0</v>
          </cell>
        </row>
        <row r="330">
          <cell r="B330">
            <v>51221</v>
          </cell>
          <cell r="C330" t="str">
            <v>RETURPENJUALAN TUNAI MILKUAT ORANGE II ( ISI 60 pcs )</v>
          </cell>
          <cell r="D330" t="str">
            <v>Rp</v>
          </cell>
          <cell r="E330">
            <v>0</v>
          </cell>
          <cell r="F330" t="str">
            <v>Rp</v>
          </cell>
          <cell r="G330">
            <v>0</v>
          </cell>
          <cell r="H330" t="str">
            <v>Rp</v>
          </cell>
          <cell r="I330">
            <v>0</v>
          </cell>
          <cell r="J330" t="str">
            <v>Rp</v>
          </cell>
          <cell r="K330">
            <v>0</v>
          </cell>
        </row>
        <row r="331">
          <cell r="B331">
            <v>51222</v>
          </cell>
          <cell r="C331" t="str">
            <v>RETURPENJUALAN TUNAI MILKUAT ORANGE II ( 80 X 60 ml )</v>
          </cell>
          <cell r="D331" t="str">
            <v>Rp</v>
          </cell>
          <cell r="E331">
            <v>0</v>
          </cell>
          <cell r="F331" t="str">
            <v>Rp</v>
          </cell>
          <cell r="G331">
            <v>0</v>
          </cell>
          <cell r="H331" t="str">
            <v>Rp</v>
          </cell>
          <cell r="I331">
            <v>0</v>
          </cell>
          <cell r="J331" t="str">
            <v>Rp</v>
          </cell>
          <cell r="K331">
            <v>0</v>
          </cell>
        </row>
        <row r="332">
          <cell r="B332">
            <v>51223</v>
          </cell>
          <cell r="C332" t="str">
            <v>RETURPENJUALAN TUNAI MILKUAT FRUTY I ( ISI 4O pcs)</v>
          </cell>
          <cell r="D332" t="str">
            <v>Rp</v>
          </cell>
          <cell r="E332">
            <v>0</v>
          </cell>
          <cell r="F332" t="str">
            <v>Rp</v>
          </cell>
          <cell r="G332">
            <v>0</v>
          </cell>
          <cell r="H332" t="str">
            <v>Rp</v>
          </cell>
          <cell r="I332">
            <v>0</v>
          </cell>
          <cell r="J332" t="str">
            <v>Rp</v>
          </cell>
          <cell r="K332">
            <v>0</v>
          </cell>
        </row>
        <row r="333">
          <cell r="B333">
            <v>51224</v>
          </cell>
          <cell r="C333" t="str">
            <v>RETURPENJUALAN TUNAI MILKUAT FRUTY II( ISI 60 pcs)</v>
          </cell>
          <cell r="D333" t="str">
            <v>Rp</v>
          </cell>
          <cell r="E333">
            <v>0</v>
          </cell>
          <cell r="F333" t="str">
            <v>Rp</v>
          </cell>
          <cell r="G333">
            <v>0</v>
          </cell>
          <cell r="H333" t="str">
            <v>Rp</v>
          </cell>
          <cell r="I333">
            <v>0</v>
          </cell>
          <cell r="J333" t="str">
            <v>Rp</v>
          </cell>
          <cell r="K333">
            <v>0</v>
          </cell>
        </row>
        <row r="334">
          <cell r="B334">
            <v>51225</v>
          </cell>
          <cell r="C334" t="str">
            <v>RETURPENJUALAN TUNAI MILKUAT FRUTY ( 70 X 60 ml)</v>
          </cell>
          <cell r="D334" t="str">
            <v>Rp</v>
          </cell>
          <cell r="E334">
            <v>0</v>
          </cell>
          <cell r="F334" t="str">
            <v>Rp</v>
          </cell>
          <cell r="G334">
            <v>0</v>
          </cell>
          <cell r="H334" t="str">
            <v>Rp</v>
          </cell>
          <cell r="I334">
            <v>0</v>
          </cell>
          <cell r="J334" t="str">
            <v>Rp</v>
          </cell>
          <cell r="K334">
            <v>0</v>
          </cell>
        </row>
        <row r="335">
          <cell r="B335">
            <v>51226</v>
          </cell>
          <cell r="C335" t="str">
            <v>RETURPENJUALAN TUNAI MILKUAT STRA*BERRY ( 70 X 60 ml)</v>
          </cell>
          <cell r="D335" t="str">
            <v>Rp</v>
          </cell>
          <cell r="E335">
            <v>0</v>
          </cell>
          <cell r="F335" t="str">
            <v>Rp</v>
          </cell>
          <cell r="G335">
            <v>0</v>
          </cell>
          <cell r="H335" t="str">
            <v>Rp</v>
          </cell>
          <cell r="I335">
            <v>0</v>
          </cell>
          <cell r="J335" t="str">
            <v>Rp</v>
          </cell>
          <cell r="K335">
            <v>0</v>
          </cell>
        </row>
        <row r="336">
          <cell r="B336">
            <v>51227</v>
          </cell>
          <cell r="C336" t="str">
            <v>RETURPENJUALAN TUNAI MILKUAT STRA*BERRY ( 80 X 60 ml)</v>
          </cell>
          <cell r="D336" t="str">
            <v>Rp</v>
          </cell>
          <cell r="E336">
            <v>0</v>
          </cell>
          <cell r="F336" t="str">
            <v>Rp</v>
          </cell>
          <cell r="G336">
            <v>0</v>
          </cell>
          <cell r="H336" t="str">
            <v>Rp</v>
          </cell>
          <cell r="I336">
            <v>0</v>
          </cell>
          <cell r="J336" t="str">
            <v>Rp</v>
          </cell>
          <cell r="K336">
            <v>0</v>
          </cell>
        </row>
        <row r="337">
          <cell r="B337">
            <v>51228</v>
          </cell>
          <cell r="C337" t="str">
            <v>RETURPENJUALAN TUNAI MILKUAT MANGO I 90 ML (ISI 40 pcs)</v>
          </cell>
          <cell r="D337" t="str">
            <v>Rp</v>
          </cell>
          <cell r="E337">
            <v>0</v>
          </cell>
          <cell r="F337" t="str">
            <v>Rp</v>
          </cell>
          <cell r="G337">
            <v>0</v>
          </cell>
          <cell r="H337" t="str">
            <v>Rp</v>
          </cell>
          <cell r="I337">
            <v>0</v>
          </cell>
          <cell r="J337" t="str">
            <v>Rp</v>
          </cell>
          <cell r="K337">
            <v>0</v>
          </cell>
        </row>
        <row r="338">
          <cell r="B338">
            <v>51229</v>
          </cell>
          <cell r="C338" t="str">
            <v>RETURPENJUALAN TUNAI MILKUAT MANGO II (70ML X 60 pcs)</v>
          </cell>
          <cell r="D338" t="str">
            <v>Rp</v>
          </cell>
          <cell r="E338">
            <v>0</v>
          </cell>
          <cell r="F338" t="str">
            <v>Rp</v>
          </cell>
          <cell r="G338">
            <v>0</v>
          </cell>
          <cell r="H338" t="str">
            <v>Rp</v>
          </cell>
          <cell r="I338">
            <v>0</v>
          </cell>
          <cell r="J338" t="str">
            <v>Rp</v>
          </cell>
          <cell r="K338">
            <v>0</v>
          </cell>
        </row>
        <row r="339">
          <cell r="B339">
            <v>51230</v>
          </cell>
          <cell r="C339" t="str">
            <v>RETURPENJUALAN TUNAI MILKUAT MANGO III (80ML X 60 pcs)</v>
          </cell>
          <cell r="D339" t="str">
            <v>Rp</v>
          </cell>
          <cell r="E339">
            <v>0</v>
          </cell>
          <cell r="F339" t="str">
            <v>Rp</v>
          </cell>
          <cell r="G339">
            <v>0</v>
          </cell>
          <cell r="H339" t="str">
            <v>Rp</v>
          </cell>
          <cell r="I339">
            <v>0</v>
          </cell>
          <cell r="J339" t="str">
            <v>Rp</v>
          </cell>
          <cell r="K339">
            <v>0</v>
          </cell>
        </row>
        <row r="340">
          <cell r="B340">
            <v>51231</v>
          </cell>
          <cell r="C340" t="str">
            <v>RETURPENJUALAN TUNAI MILKUAT CHOCOLATE (70 X 54 ml)</v>
          </cell>
          <cell r="D340" t="str">
            <v>Rp</v>
          </cell>
          <cell r="E340">
            <v>0</v>
          </cell>
          <cell r="F340" t="str">
            <v>Rp</v>
          </cell>
          <cell r="G340">
            <v>0</v>
          </cell>
          <cell r="H340" t="str">
            <v>Rp</v>
          </cell>
          <cell r="I340">
            <v>0</v>
          </cell>
          <cell r="J340" t="str">
            <v>Rp</v>
          </cell>
          <cell r="K340">
            <v>0</v>
          </cell>
        </row>
        <row r="341">
          <cell r="B341">
            <v>51232</v>
          </cell>
          <cell r="C341" t="str">
            <v>RETURPENJUALAN TUNAI MILKUAT CHOCOLATE 90 ml</v>
          </cell>
          <cell r="D341" t="str">
            <v>Rp</v>
          </cell>
          <cell r="E341">
            <v>0</v>
          </cell>
          <cell r="F341" t="str">
            <v>Rp</v>
          </cell>
          <cell r="G341">
            <v>0</v>
          </cell>
          <cell r="H341" t="str">
            <v>Rp</v>
          </cell>
          <cell r="I341">
            <v>0</v>
          </cell>
          <cell r="J341" t="str">
            <v>Rp</v>
          </cell>
          <cell r="K341">
            <v>0</v>
          </cell>
        </row>
        <row r="342">
          <cell r="B342">
            <v>51233</v>
          </cell>
          <cell r="C342" t="str">
            <v>RETURPENJUALAN TUNAI MILKUAT CHOCOLATE BANTAL (135 ml)</v>
          </cell>
          <cell r="D342" t="str">
            <v>Rp</v>
          </cell>
          <cell r="E342">
            <v>0</v>
          </cell>
          <cell r="F342" t="str">
            <v>Rp</v>
          </cell>
          <cell r="G342">
            <v>0</v>
          </cell>
          <cell r="H342" t="str">
            <v>Rp</v>
          </cell>
          <cell r="I342">
            <v>0</v>
          </cell>
          <cell r="J342" t="str">
            <v>Rp</v>
          </cell>
          <cell r="K342">
            <v>0</v>
          </cell>
        </row>
        <row r="343">
          <cell r="B343">
            <v>51234</v>
          </cell>
          <cell r="C343" t="str">
            <v>RETURPENJUALAN TUNAI MILKUAT PREBIOTIK STA*-100MLX40PC</v>
          </cell>
          <cell r="D343" t="str">
            <v>Rp</v>
          </cell>
          <cell r="E343">
            <v>0</v>
          </cell>
          <cell r="F343" t="str">
            <v>Rp</v>
          </cell>
          <cell r="G343">
            <v>0</v>
          </cell>
          <cell r="H343" t="str">
            <v>Rp</v>
          </cell>
          <cell r="I343">
            <v>0</v>
          </cell>
          <cell r="J343" t="str">
            <v>Rp</v>
          </cell>
          <cell r="K343">
            <v>0</v>
          </cell>
        </row>
        <row r="344">
          <cell r="B344">
            <v>51235</v>
          </cell>
          <cell r="C344" t="str">
            <v>RETURPENJUALAN TUNAI MILKUAT PREBIOTIK GRAPE-100MLX40PC</v>
          </cell>
          <cell r="D344" t="str">
            <v>Rp</v>
          </cell>
          <cell r="E344">
            <v>0</v>
          </cell>
          <cell r="F344" t="str">
            <v>Rp</v>
          </cell>
          <cell r="G344">
            <v>0</v>
          </cell>
          <cell r="H344" t="str">
            <v>Rp</v>
          </cell>
          <cell r="I344">
            <v>0</v>
          </cell>
          <cell r="J344" t="str">
            <v>Rp</v>
          </cell>
          <cell r="K344">
            <v>0</v>
          </cell>
        </row>
        <row r="345">
          <cell r="B345">
            <v>51236</v>
          </cell>
          <cell r="C345" t="str">
            <v>RETURPENJUALAN TUNAI MILKUAT PREBIOTIK ORANGE-100MLX40PC</v>
          </cell>
          <cell r="D345" t="str">
            <v>Rp</v>
          </cell>
          <cell r="E345">
            <v>0</v>
          </cell>
          <cell r="F345" t="str">
            <v>Rp</v>
          </cell>
          <cell r="G345">
            <v>0</v>
          </cell>
          <cell r="H345" t="str">
            <v>Rp</v>
          </cell>
          <cell r="I345">
            <v>0</v>
          </cell>
          <cell r="J345" t="str">
            <v>Rp</v>
          </cell>
          <cell r="K345">
            <v>0</v>
          </cell>
        </row>
        <row r="346">
          <cell r="B346">
            <v>51237</v>
          </cell>
          <cell r="C346" t="str">
            <v>RETURPENJUALAN TUNAI PROPERTY</v>
          </cell>
          <cell r="D346" t="str">
            <v>Rp</v>
          </cell>
          <cell r="E346">
            <v>0</v>
          </cell>
          <cell r="F346" t="str">
            <v>Rp</v>
          </cell>
          <cell r="G346">
            <v>0</v>
          </cell>
          <cell r="H346" t="str">
            <v>Rp</v>
          </cell>
          <cell r="I346">
            <v>0</v>
          </cell>
          <cell r="J346" t="str">
            <v>Rp</v>
          </cell>
          <cell r="K346">
            <v>0</v>
          </cell>
        </row>
        <row r="347">
          <cell r="B347">
            <v>51238</v>
          </cell>
          <cell r="C347" t="str">
            <v>RETURPENJUALAN KREDIT AQUA A240ML</v>
          </cell>
          <cell r="D347" t="str">
            <v>Rp</v>
          </cell>
          <cell r="E347">
            <v>0</v>
          </cell>
          <cell r="F347" t="str">
            <v>Rp</v>
          </cell>
          <cell r="G347">
            <v>0</v>
          </cell>
          <cell r="H347" t="str">
            <v>Rp</v>
          </cell>
          <cell r="I347">
            <v>0</v>
          </cell>
          <cell r="J347" t="str">
            <v>Rp</v>
          </cell>
          <cell r="K347">
            <v>0</v>
          </cell>
        </row>
        <row r="348">
          <cell r="B348">
            <v>51239</v>
          </cell>
          <cell r="C348" t="str">
            <v>RETURPENJUALAN KREDIT AQUA A330ML</v>
          </cell>
          <cell r="D348" t="str">
            <v>Rp</v>
          </cell>
          <cell r="E348">
            <v>0</v>
          </cell>
          <cell r="F348" t="str">
            <v>Rp</v>
          </cell>
          <cell r="G348">
            <v>0</v>
          </cell>
          <cell r="H348" t="str">
            <v>Rp</v>
          </cell>
          <cell r="I348">
            <v>0</v>
          </cell>
          <cell r="J348" t="str">
            <v>Rp</v>
          </cell>
          <cell r="K348">
            <v>0</v>
          </cell>
        </row>
        <row r="349">
          <cell r="B349">
            <v>51240</v>
          </cell>
          <cell r="C349" t="str">
            <v>RETURPENJUALAN KREDIT AQUA A375ML</v>
          </cell>
          <cell r="D349" t="str">
            <v>Rp</v>
          </cell>
          <cell r="E349">
            <v>0</v>
          </cell>
          <cell r="F349" t="str">
            <v>Rp</v>
          </cell>
          <cell r="G349">
            <v>0</v>
          </cell>
          <cell r="H349" t="str">
            <v>Rp</v>
          </cell>
          <cell r="I349">
            <v>0</v>
          </cell>
          <cell r="J349" t="str">
            <v>Rp</v>
          </cell>
          <cell r="K349">
            <v>0</v>
          </cell>
        </row>
        <row r="350">
          <cell r="B350">
            <v>51241</v>
          </cell>
          <cell r="C350" t="str">
            <v>RETURPENJUALAN KREDIT AQUA A380ML (ISI)</v>
          </cell>
          <cell r="D350" t="str">
            <v>Rp</v>
          </cell>
          <cell r="E350">
            <v>0</v>
          </cell>
          <cell r="F350" t="str">
            <v>Rp</v>
          </cell>
          <cell r="G350">
            <v>0</v>
          </cell>
          <cell r="H350" t="str">
            <v>Rp</v>
          </cell>
          <cell r="I350">
            <v>0</v>
          </cell>
          <cell r="J350" t="str">
            <v>Rp</v>
          </cell>
          <cell r="K350">
            <v>0</v>
          </cell>
        </row>
        <row r="351">
          <cell r="B351">
            <v>51242</v>
          </cell>
          <cell r="C351" t="str">
            <v>RETURPENJUALAN KREDIT AQUA KRAT A380ML</v>
          </cell>
          <cell r="D351" t="str">
            <v>Rp</v>
          </cell>
          <cell r="E351">
            <v>0</v>
          </cell>
          <cell r="F351" t="str">
            <v>Rp</v>
          </cell>
          <cell r="G351">
            <v>0</v>
          </cell>
          <cell r="H351" t="str">
            <v>Rp</v>
          </cell>
          <cell r="I351">
            <v>0</v>
          </cell>
          <cell r="J351" t="str">
            <v>Rp</v>
          </cell>
          <cell r="K351">
            <v>0</v>
          </cell>
        </row>
        <row r="352">
          <cell r="B352">
            <v>51243</v>
          </cell>
          <cell r="C352" t="str">
            <v>RETURPENJUALAN KREDIT AQUA BOTOL A380ML</v>
          </cell>
          <cell r="D352" t="str">
            <v>Rp</v>
          </cell>
          <cell r="E352">
            <v>0</v>
          </cell>
          <cell r="F352" t="str">
            <v>Rp</v>
          </cell>
          <cell r="G352">
            <v>0</v>
          </cell>
          <cell r="H352" t="str">
            <v>Rp</v>
          </cell>
          <cell r="I352">
            <v>0</v>
          </cell>
          <cell r="J352" t="str">
            <v>Rp</v>
          </cell>
          <cell r="K352">
            <v>0</v>
          </cell>
        </row>
        <row r="353">
          <cell r="B353">
            <v>51244</v>
          </cell>
          <cell r="C353" t="str">
            <v>RETURPENJUALAN KREDIT AQUA A600ML</v>
          </cell>
          <cell r="D353" t="str">
            <v>Rp</v>
          </cell>
          <cell r="E353">
            <v>0</v>
          </cell>
          <cell r="F353" t="str">
            <v>Rp</v>
          </cell>
          <cell r="G353">
            <v>0</v>
          </cell>
          <cell r="H353" t="str">
            <v>Rp</v>
          </cell>
          <cell r="I353">
            <v>0</v>
          </cell>
          <cell r="J353" t="str">
            <v>Rp</v>
          </cell>
          <cell r="K353">
            <v>0</v>
          </cell>
        </row>
        <row r="354">
          <cell r="B354">
            <v>51245</v>
          </cell>
          <cell r="C354" t="str">
            <v>RETURPENJUALAN KREDIT AQUA A1500ML</v>
          </cell>
          <cell r="D354" t="str">
            <v>Rp</v>
          </cell>
          <cell r="E354">
            <v>0</v>
          </cell>
          <cell r="F354" t="str">
            <v>Rp</v>
          </cell>
          <cell r="G354">
            <v>0</v>
          </cell>
          <cell r="H354" t="str">
            <v>Rp</v>
          </cell>
          <cell r="I354">
            <v>0</v>
          </cell>
          <cell r="J354" t="str">
            <v>Rp</v>
          </cell>
          <cell r="K354">
            <v>0</v>
          </cell>
        </row>
        <row r="355">
          <cell r="B355">
            <v>51246</v>
          </cell>
          <cell r="C355" t="str">
            <v>RETURPENJUALAN KREDIT AQUA GALON</v>
          </cell>
          <cell r="D355" t="str">
            <v>Rp</v>
          </cell>
          <cell r="E355">
            <v>0</v>
          </cell>
          <cell r="F355" t="str">
            <v>Rp</v>
          </cell>
          <cell r="G355">
            <v>0</v>
          </cell>
          <cell r="H355" t="str">
            <v>Rp</v>
          </cell>
          <cell r="I355">
            <v>0</v>
          </cell>
          <cell r="J355" t="str">
            <v>Rp</v>
          </cell>
          <cell r="K355">
            <v>0</v>
          </cell>
        </row>
        <row r="356">
          <cell r="B356">
            <v>51247</v>
          </cell>
          <cell r="C356" t="str">
            <v>RETURPENJUALAN KREDIT AQUA GALON KOSONG</v>
          </cell>
          <cell r="D356" t="str">
            <v>Rp</v>
          </cell>
          <cell r="E356">
            <v>0</v>
          </cell>
          <cell r="F356" t="str">
            <v>Rp</v>
          </cell>
          <cell r="G356">
            <v>0</v>
          </cell>
          <cell r="H356" t="str">
            <v>Rp</v>
          </cell>
          <cell r="I356">
            <v>0</v>
          </cell>
          <cell r="J356" t="str">
            <v>Rp</v>
          </cell>
          <cell r="K356">
            <v>0</v>
          </cell>
        </row>
        <row r="357">
          <cell r="B357">
            <v>51248</v>
          </cell>
          <cell r="C357" t="str">
            <v>RETURPENJUALAN KREDIT VIT V240ML</v>
          </cell>
          <cell r="D357" t="str">
            <v>Rp</v>
          </cell>
          <cell r="E357">
            <v>0</v>
          </cell>
          <cell r="F357" t="str">
            <v>Rp</v>
          </cell>
          <cell r="G357">
            <v>0</v>
          </cell>
          <cell r="H357" t="str">
            <v>Rp</v>
          </cell>
          <cell r="I357">
            <v>0</v>
          </cell>
          <cell r="J357" t="str">
            <v>Rp</v>
          </cell>
          <cell r="K357">
            <v>0</v>
          </cell>
        </row>
        <row r="358">
          <cell r="B358">
            <v>51249</v>
          </cell>
          <cell r="C358" t="str">
            <v>RETURPENJUALAN KREDIT VIT V600ML</v>
          </cell>
          <cell r="D358" t="str">
            <v>Rp</v>
          </cell>
          <cell r="E358">
            <v>0</v>
          </cell>
          <cell r="F358" t="str">
            <v>Rp</v>
          </cell>
          <cell r="G358">
            <v>0</v>
          </cell>
          <cell r="H358" t="str">
            <v>Rp</v>
          </cell>
          <cell r="I358">
            <v>0</v>
          </cell>
          <cell r="J358" t="str">
            <v>Rp</v>
          </cell>
          <cell r="K358">
            <v>0</v>
          </cell>
        </row>
        <row r="359">
          <cell r="B359">
            <v>51250</v>
          </cell>
          <cell r="C359" t="str">
            <v>RETURPENJUALAN KREDIT VIT V1500ML</v>
          </cell>
          <cell r="D359" t="str">
            <v>Rp</v>
          </cell>
          <cell r="E359">
            <v>0</v>
          </cell>
          <cell r="F359" t="str">
            <v>Rp</v>
          </cell>
          <cell r="G359">
            <v>0</v>
          </cell>
          <cell r="H359" t="str">
            <v>Rp</v>
          </cell>
          <cell r="I359">
            <v>0</v>
          </cell>
          <cell r="J359" t="str">
            <v>Rp</v>
          </cell>
          <cell r="K359">
            <v>0</v>
          </cell>
        </row>
        <row r="360">
          <cell r="B360">
            <v>51251</v>
          </cell>
          <cell r="C360" t="str">
            <v>RETURPENJUALAN KREDIT VIT GALON</v>
          </cell>
          <cell r="D360" t="str">
            <v>Rp</v>
          </cell>
          <cell r="E360">
            <v>0</v>
          </cell>
          <cell r="F360" t="str">
            <v>Rp</v>
          </cell>
          <cell r="G360">
            <v>0</v>
          </cell>
          <cell r="H360" t="str">
            <v>Rp</v>
          </cell>
          <cell r="I360">
            <v>0</v>
          </cell>
          <cell r="J360" t="str">
            <v>Rp</v>
          </cell>
          <cell r="K360">
            <v>0</v>
          </cell>
        </row>
        <row r="361">
          <cell r="B361">
            <v>51252</v>
          </cell>
          <cell r="C361" t="str">
            <v>RETURPENJUALAN KREDIT VIT GALON KOSONG</v>
          </cell>
          <cell r="D361" t="str">
            <v>Rp</v>
          </cell>
          <cell r="E361">
            <v>0</v>
          </cell>
          <cell r="F361" t="str">
            <v>Rp</v>
          </cell>
          <cell r="G361">
            <v>0</v>
          </cell>
          <cell r="H361" t="str">
            <v>Rp</v>
          </cell>
          <cell r="I361">
            <v>0</v>
          </cell>
          <cell r="J361" t="str">
            <v>Rp</v>
          </cell>
          <cell r="K361">
            <v>0</v>
          </cell>
        </row>
        <row r="362">
          <cell r="B362">
            <v>51253</v>
          </cell>
          <cell r="C362" t="str">
            <v>RETURPENJUALAN KREDIT MIZONE ORANGE LIM ( MZOL )</v>
          </cell>
          <cell r="D362" t="str">
            <v>Rp</v>
          </cell>
          <cell r="E362">
            <v>0</v>
          </cell>
          <cell r="F362" t="str">
            <v>Rp</v>
          </cell>
          <cell r="G362">
            <v>0</v>
          </cell>
          <cell r="H362" t="str">
            <v>Rp</v>
          </cell>
          <cell r="I362">
            <v>0</v>
          </cell>
          <cell r="J362" t="str">
            <v>Rp</v>
          </cell>
          <cell r="K362">
            <v>0</v>
          </cell>
        </row>
        <row r="363">
          <cell r="B363">
            <v>51254</v>
          </cell>
          <cell r="C363" t="str">
            <v>RETURPENJUALAN KREDIT MIZONE  PASSION FRUIT ( MZPF)</v>
          </cell>
          <cell r="D363" t="str">
            <v>Rp</v>
          </cell>
          <cell r="E363">
            <v>0</v>
          </cell>
          <cell r="F363" t="str">
            <v>Rp</v>
          </cell>
          <cell r="G363">
            <v>0</v>
          </cell>
          <cell r="H363" t="str">
            <v>Rp</v>
          </cell>
          <cell r="I363">
            <v>0</v>
          </cell>
          <cell r="J363" t="str">
            <v>Rp</v>
          </cell>
          <cell r="K363">
            <v>0</v>
          </cell>
        </row>
        <row r="364">
          <cell r="B364">
            <v>51255</v>
          </cell>
          <cell r="C364" t="str">
            <v>RETURPENJUALAN KREDIT MIZONE LEMON LECHEE ( MZLL)</v>
          </cell>
          <cell r="D364" t="str">
            <v>Rp</v>
          </cell>
          <cell r="E364">
            <v>0</v>
          </cell>
          <cell r="F364" t="str">
            <v>Rp</v>
          </cell>
          <cell r="G364">
            <v>0</v>
          </cell>
          <cell r="H364" t="str">
            <v>Rp</v>
          </cell>
          <cell r="I364">
            <v>0</v>
          </cell>
          <cell r="J364" t="str">
            <v>Rp</v>
          </cell>
          <cell r="K364">
            <v>0</v>
          </cell>
        </row>
        <row r="365">
          <cell r="B365">
            <v>51256</v>
          </cell>
          <cell r="C365" t="str">
            <v>RETURPENJUALAN KREDIT MIZONE MULTI PACK</v>
          </cell>
          <cell r="D365" t="str">
            <v>Rp</v>
          </cell>
          <cell r="E365">
            <v>0</v>
          </cell>
          <cell r="F365" t="str">
            <v>Rp</v>
          </cell>
          <cell r="G365">
            <v>0</v>
          </cell>
          <cell r="H365" t="str">
            <v>Rp</v>
          </cell>
          <cell r="I365">
            <v>0</v>
          </cell>
          <cell r="J365" t="str">
            <v>Rp</v>
          </cell>
          <cell r="K365">
            <v>0</v>
          </cell>
        </row>
        <row r="366">
          <cell r="B366">
            <v>51257</v>
          </cell>
          <cell r="C366" t="str">
            <v>RETURPENJUALAN KREDIT MILKUAT ORANGE I (70 X 60 ml )</v>
          </cell>
          <cell r="D366" t="str">
            <v>Rp</v>
          </cell>
          <cell r="E366">
            <v>0</v>
          </cell>
          <cell r="F366" t="str">
            <v>Rp</v>
          </cell>
          <cell r="G366">
            <v>0</v>
          </cell>
          <cell r="H366" t="str">
            <v>Rp</v>
          </cell>
          <cell r="I366">
            <v>0</v>
          </cell>
          <cell r="J366" t="str">
            <v>Rp</v>
          </cell>
          <cell r="K366">
            <v>0</v>
          </cell>
        </row>
        <row r="367">
          <cell r="B367">
            <v>51258</v>
          </cell>
          <cell r="C367" t="str">
            <v>RETURPENJUALAN KREDIT MILKUAT ORANGE II ( ISI 60 pcs )</v>
          </cell>
          <cell r="D367" t="str">
            <v>Rp</v>
          </cell>
          <cell r="E367">
            <v>0</v>
          </cell>
          <cell r="F367" t="str">
            <v>Rp</v>
          </cell>
          <cell r="G367">
            <v>0</v>
          </cell>
          <cell r="H367" t="str">
            <v>Rp</v>
          </cell>
          <cell r="I367">
            <v>0</v>
          </cell>
          <cell r="J367" t="str">
            <v>Rp</v>
          </cell>
          <cell r="K367">
            <v>0</v>
          </cell>
        </row>
        <row r="368">
          <cell r="B368">
            <v>51259</v>
          </cell>
          <cell r="C368" t="str">
            <v>RETURPENJUALAN KREDIT MILKUAT ORANGE II ( 80 X 60 ml )</v>
          </cell>
          <cell r="D368" t="str">
            <v>Rp</v>
          </cell>
          <cell r="E368">
            <v>0</v>
          </cell>
          <cell r="F368" t="str">
            <v>Rp</v>
          </cell>
          <cell r="G368">
            <v>0</v>
          </cell>
          <cell r="H368" t="str">
            <v>Rp</v>
          </cell>
          <cell r="I368">
            <v>0</v>
          </cell>
          <cell r="J368" t="str">
            <v>Rp</v>
          </cell>
          <cell r="K368">
            <v>0</v>
          </cell>
        </row>
        <row r="369">
          <cell r="B369">
            <v>51260</v>
          </cell>
          <cell r="C369" t="str">
            <v>RETURPENJUALAN KREDIT MILKUAT FRUTY I ( ISI 4O pcs)</v>
          </cell>
          <cell r="D369" t="str">
            <v>Rp</v>
          </cell>
          <cell r="E369">
            <v>0</v>
          </cell>
          <cell r="F369" t="str">
            <v>Rp</v>
          </cell>
          <cell r="G369">
            <v>0</v>
          </cell>
          <cell r="H369" t="str">
            <v>Rp</v>
          </cell>
          <cell r="I369">
            <v>0</v>
          </cell>
          <cell r="J369" t="str">
            <v>Rp</v>
          </cell>
          <cell r="K369">
            <v>0</v>
          </cell>
        </row>
        <row r="370">
          <cell r="B370">
            <v>51261</v>
          </cell>
          <cell r="C370" t="str">
            <v>RETURPENJUALAN KREDIT MILKUAT FRUTY II( ISI 60 pcs)</v>
          </cell>
          <cell r="D370" t="str">
            <v>Rp</v>
          </cell>
          <cell r="E370">
            <v>0</v>
          </cell>
          <cell r="F370" t="str">
            <v>Rp</v>
          </cell>
          <cell r="G370">
            <v>0</v>
          </cell>
          <cell r="H370" t="str">
            <v>Rp</v>
          </cell>
          <cell r="I370">
            <v>0</v>
          </cell>
          <cell r="J370" t="str">
            <v>Rp</v>
          </cell>
          <cell r="K370">
            <v>0</v>
          </cell>
        </row>
        <row r="371">
          <cell r="B371">
            <v>51262</v>
          </cell>
          <cell r="C371" t="str">
            <v>RETURPENJUALAN KREDIT MILKUAT FRUTY ( 70 X 60 ml)</v>
          </cell>
          <cell r="D371" t="str">
            <v>Rp</v>
          </cell>
          <cell r="E371">
            <v>0</v>
          </cell>
          <cell r="F371" t="str">
            <v>Rp</v>
          </cell>
          <cell r="G371">
            <v>0</v>
          </cell>
          <cell r="H371" t="str">
            <v>Rp</v>
          </cell>
          <cell r="I371">
            <v>0</v>
          </cell>
          <cell r="J371" t="str">
            <v>Rp</v>
          </cell>
          <cell r="K371">
            <v>0</v>
          </cell>
        </row>
        <row r="372">
          <cell r="B372">
            <v>51263</v>
          </cell>
          <cell r="C372" t="str">
            <v>RETURPENJUALAN KREDIT MILKUAT STRA*BERRY ( 70 X 60 ml)</v>
          </cell>
          <cell r="D372" t="str">
            <v>Rp</v>
          </cell>
          <cell r="E372">
            <v>0</v>
          </cell>
          <cell r="F372" t="str">
            <v>Rp</v>
          </cell>
          <cell r="G372">
            <v>0</v>
          </cell>
          <cell r="H372" t="str">
            <v>Rp</v>
          </cell>
          <cell r="I372">
            <v>0</v>
          </cell>
          <cell r="J372" t="str">
            <v>Rp</v>
          </cell>
          <cell r="K372">
            <v>0</v>
          </cell>
        </row>
        <row r="373">
          <cell r="B373">
            <v>51264</v>
          </cell>
          <cell r="C373" t="str">
            <v>RETURPENJUALAN KREDIT MILKUAT STRA*BERRY ( 80 X 60 ml)</v>
          </cell>
          <cell r="D373" t="str">
            <v>Rp</v>
          </cell>
          <cell r="E373">
            <v>0</v>
          </cell>
          <cell r="F373" t="str">
            <v>Rp</v>
          </cell>
          <cell r="G373">
            <v>0</v>
          </cell>
          <cell r="H373" t="str">
            <v>Rp</v>
          </cell>
          <cell r="I373">
            <v>0</v>
          </cell>
          <cell r="J373" t="str">
            <v>Rp</v>
          </cell>
          <cell r="K373">
            <v>0</v>
          </cell>
        </row>
        <row r="374">
          <cell r="B374">
            <v>51265</v>
          </cell>
          <cell r="C374" t="str">
            <v>RETURPENJUALAN KREDIT MILKUAT MANGO I 90 ML (ISI 40 pcs)</v>
          </cell>
          <cell r="D374" t="str">
            <v>Rp</v>
          </cell>
          <cell r="E374">
            <v>0</v>
          </cell>
          <cell r="F374" t="str">
            <v>Rp</v>
          </cell>
          <cell r="G374">
            <v>0</v>
          </cell>
          <cell r="H374" t="str">
            <v>Rp</v>
          </cell>
          <cell r="I374">
            <v>0</v>
          </cell>
          <cell r="J374" t="str">
            <v>Rp</v>
          </cell>
          <cell r="K374">
            <v>0</v>
          </cell>
        </row>
        <row r="375">
          <cell r="B375">
            <v>51266</v>
          </cell>
          <cell r="C375" t="str">
            <v>RETURPENJUALAN KREDIT MILKUAT MANGO II (70ML X 60 pcs)</v>
          </cell>
          <cell r="D375" t="str">
            <v>Rp</v>
          </cell>
          <cell r="E375">
            <v>0</v>
          </cell>
          <cell r="F375" t="str">
            <v>Rp</v>
          </cell>
          <cell r="G375">
            <v>0</v>
          </cell>
          <cell r="H375" t="str">
            <v>Rp</v>
          </cell>
          <cell r="I375">
            <v>0</v>
          </cell>
          <cell r="J375" t="str">
            <v>Rp</v>
          </cell>
          <cell r="K375">
            <v>0</v>
          </cell>
        </row>
        <row r="376">
          <cell r="B376">
            <v>51267</v>
          </cell>
          <cell r="C376" t="str">
            <v>RETURPENJUALAN KREDIT MILKUAT MANGO III (80ML X 60 pcs)</v>
          </cell>
          <cell r="D376" t="str">
            <v>Rp</v>
          </cell>
          <cell r="E376">
            <v>0</v>
          </cell>
          <cell r="F376" t="str">
            <v>Rp</v>
          </cell>
          <cell r="G376">
            <v>0</v>
          </cell>
          <cell r="H376" t="str">
            <v>Rp</v>
          </cell>
          <cell r="I376">
            <v>0</v>
          </cell>
          <cell r="J376" t="str">
            <v>Rp</v>
          </cell>
          <cell r="K376">
            <v>0</v>
          </cell>
        </row>
        <row r="377">
          <cell r="B377">
            <v>51268</v>
          </cell>
          <cell r="C377" t="str">
            <v>RETURPENJUALAN KREDIT MILKUAT CHOCOLATE (70 X 54 ml)</v>
          </cell>
          <cell r="D377" t="str">
            <v>Rp</v>
          </cell>
          <cell r="E377">
            <v>0</v>
          </cell>
          <cell r="F377" t="str">
            <v>Rp</v>
          </cell>
          <cell r="G377">
            <v>0</v>
          </cell>
          <cell r="H377" t="str">
            <v>Rp</v>
          </cell>
          <cell r="I377">
            <v>0</v>
          </cell>
          <cell r="J377" t="str">
            <v>Rp</v>
          </cell>
          <cell r="K377">
            <v>0</v>
          </cell>
        </row>
        <row r="378">
          <cell r="B378">
            <v>51269</v>
          </cell>
          <cell r="C378" t="str">
            <v>RETURPENJUALAN KREDIT MILKUAT CHOCOLATE 90 ml</v>
          </cell>
          <cell r="D378" t="str">
            <v>Rp</v>
          </cell>
          <cell r="E378">
            <v>0</v>
          </cell>
          <cell r="F378" t="str">
            <v>Rp</v>
          </cell>
          <cell r="G378">
            <v>0</v>
          </cell>
          <cell r="H378" t="str">
            <v>Rp</v>
          </cell>
          <cell r="I378">
            <v>0</v>
          </cell>
          <cell r="J378" t="str">
            <v>Rp</v>
          </cell>
          <cell r="K378">
            <v>0</v>
          </cell>
        </row>
        <row r="379">
          <cell r="B379">
            <v>51270</v>
          </cell>
          <cell r="C379" t="str">
            <v>RETURPENJUALAN KREDIT MILKUAT CHOCOLATE BANTAL (135 ml)</v>
          </cell>
          <cell r="D379" t="str">
            <v>Rp</v>
          </cell>
          <cell r="E379">
            <v>0</v>
          </cell>
          <cell r="F379" t="str">
            <v>Rp</v>
          </cell>
          <cell r="G379">
            <v>0</v>
          </cell>
          <cell r="H379" t="str">
            <v>Rp</v>
          </cell>
          <cell r="I379">
            <v>0</v>
          </cell>
          <cell r="J379" t="str">
            <v>Rp</v>
          </cell>
          <cell r="K379">
            <v>0</v>
          </cell>
        </row>
        <row r="380">
          <cell r="B380">
            <v>51271</v>
          </cell>
          <cell r="C380" t="str">
            <v>RETURPENJUALAN KREDIT MILKUAT PREBIOTIK STA*-100MLX40PC</v>
          </cell>
          <cell r="D380" t="str">
            <v>Rp</v>
          </cell>
          <cell r="E380">
            <v>0</v>
          </cell>
          <cell r="F380" t="str">
            <v>Rp</v>
          </cell>
          <cell r="G380">
            <v>0</v>
          </cell>
          <cell r="H380" t="str">
            <v>Rp</v>
          </cell>
          <cell r="I380">
            <v>0</v>
          </cell>
          <cell r="J380" t="str">
            <v>Rp</v>
          </cell>
          <cell r="K380">
            <v>0</v>
          </cell>
        </row>
        <row r="381">
          <cell r="B381">
            <v>51272</v>
          </cell>
          <cell r="C381" t="str">
            <v>RETURPENJUALAN KREDIT MILKUAT PREBIOTIK GRAPE-100MLX40PC</v>
          </cell>
          <cell r="D381" t="str">
            <v>Rp</v>
          </cell>
          <cell r="E381">
            <v>0</v>
          </cell>
          <cell r="F381" t="str">
            <v>Rp</v>
          </cell>
          <cell r="G381">
            <v>0</v>
          </cell>
          <cell r="H381" t="str">
            <v>Rp</v>
          </cell>
          <cell r="I381">
            <v>0</v>
          </cell>
          <cell r="J381" t="str">
            <v>Rp</v>
          </cell>
          <cell r="K381">
            <v>0</v>
          </cell>
        </row>
        <row r="382">
          <cell r="B382">
            <v>51273</v>
          </cell>
          <cell r="C382" t="str">
            <v>RETURPENJUALAN KREDIT MILKUAT PREBIOTIK ORANGE-100MLX40PC</v>
          </cell>
          <cell r="D382" t="str">
            <v>Rp</v>
          </cell>
          <cell r="E382">
            <v>0</v>
          </cell>
          <cell r="F382" t="str">
            <v>Rp</v>
          </cell>
          <cell r="G382">
            <v>0</v>
          </cell>
          <cell r="H382" t="str">
            <v>Rp</v>
          </cell>
          <cell r="I382">
            <v>0</v>
          </cell>
          <cell r="J382" t="str">
            <v>Rp</v>
          </cell>
          <cell r="K382">
            <v>0</v>
          </cell>
        </row>
        <row r="383">
          <cell r="B383">
            <v>51274</v>
          </cell>
          <cell r="C383" t="str">
            <v>RETURPENJUALAN KREDIT PROPERTY</v>
          </cell>
          <cell r="D383" t="str">
            <v>Rp</v>
          </cell>
          <cell r="E383">
            <v>0</v>
          </cell>
          <cell r="F383" t="str">
            <v>Rp</v>
          </cell>
          <cell r="G383">
            <v>0</v>
          </cell>
          <cell r="H383" t="str">
            <v>Rp</v>
          </cell>
          <cell r="I383">
            <v>0</v>
          </cell>
          <cell r="J383" t="str">
            <v>Rp</v>
          </cell>
          <cell r="K383">
            <v>0</v>
          </cell>
        </row>
        <row r="384">
          <cell r="B384">
            <v>55101</v>
          </cell>
          <cell r="C384" t="str">
            <v>BEBAN POKOK AQUA A240ML</v>
          </cell>
          <cell r="D384" t="str">
            <v>Rp</v>
          </cell>
          <cell r="E384">
            <v>0</v>
          </cell>
          <cell r="F384" t="str">
            <v>Rp</v>
          </cell>
          <cell r="G384">
            <v>0</v>
          </cell>
          <cell r="H384" t="str">
            <v>Rp</v>
          </cell>
          <cell r="I384">
            <v>0</v>
          </cell>
          <cell r="J384" t="str">
            <v>Rp</v>
          </cell>
          <cell r="K384">
            <v>0</v>
          </cell>
        </row>
        <row r="385">
          <cell r="B385">
            <v>55102</v>
          </cell>
          <cell r="C385" t="str">
            <v>BEBAN POKOK AQUA A330ML</v>
          </cell>
          <cell r="D385" t="str">
            <v>Rp</v>
          </cell>
          <cell r="E385">
            <v>0</v>
          </cell>
          <cell r="F385" t="str">
            <v>Rp</v>
          </cell>
          <cell r="G385">
            <v>0</v>
          </cell>
          <cell r="H385" t="str">
            <v>Rp</v>
          </cell>
          <cell r="I385">
            <v>0</v>
          </cell>
          <cell r="J385" t="str">
            <v>Rp</v>
          </cell>
          <cell r="K385">
            <v>0</v>
          </cell>
        </row>
        <row r="386">
          <cell r="B386">
            <v>55103</v>
          </cell>
          <cell r="C386" t="str">
            <v>BEBAN POKOK AQUA A375ML</v>
          </cell>
          <cell r="D386" t="str">
            <v>Rp</v>
          </cell>
          <cell r="E386">
            <v>0</v>
          </cell>
          <cell r="F386" t="str">
            <v>Rp</v>
          </cell>
          <cell r="G386">
            <v>0</v>
          </cell>
          <cell r="H386" t="str">
            <v>Rp</v>
          </cell>
          <cell r="I386">
            <v>0</v>
          </cell>
          <cell r="J386" t="str">
            <v>Rp</v>
          </cell>
          <cell r="K386">
            <v>0</v>
          </cell>
        </row>
        <row r="387">
          <cell r="B387">
            <v>55104</v>
          </cell>
          <cell r="C387" t="str">
            <v>BEBAN POKOK AQUA A380ML (ISI)</v>
          </cell>
          <cell r="D387" t="str">
            <v>Rp</v>
          </cell>
          <cell r="E387">
            <v>0</v>
          </cell>
          <cell r="F387" t="str">
            <v>Rp</v>
          </cell>
          <cell r="G387">
            <v>0</v>
          </cell>
          <cell r="H387" t="str">
            <v>Rp</v>
          </cell>
          <cell r="I387">
            <v>0</v>
          </cell>
          <cell r="J387" t="str">
            <v>Rp</v>
          </cell>
          <cell r="K387">
            <v>0</v>
          </cell>
        </row>
        <row r="388">
          <cell r="B388">
            <v>55105</v>
          </cell>
          <cell r="C388" t="str">
            <v>BEBAN POKOK AQUA KRAT A380ML</v>
          </cell>
          <cell r="D388" t="str">
            <v>Rp</v>
          </cell>
          <cell r="E388">
            <v>0</v>
          </cell>
          <cell r="F388" t="str">
            <v>Rp</v>
          </cell>
          <cell r="G388">
            <v>0</v>
          </cell>
          <cell r="H388" t="str">
            <v>Rp</v>
          </cell>
          <cell r="I388">
            <v>0</v>
          </cell>
          <cell r="J388" t="str">
            <v>Rp</v>
          </cell>
          <cell r="K388">
            <v>0</v>
          </cell>
        </row>
        <row r="389">
          <cell r="B389">
            <v>55106</v>
          </cell>
          <cell r="C389" t="str">
            <v>BEBAN POKOK AQUA BOTOL A380ML</v>
          </cell>
          <cell r="D389" t="str">
            <v>Rp</v>
          </cell>
          <cell r="E389">
            <v>0</v>
          </cell>
          <cell r="F389" t="str">
            <v>Rp</v>
          </cell>
          <cell r="G389">
            <v>0</v>
          </cell>
          <cell r="H389" t="str">
            <v>Rp</v>
          </cell>
          <cell r="I389">
            <v>0</v>
          </cell>
          <cell r="J389" t="str">
            <v>Rp</v>
          </cell>
          <cell r="K389">
            <v>0</v>
          </cell>
        </row>
        <row r="390">
          <cell r="B390">
            <v>55107</v>
          </cell>
          <cell r="C390" t="str">
            <v>BEBAN POKOK AQUA A600ML</v>
          </cell>
          <cell r="D390" t="str">
            <v>Rp</v>
          </cell>
          <cell r="E390">
            <v>0</v>
          </cell>
          <cell r="F390" t="str">
            <v>Rp</v>
          </cell>
          <cell r="G390">
            <v>0</v>
          </cell>
          <cell r="H390" t="str">
            <v>Rp</v>
          </cell>
          <cell r="I390">
            <v>0</v>
          </cell>
          <cell r="J390" t="str">
            <v>Rp</v>
          </cell>
          <cell r="K390">
            <v>0</v>
          </cell>
        </row>
        <row r="391">
          <cell r="B391">
            <v>55108</v>
          </cell>
          <cell r="C391" t="str">
            <v>BEBAN POKOK AQUA A1500ML</v>
          </cell>
          <cell r="D391" t="str">
            <v>Rp</v>
          </cell>
          <cell r="E391">
            <v>0</v>
          </cell>
          <cell r="F391" t="str">
            <v>Rp</v>
          </cell>
          <cell r="G391">
            <v>0</v>
          </cell>
          <cell r="H391" t="str">
            <v>Rp</v>
          </cell>
          <cell r="I391">
            <v>0</v>
          </cell>
          <cell r="J391" t="str">
            <v>Rp</v>
          </cell>
          <cell r="K391">
            <v>0</v>
          </cell>
        </row>
        <row r="392">
          <cell r="B392">
            <v>55109</v>
          </cell>
          <cell r="C392" t="str">
            <v>BEBAN POKOK AQUA GALON</v>
          </cell>
          <cell r="D392" t="str">
            <v>Rp</v>
          </cell>
          <cell r="E392">
            <v>0</v>
          </cell>
          <cell r="F392" t="str">
            <v>Rp</v>
          </cell>
          <cell r="G392">
            <v>257825250</v>
          </cell>
          <cell r="H392" t="str">
            <v>Rp</v>
          </cell>
          <cell r="I392">
            <v>0</v>
          </cell>
          <cell r="J392" t="str">
            <v>Rp</v>
          </cell>
          <cell r="K392">
            <v>257825250</v>
          </cell>
        </row>
        <row r="393">
          <cell r="B393">
            <v>55110</v>
          </cell>
          <cell r="C393" t="str">
            <v>BEBAN POKOK AQUA GALON KOSONG</v>
          </cell>
          <cell r="D393" t="str">
            <v>Rp</v>
          </cell>
          <cell r="E393">
            <v>0</v>
          </cell>
          <cell r="F393" t="str">
            <v>Rp</v>
          </cell>
          <cell r="G393">
            <v>97080000</v>
          </cell>
          <cell r="H393" t="str">
            <v>Rp</v>
          </cell>
          <cell r="I393">
            <v>0</v>
          </cell>
          <cell r="J393" t="str">
            <v>Rp</v>
          </cell>
          <cell r="K393">
            <v>97080000</v>
          </cell>
        </row>
        <row r="394">
          <cell r="B394">
            <v>55111</v>
          </cell>
          <cell r="C394" t="str">
            <v>BEBAN POKOK VIT V240ML</v>
          </cell>
          <cell r="D394" t="str">
            <v>Rp</v>
          </cell>
          <cell r="E394">
            <v>0</v>
          </cell>
          <cell r="F394" t="str">
            <v>Rp</v>
          </cell>
          <cell r="G394">
            <v>2985400</v>
          </cell>
          <cell r="H394" t="str">
            <v>Rp</v>
          </cell>
          <cell r="I394">
            <v>0</v>
          </cell>
          <cell r="J394" t="str">
            <v>Rp</v>
          </cell>
          <cell r="K394">
            <v>2985400</v>
          </cell>
        </row>
        <row r="395">
          <cell r="B395">
            <v>55112</v>
          </cell>
          <cell r="C395" t="str">
            <v>BEBAN POKOK VIT V600ML</v>
          </cell>
          <cell r="D395" t="str">
            <v>Rp</v>
          </cell>
          <cell r="E395">
            <v>0</v>
          </cell>
          <cell r="F395" t="str">
            <v>Rp</v>
          </cell>
          <cell r="G395">
            <v>696500</v>
          </cell>
          <cell r="H395" t="str">
            <v>Rp</v>
          </cell>
          <cell r="I395">
            <v>0</v>
          </cell>
          <cell r="J395" t="str">
            <v>Rp</v>
          </cell>
          <cell r="K395">
            <v>696500</v>
          </cell>
        </row>
        <row r="396">
          <cell r="B396">
            <v>55113</v>
          </cell>
          <cell r="C396" t="str">
            <v>BEBAN POKOK VIT V1500ML</v>
          </cell>
          <cell r="D396" t="str">
            <v>Rp</v>
          </cell>
          <cell r="E396">
            <v>0</v>
          </cell>
          <cell r="F396" t="str">
            <v>Rp</v>
          </cell>
          <cell r="G396">
            <v>266000</v>
          </cell>
          <cell r="H396" t="str">
            <v>Rp</v>
          </cell>
          <cell r="I396">
            <v>0</v>
          </cell>
          <cell r="J396" t="str">
            <v>Rp</v>
          </cell>
          <cell r="K396">
            <v>266000</v>
          </cell>
        </row>
        <row r="397">
          <cell r="B397">
            <v>55114</v>
          </cell>
          <cell r="C397" t="str">
            <v>BEBAN POKOK VIT GALON</v>
          </cell>
          <cell r="D397" t="str">
            <v>Rp</v>
          </cell>
          <cell r="E397">
            <v>0</v>
          </cell>
          <cell r="F397" t="str">
            <v>Rp</v>
          </cell>
          <cell r="G397">
            <v>6672900</v>
          </cell>
          <cell r="H397" t="str">
            <v>Rp</v>
          </cell>
          <cell r="I397">
            <v>0</v>
          </cell>
          <cell r="J397" t="str">
            <v>Rp</v>
          </cell>
          <cell r="K397">
            <v>6672900</v>
          </cell>
        </row>
        <row r="398">
          <cell r="B398">
            <v>55115</v>
          </cell>
          <cell r="C398" t="str">
            <v>BEBAN POKOK VIT GALON KOSONG</v>
          </cell>
          <cell r="D398" t="str">
            <v>Rp</v>
          </cell>
          <cell r="E398">
            <v>0</v>
          </cell>
          <cell r="F398" t="str">
            <v>Rp</v>
          </cell>
          <cell r="G398">
            <v>30000</v>
          </cell>
          <cell r="H398" t="str">
            <v>Rp</v>
          </cell>
          <cell r="I398">
            <v>0</v>
          </cell>
          <cell r="J398" t="str">
            <v>Rp</v>
          </cell>
          <cell r="K398">
            <v>30000</v>
          </cell>
        </row>
        <row r="399">
          <cell r="B399">
            <v>55116</v>
          </cell>
          <cell r="C399" t="str">
            <v>BEBAN POKOK MIZONE ORANGE LIM ( MZOL )</v>
          </cell>
          <cell r="D399" t="str">
            <v>Rp</v>
          </cell>
          <cell r="E399">
            <v>0</v>
          </cell>
          <cell r="F399" t="str">
            <v>Rp</v>
          </cell>
          <cell r="G399">
            <v>0</v>
          </cell>
          <cell r="H399" t="str">
            <v>Rp</v>
          </cell>
          <cell r="I399">
            <v>0</v>
          </cell>
          <cell r="J399" t="str">
            <v>Rp</v>
          </cell>
          <cell r="K399">
            <v>0</v>
          </cell>
        </row>
        <row r="400">
          <cell r="B400">
            <v>55117</v>
          </cell>
          <cell r="C400" t="str">
            <v>BEBAN POKOK MIZONE  PASSION FRUIT ( MZPF)</v>
          </cell>
          <cell r="D400" t="str">
            <v>Rp</v>
          </cell>
          <cell r="E400">
            <v>0</v>
          </cell>
          <cell r="F400" t="str">
            <v>Rp</v>
          </cell>
          <cell r="G400">
            <v>0</v>
          </cell>
          <cell r="H400" t="str">
            <v>Rp</v>
          </cell>
          <cell r="I400">
            <v>0</v>
          </cell>
          <cell r="J400" t="str">
            <v>Rp</v>
          </cell>
          <cell r="K400">
            <v>0</v>
          </cell>
        </row>
        <row r="401">
          <cell r="B401">
            <v>55118</v>
          </cell>
          <cell r="C401" t="str">
            <v>BEBAN POKOK MIZONE LEMON LECHEE ( MZLL)</v>
          </cell>
          <cell r="D401" t="str">
            <v>Rp</v>
          </cell>
          <cell r="E401">
            <v>0</v>
          </cell>
          <cell r="F401" t="str">
            <v>Rp</v>
          </cell>
          <cell r="G401">
            <v>0</v>
          </cell>
          <cell r="H401" t="str">
            <v>Rp</v>
          </cell>
          <cell r="I401">
            <v>0</v>
          </cell>
          <cell r="J401" t="str">
            <v>Rp</v>
          </cell>
          <cell r="K401">
            <v>0</v>
          </cell>
        </row>
        <row r="402">
          <cell r="B402">
            <v>55144</v>
          </cell>
          <cell r="C402" t="str">
            <v>BEBAN POKOK MIZONE GUAVA (MAG)</v>
          </cell>
          <cell r="D402" t="str">
            <v>Rp</v>
          </cell>
          <cell r="E402">
            <v>0</v>
          </cell>
          <cell r="F402" t="str">
            <v>Rp</v>
          </cell>
          <cell r="G402">
            <v>0</v>
          </cell>
          <cell r="H402" t="str">
            <v>Rp</v>
          </cell>
          <cell r="I402">
            <v>0</v>
          </cell>
          <cell r="J402" t="str">
            <v>Rp</v>
          </cell>
          <cell r="K402">
            <v>0</v>
          </cell>
        </row>
        <row r="403">
          <cell r="B403">
            <v>55119</v>
          </cell>
          <cell r="C403" t="str">
            <v>BEBAN POKOK MIZONE MULTI PACK</v>
          </cell>
          <cell r="D403" t="str">
            <v>Rp</v>
          </cell>
          <cell r="E403">
            <v>0</v>
          </cell>
          <cell r="F403" t="str">
            <v>Rp</v>
          </cell>
          <cell r="G403">
            <v>0</v>
          </cell>
          <cell r="H403" t="str">
            <v>Rp</v>
          </cell>
          <cell r="I403">
            <v>0</v>
          </cell>
          <cell r="J403" t="str">
            <v>Rp</v>
          </cell>
          <cell r="K403">
            <v>0</v>
          </cell>
        </row>
        <row r="404">
          <cell r="B404">
            <v>55120</v>
          </cell>
          <cell r="C404" t="str">
            <v>BEBAN POKOK MILKUAT ORANGE I (70 X 60 ml )</v>
          </cell>
          <cell r="D404" t="str">
            <v>Rp</v>
          </cell>
          <cell r="E404">
            <v>0</v>
          </cell>
          <cell r="F404" t="str">
            <v>Rp</v>
          </cell>
          <cell r="G404">
            <v>0</v>
          </cell>
          <cell r="H404" t="str">
            <v>Rp</v>
          </cell>
          <cell r="I404">
            <v>0</v>
          </cell>
          <cell r="J404" t="str">
            <v>Rp</v>
          </cell>
          <cell r="K404">
            <v>0</v>
          </cell>
        </row>
        <row r="405">
          <cell r="B405">
            <v>55121</v>
          </cell>
          <cell r="C405" t="str">
            <v>BEBAN POKOK MILKUAT ORANGE II ( ISI 60 pcs )</v>
          </cell>
          <cell r="D405" t="str">
            <v>Rp</v>
          </cell>
          <cell r="E405">
            <v>0</v>
          </cell>
          <cell r="F405" t="str">
            <v>Rp</v>
          </cell>
          <cell r="G405">
            <v>0</v>
          </cell>
          <cell r="H405" t="str">
            <v>Rp</v>
          </cell>
          <cell r="I405">
            <v>0</v>
          </cell>
          <cell r="J405" t="str">
            <v>Rp</v>
          </cell>
          <cell r="K405">
            <v>0</v>
          </cell>
        </row>
        <row r="406">
          <cell r="B406">
            <v>55122</v>
          </cell>
          <cell r="C406" t="str">
            <v>BEBAN POKOK MILKUAT ORANGE II ( 80 X 60 ml )</v>
          </cell>
          <cell r="D406" t="str">
            <v>Rp</v>
          </cell>
          <cell r="E406">
            <v>0</v>
          </cell>
          <cell r="F406" t="str">
            <v>Rp</v>
          </cell>
          <cell r="G406">
            <v>0</v>
          </cell>
          <cell r="H406" t="str">
            <v>Rp</v>
          </cell>
          <cell r="I406">
            <v>0</v>
          </cell>
          <cell r="J406" t="str">
            <v>Rp</v>
          </cell>
          <cell r="K406">
            <v>0</v>
          </cell>
        </row>
        <row r="407">
          <cell r="B407">
            <v>55123</v>
          </cell>
          <cell r="C407" t="str">
            <v>BEBAN POKOK MILKUAT FRUTY 135 ML</v>
          </cell>
          <cell r="D407" t="str">
            <v>Rp</v>
          </cell>
          <cell r="E407">
            <v>0</v>
          </cell>
          <cell r="F407" t="str">
            <v>Rp</v>
          </cell>
          <cell r="G407">
            <v>0</v>
          </cell>
          <cell r="H407" t="str">
            <v>Rp</v>
          </cell>
          <cell r="I407">
            <v>0</v>
          </cell>
          <cell r="J407" t="str">
            <v>Rp</v>
          </cell>
          <cell r="K407">
            <v>0</v>
          </cell>
        </row>
        <row r="408">
          <cell r="B408">
            <v>55124</v>
          </cell>
          <cell r="C408" t="str">
            <v>BEBAN POKOK MILKUAT FRUTY II( ISI 60 pcs)</v>
          </cell>
          <cell r="D408" t="str">
            <v>Rp</v>
          </cell>
          <cell r="E408">
            <v>0</v>
          </cell>
          <cell r="F408" t="str">
            <v>Rp</v>
          </cell>
          <cell r="G408">
            <v>0</v>
          </cell>
          <cell r="H408" t="str">
            <v>Rp</v>
          </cell>
          <cell r="I408">
            <v>0</v>
          </cell>
          <cell r="J408" t="str">
            <v>Rp</v>
          </cell>
          <cell r="K408">
            <v>0</v>
          </cell>
        </row>
        <row r="409">
          <cell r="B409">
            <v>55125</v>
          </cell>
          <cell r="C409" t="str">
            <v>BEBAN POKOK MILKUAT FRUTY ( 70 X 60 ml)</v>
          </cell>
          <cell r="D409" t="str">
            <v>Rp</v>
          </cell>
          <cell r="E409">
            <v>0</v>
          </cell>
          <cell r="F409" t="str">
            <v>Rp</v>
          </cell>
          <cell r="G409">
            <v>0</v>
          </cell>
          <cell r="H409" t="str">
            <v>Rp</v>
          </cell>
          <cell r="I409">
            <v>0</v>
          </cell>
          <cell r="J409" t="str">
            <v>Rp</v>
          </cell>
          <cell r="K409">
            <v>0</v>
          </cell>
        </row>
        <row r="410">
          <cell r="B410">
            <v>55126</v>
          </cell>
          <cell r="C410" t="str">
            <v>BEBAN POKOK MILKUAT STRA*BERRY ( 70 X 60 ml)</v>
          </cell>
          <cell r="D410" t="str">
            <v>Rp</v>
          </cell>
          <cell r="E410">
            <v>0</v>
          </cell>
          <cell r="F410" t="str">
            <v>Rp</v>
          </cell>
          <cell r="G410">
            <v>0</v>
          </cell>
          <cell r="H410" t="str">
            <v>Rp</v>
          </cell>
          <cell r="I410">
            <v>0</v>
          </cell>
          <cell r="J410" t="str">
            <v>Rp</v>
          </cell>
          <cell r="K410">
            <v>0</v>
          </cell>
        </row>
        <row r="411">
          <cell r="B411">
            <v>55127</v>
          </cell>
          <cell r="C411" t="str">
            <v>BEBAN POKOK MILKUAT STRA*BERRY 135ML</v>
          </cell>
          <cell r="D411" t="str">
            <v>Rp</v>
          </cell>
          <cell r="E411">
            <v>0</v>
          </cell>
          <cell r="F411" t="str">
            <v>Rp</v>
          </cell>
          <cell r="G411">
            <v>0</v>
          </cell>
          <cell r="H411" t="str">
            <v>Rp</v>
          </cell>
          <cell r="I411">
            <v>0</v>
          </cell>
          <cell r="J411" t="str">
            <v>Rp</v>
          </cell>
          <cell r="K411">
            <v>0</v>
          </cell>
        </row>
        <row r="412">
          <cell r="B412">
            <v>55128</v>
          </cell>
          <cell r="C412" t="str">
            <v>BEBAN POKOK MILKUAT MANGO I 90 ML (ISI 40 pcs)</v>
          </cell>
          <cell r="D412" t="str">
            <v>Rp</v>
          </cell>
          <cell r="E412">
            <v>0</v>
          </cell>
          <cell r="F412" t="str">
            <v>Rp</v>
          </cell>
          <cell r="G412">
            <v>0</v>
          </cell>
          <cell r="H412" t="str">
            <v>Rp</v>
          </cell>
          <cell r="I412">
            <v>0</v>
          </cell>
          <cell r="J412" t="str">
            <v>Rp</v>
          </cell>
          <cell r="K412">
            <v>0</v>
          </cell>
        </row>
        <row r="413">
          <cell r="B413">
            <v>55129</v>
          </cell>
          <cell r="C413" t="str">
            <v>BEBAN POKOK MILKUAT MANGO II (70ML X 60 pcs)</v>
          </cell>
          <cell r="D413" t="str">
            <v>Rp</v>
          </cell>
          <cell r="E413">
            <v>0</v>
          </cell>
          <cell r="F413" t="str">
            <v>Rp</v>
          </cell>
          <cell r="G413">
            <v>0</v>
          </cell>
          <cell r="H413" t="str">
            <v>Rp</v>
          </cell>
          <cell r="I413">
            <v>0</v>
          </cell>
          <cell r="J413" t="str">
            <v>Rp</v>
          </cell>
          <cell r="K413">
            <v>0</v>
          </cell>
        </row>
        <row r="414">
          <cell r="B414">
            <v>55130</v>
          </cell>
          <cell r="C414" t="str">
            <v>BEBAN POKOK MILKUAT MANGO III (80ML X 60 pcs)</v>
          </cell>
          <cell r="D414" t="str">
            <v>Rp</v>
          </cell>
          <cell r="E414">
            <v>0</v>
          </cell>
          <cell r="F414" t="str">
            <v>Rp</v>
          </cell>
          <cell r="G414">
            <v>0</v>
          </cell>
          <cell r="H414" t="str">
            <v>Rp</v>
          </cell>
          <cell r="I414">
            <v>0</v>
          </cell>
          <cell r="J414" t="str">
            <v>Rp</v>
          </cell>
          <cell r="K414">
            <v>0</v>
          </cell>
        </row>
        <row r="415">
          <cell r="B415">
            <v>55131</v>
          </cell>
          <cell r="C415" t="str">
            <v>BEBAN POKOK MILKUAT CHOCOLATE (70 X 54 ml)</v>
          </cell>
          <cell r="D415" t="str">
            <v>Rp</v>
          </cell>
          <cell r="E415">
            <v>0</v>
          </cell>
          <cell r="F415" t="str">
            <v>Rp</v>
          </cell>
          <cell r="G415">
            <v>0</v>
          </cell>
          <cell r="H415" t="str">
            <v>Rp</v>
          </cell>
          <cell r="I415">
            <v>0</v>
          </cell>
          <cell r="J415" t="str">
            <v>Rp</v>
          </cell>
          <cell r="K415">
            <v>0</v>
          </cell>
        </row>
        <row r="416">
          <cell r="B416">
            <v>55132</v>
          </cell>
          <cell r="C416" t="str">
            <v>BEBAN POKOK MILKUAT CHOCOLATE 90 ml</v>
          </cell>
          <cell r="D416" t="str">
            <v>Rp</v>
          </cell>
          <cell r="E416">
            <v>0</v>
          </cell>
          <cell r="F416" t="str">
            <v>Rp</v>
          </cell>
          <cell r="G416">
            <v>0</v>
          </cell>
          <cell r="H416" t="str">
            <v>Rp</v>
          </cell>
          <cell r="I416">
            <v>0</v>
          </cell>
          <cell r="J416" t="str">
            <v>Rp</v>
          </cell>
          <cell r="K416">
            <v>0</v>
          </cell>
        </row>
        <row r="417">
          <cell r="B417">
            <v>55133</v>
          </cell>
          <cell r="C417" t="str">
            <v>BEBAN POKOK MILKUAT CHOCOLATE BANTAL (135 ml)</v>
          </cell>
          <cell r="D417" t="str">
            <v>Rp</v>
          </cell>
          <cell r="E417">
            <v>0</v>
          </cell>
          <cell r="F417" t="str">
            <v>Rp</v>
          </cell>
          <cell r="G417">
            <v>0</v>
          </cell>
          <cell r="H417" t="str">
            <v>Rp</v>
          </cell>
          <cell r="I417">
            <v>0</v>
          </cell>
          <cell r="J417" t="str">
            <v>Rp</v>
          </cell>
          <cell r="K417">
            <v>0</v>
          </cell>
        </row>
        <row r="418">
          <cell r="B418">
            <v>55134</v>
          </cell>
          <cell r="C418" t="str">
            <v>BEBAN POKOK MILKUAT PREBIOTIK STA*-100MLX40PC</v>
          </cell>
          <cell r="D418" t="str">
            <v>Rp</v>
          </cell>
          <cell r="E418">
            <v>0</v>
          </cell>
          <cell r="F418" t="str">
            <v>Rp</v>
          </cell>
          <cell r="G418">
            <v>0</v>
          </cell>
          <cell r="H418" t="str">
            <v>Rp</v>
          </cell>
          <cell r="I418">
            <v>0</v>
          </cell>
          <cell r="J418" t="str">
            <v>Rp</v>
          </cell>
          <cell r="K418">
            <v>0</v>
          </cell>
        </row>
        <row r="419">
          <cell r="B419">
            <v>55135</v>
          </cell>
          <cell r="C419" t="str">
            <v>BEBAN POKOK MILKUAT PREBIOTIK GRAPE-100MLX40PC</v>
          </cell>
          <cell r="D419" t="str">
            <v>Rp</v>
          </cell>
          <cell r="E419">
            <v>0</v>
          </cell>
          <cell r="F419" t="str">
            <v>Rp</v>
          </cell>
          <cell r="G419">
            <v>0</v>
          </cell>
          <cell r="H419" t="str">
            <v>Rp</v>
          </cell>
          <cell r="I419">
            <v>0</v>
          </cell>
          <cell r="J419" t="str">
            <v>Rp</v>
          </cell>
          <cell r="K419">
            <v>0</v>
          </cell>
        </row>
        <row r="420">
          <cell r="B420">
            <v>55136</v>
          </cell>
          <cell r="C420" t="str">
            <v>BEBAN POKOK MILKUAT PREBIOTIK ORANGE-100MLX40PC</v>
          </cell>
          <cell r="D420" t="str">
            <v>Rp</v>
          </cell>
          <cell r="E420">
            <v>0</v>
          </cell>
          <cell r="F420" t="str">
            <v>Rp</v>
          </cell>
          <cell r="G420">
            <v>0</v>
          </cell>
          <cell r="H420" t="str">
            <v>Rp</v>
          </cell>
          <cell r="I420">
            <v>0</v>
          </cell>
          <cell r="J420" t="str">
            <v>Rp</v>
          </cell>
          <cell r="K420">
            <v>0</v>
          </cell>
        </row>
        <row r="421">
          <cell r="B421">
            <v>55137</v>
          </cell>
          <cell r="C421" t="str">
            <v>BEBAN POKOK AFALAN / REJECT</v>
          </cell>
          <cell r="D421" t="str">
            <v>Rp</v>
          </cell>
          <cell r="E421">
            <v>0</v>
          </cell>
          <cell r="F421" t="str">
            <v>Rp</v>
          </cell>
          <cell r="G421">
            <v>0</v>
          </cell>
          <cell r="H421" t="str">
            <v>Rp</v>
          </cell>
          <cell r="I421">
            <v>0</v>
          </cell>
          <cell r="J421" t="str">
            <v>Rp</v>
          </cell>
          <cell r="K421">
            <v>0</v>
          </cell>
        </row>
        <row r="422">
          <cell r="B422">
            <v>80101</v>
          </cell>
          <cell r="C422" t="str">
            <v>Pendapatan Jasa Giro</v>
          </cell>
          <cell r="D422" t="str">
            <v>Rp</v>
          </cell>
          <cell r="E422">
            <v>0</v>
          </cell>
          <cell r="F422" t="str">
            <v>Rp</v>
          </cell>
          <cell r="G422">
            <v>0</v>
          </cell>
          <cell r="H422" t="str">
            <v>Rp</v>
          </cell>
          <cell r="I422">
            <v>0</v>
          </cell>
          <cell r="J422" t="str">
            <v>Rp</v>
          </cell>
          <cell r="K422">
            <v>0</v>
          </cell>
        </row>
        <row r="423">
          <cell r="B423">
            <v>80201</v>
          </cell>
          <cell r="C423" t="str">
            <v>Laba Penjualan Aktiva Tetap</v>
          </cell>
          <cell r="D423" t="str">
            <v>Rp</v>
          </cell>
          <cell r="E423">
            <v>0</v>
          </cell>
          <cell r="F423" t="str">
            <v>Rp</v>
          </cell>
          <cell r="G423">
            <v>0</v>
          </cell>
          <cell r="H423" t="str">
            <v>Rp</v>
          </cell>
          <cell r="I423">
            <v>0</v>
          </cell>
          <cell r="J423" t="str">
            <v>Rp</v>
          </cell>
          <cell r="K423">
            <v>0</v>
          </cell>
        </row>
        <row r="424">
          <cell r="B424">
            <v>80301</v>
          </cell>
          <cell r="C424" t="str">
            <v>Pendapatan Bunga</v>
          </cell>
          <cell r="D424" t="str">
            <v>Rp</v>
          </cell>
          <cell r="E424">
            <v>0</v>
          </cell>
          <cell r="F424" t="str">
            <v>Rp</v>
          </cell>
          <cell r="G424">
            <v>0</v>
          </cell>
          <cell r="H424" t="str">
            <v>Rp</v>
          </cell>
          <cell r="I424">
            <v>2272.27</v>
          </cell>
          <cell r="J424" t="str">
            <v>Rp</v>
          </cell>
          <cell r="K424">
            <v>-2272.27</v>
          </cell>
        </row>
        <row r="425">
          <cell r="B425">
            <v>80401</v>
          </cell>
          <cell r="C425" t="str">
            <v>Laba Selisih Kurs</v>
          </cell>
          <cell r="D425" t="str">
            <v>Rp</v>
          </cell>
          <cell r="E425">
            <v>0</v>
          </cell>
          <cell r="F425" t="str">
            <v>Rp</v>
          </cell>
          <cell r="G425">
            <v>0</v>
          </cell>
          <cell r="H425" t="str">
            <v>Rp</v>
          </cell>
          <cell r="I425">
            <v>0</v>
          </cell>
          <cell r="J425" t="str">
            <v>Rp</v>
          </cell>
          <cell r="K425">
            <v>0</v>
          </cell>
        </row>
        <row r="426">
          <cell r="B426">
            <v>80501</v>
          </cell>
          <cell r="C426" t="str">
            <v>Penjualan Afalan</v>
          </cell>
          <cell r="D426" t="str">
            <v>Rp</v>
          </cell>
          <cell r="E426">
            <v>0</v>
          </cell>
          <cell r="F426" t="str">
            <v>Rp</v>
          </cell>
          <cell r="G426">
            <v>0</v>
          </cell>
          <cell r="H426" t="str">
            <v>Rp</v>
          </cell>
          <cell r="I426">
            <v>0</v>
          </cell>
          <cell r="J426" t="str">
            <v>Rp</v>
          </cell>
          <cell r="K426">
            <v>0</v>
          </cell>
        </row>
        <row r="427">
          <cell r="B427">
            <v>80601</v>
          </cell>
          <cell r="C427" t="str">
            <v>Selisih Harga Transaksi Antar Cabang</v>
          </cell>
          <cell r="D427" t="str">
            <v>Rp</v>
          </cell>
          <cell r="E427">
            <v>0</v>
          </cell>
          <cell r="F427" t="str">
            <v>Rp</v>
          </cell>
          <cell r="G427">
            <v>0</v>
          </cell>
          <cell r="H427" t="str">
            <v>Rp</v>
          </cell>
          <cell r="I427">
            <v>0</v>
          </cell>
          <cell r="J427" t="str">
            <v>Rp</v>
          </cell>
          <cell r="K427">
            <v>0</v>
          </cell>
        </row>
        <row r="428">
          <cell r="B428">
            <v>80701</v>
          </cell>
          <cell r="C428" t="str">
            <v xml:space="preserve">Pendapatan Sewa </v>
          </cell>
          <cell r="D428" t="str">
            <v>Rp</v>
          </cell>
          <cell r="E428">
            <v>0</v>
          </cell>
          <cell r="F428" t="str">
            <v>Rp</v>
          </cell>
          <cell r="G428">
            <v>0</v>
          </cell>
          <cell r="H428" t="str">
            <v>Rp</v>
          </cell>
          <cell r="I428">
            <v>0</v>
          </cell>
          <cell r="J428" t="str">
            <v>Rp</v>
          </cell>
          <cell r="K428">
            <v>0</v>
          </cell>
        </row>
        <row r="429">
          <cell r="B429">
            <v>80901</v>
          </cell>
          <cell r="C429" t="str">
            <v>Lain-lain ( Kurang lebih bayar)</v>
          </cell>
          <cell r="D429" t="str">
            <v>Rp</v>
          </cell>
          <cell r="E429">
            <v>0</v>
          </cell>
          <cell r="F429" t="str">
            <v>Rp</v>
          </cell>
          <cell r="G429">
            <v>0</v>
          </cell>
          <cell r="H429" t="str">
            <v>Rp</v>
          </cell>
          <cell r="I429">
            <v>0</v>
          </cell>
          <cell r="J429" t="str">
            <v>Rp</v>
          </cell>
          <cell r="K429">
            <v>0</v>
          </cell>
        </row>
        <row r="430">
          <cell r="B430">
            <v>125101</v>
          </cell>
          <cell r="C430" t="str">
            <v>Investasi Pada PT ………….</v>
          </cell>
          <cell r="D430" t="str">
            <v>Rp</v>
          </cell>
          <cell r="E430">
            <v>0</v>
          </cell>
          <cell r="F430" t="str">
            <v>Rp</v>
          </cell>
          <cell r="G430">
            <v>0</v>
          </cell>
          <cell r="H430" t="str">
            <v>Rp</v>
          </cell>
          <cell r="I430">
            <v>0</v>
          </cell>
          <cell r="J430" t="str">
            <v>Rp</v>
          </cell>
          <cell r="K430">
            <v>0</v>
          </cell>
        </row>
        <row r="431">
          <cell r="B431" t="str">
            <v>116101</v>
          </cell>
          <cell r="C431" t="str">
            <v>Uang Muka Pembelian Mesin Lokal</v>
          </cell>
          <cell r="D431" t="str">
            <v>Rp</v>
          </cell>
          <cell r="E431">
            <v>0</v>
          </cell>
          <cell r="F431" t="str">
            <v>Rp</v>
          </cell>
          <cell r="G431">
            <v>0</v>
          </cell>
          <cell r="H431" t="str">
            <v>Rp</v>
          </cell>
          <cell r="I431">
            <v>0</v>
          </cell>
          <cell r="J431" t="str">
            <v>Rp</v>
          </cell>
          <cell r="K431">
            <v>0</v>
          </cell>
        </row>
        <row r="432">
          <cell r="B432" t="str">
            <v>116102</v>
          </cell>
          <cell r="C432" t="str">
            <v>Uang Muka Pembelian Lain-lain Lokal</v>
          </cell>
          <cell r="D432" t="str">
            <v>Rp</v>
          </cell>
          <cell r="E432">
            <v>0</v>
          </cell>
          <cell r="F432" t="str">
            <v>Rp</v>
          </cell>
          <cell r="G432">
            <v>0</v>
          </cell>
          <cell r="H432" t="str">
            <v>Rp</v>
          </cell>
          <cell r="I432">
            <v>0</v>
          </cell>
          <cell r="J432" t="str">
            <v>Rp</v>
          </cell>
          <cell r="K432">
            <v>0</v>
          </cell>
        </row>
        <row r="433">
          <cell r="B433" t="str">
            <v>116103</v>
          </cell>
          <cell r="C433" t="str">
            <v>Uang Muka Pembelian - PT SPS</v>
          </cell>
          <cell r="D433" t="str">
            <v>Rp</v>
          </cell>
          <cell r="E433">
            <v>0</v>
          </cell>
          <cell r="F433" t="str">
            <v>Rp</v>
          </cell>
          <cell r="G433">
            <v>0</v>
          </cell>
          <cell r="H433" t="str">
            <v>Rp</v>
          </cell>
          <cell r="I433">
            <v>0</v>
          </cell>
          <cell r="J433" t="str">
            <v>Rp</v>
          </cell>
          <cell r="K433">
            <v>0</v>
          </cell>
        </row>
        <row r="434">
          <cell r="B434" t="str">
            <v>116201</v>
          </cell>
          <cell r="C434" t="str">
            <v>Uang Muka Pembelian Mesin Import</v>
          </cell>
          <cell r="D434" t="str">
            <v>Rp</v>
          </cell>
          <cell r="E434">
            <v>0</v>
          </cell>
          <cell r="F434" t="str">
            <v>Rp</v>
          </cell>
          <cell r="G434">
            <v>0</v>
          </cell>
          <cell r="H434" t="str">
            <v>Rp</v>
          </cell>
          <cell r="I434">
            <v>0</v>
          </cell>
          <cell r="J434" t="str">
            <v>Rp</v>
          </cell>
          <cell r="K434">
            <v>0</v>
          </cell>
        </row>
        <row r="435">
          <cell r="B435" t="str">
            <v>116202</v>
          </cell>
          <cell r="C435" t="str">
            <v>Uang Muka Pembelian Lain-lain Import</v>
          </cell>
          <cell r="D435" t="str">
            <v>Rp</v>
          </cell>
          <cell r="E435">
            <v>0</v>
          </cell>
          <cell r="F435" t="str">
            <v>Rp</v>
          </cell>
          <cell r="G435">
            <v>0</v>
          </cell>
          <cell r="H435" t="str">
            <v>Rp</v>
          </cell>
          <cell r="I435">
            <v>0</v>
          </cell>
          <cell r="J435" t="str">
            <v>Rp</v>
          </cell>
          <cell r="K435">
            <v>0</v>
          </cell>
        </row>
        <row r="436">
          <cell r="B436" t="str">
            <v>116301</v>
          </cell>
          <cell r="C436" t="str">
            <v>Uang Muka Pembayaran Hutang IDR</v>
          </cell>
          <cell r="D436" t="str">
            <v>Rp</v>
          </cell>
          <cell r="E436">
            <v>0</v>
          </cell>
          <cell r="F436" t="str">
            <v>Rp</v>
          </cell>
          <cell r="G436">
            <v>0</v>
          </cell>
          <cell r="H436" t="str">
            <v>Rp</v>
          </cell>
          <cell r="I436">
            <v>0</v>
          </cell>
          <cell r="J436" t="str">
            <v>Rp</v>
          </cell>
          <cell r="K436">
            <v>0</v>
          </cell>
        </row>
        <row r="437">
          <cell r="B437" t="str">
            <v>116302</v>
          </cell>
          <cell r="C437" t="str">
            <v>Uang Muka Pembayaran Hutang USD</v>
          </cell>
          <cell r="D437" t="str">
            <v>Rp</v>
          </cell>
          <cell r="E437">
            <v>0</v>
          </cell>
          <cell r="F437" t="str">
            <v>Rp</v>
          </cell>
          <cell r="G437">
            <v>0</v>
          </cell>
          <cell r="H437" t="str">
            <v>Rp</v>
          </cell>
          <cell r="I437">
            <v>0</v>
          </cell>
          <cell r="J437" t="str">
            <v>Rp</v>
          </cell>
          <cell r="K437">
            <v>0</v>
          </cell>
        </row>
        <row r="438">
          <cell r="B438" t="str">
            <v>116303</v>
          </cell>
          <cell r="C438" t="str">
            <v>Uang Muka Pembayaran Hutang SGD</v>
          </cell>
          <cell r="D438" t="str">
            <v>Rp</v>
          </cell>
          <cell r="E438">
            <v>0</v>
          </cell>
          <cell r="F438" t="str">
            <v>Rp</v>
          </cell>
          <cell r="G438">
            <v>0</v>
          </cell>
          <cell r="H438" t="str">
            <v>Rp</v>
          </cell>
          <cell r="I438">
            <v>0</v>
          </cell>
          <cell r="J438" t="str">
            <v>Rp</v>
          </cell>
          <cell r="K438">
            <v>0</v>
          </cell>
        </row>
        <row r="439">
          <cell r="B439" t="str">
            <v>116304</v>
          </cell>
          <cell r="C439" t="str">
            <v>Uang Muka Pembayaran Hutang EUR</v>
          </cell>
          <cell r="D439" t="str">
            <v>Rp</v>
          </cell>
          <cell r="E439">
            <v>0</v>
          </cell>
          <cell r="F439" t="str">
            <v>Rp</v>
          </cell>
          <cell r="G439">
            <v>0</v>
          </cell>
          <cell r="H439" t="str">
            <v>Rp</v>
          </cell>
          <cell r="I439">
            <v>0</v>
          </cell>
          <cell r="J439" t="str">
            <v>Rp</v>
          </cell>
          <cell r="K439">
            <v>0</v>
          </cell>
        </row>
        <row r="440">
          <cell r="B440" t="str">
            <v>123102</v>
          </cell>
          <cell r="C440" t="str">
            <v>Soft*are Microsoft *indo*s &amp; Microsoft Office</v>
          </cell>
          <cell r="D440" t="str">
            <v>Rp</v>
          </cell>
          <cell r="E440">
            <v>0</v>
          </cell>
          <cell r="F440" t="str">
            <v>Rp</v>
          </cell>
          <cell r="G440">
            <v>0</v>
          </cell>
          <cell r="H440" t="str">
            <v>Rp</v>
          </cell>
          <cell r="I440">
            <v>0</v>
          </cell>
          <cell r="J440" t="str">
            <v>Rp</v>
          </cell>
          <cell r="K440">
            <v>0</v>
          </cell>
        </row>
        <row r="441">
          <cell r="B441" t="str">
            <v>124101</v>
          </cell>
          <cell r="C441" t="str">
            <v>Bangunan Dalam Pelaksanaan - Proyek Pabrik ………..</v>
          </cell>
          <cell r="D441" t="str">
            <v>Rp</v>
          </cell>
          <cell r="E441">
            <v>0</v>
          </cell>
          <cell r="F441" t="str">
            <v>Rp</v>
          </cell>
          <cell r="G441">
            <v>0</v>
          </cell>
          <cell r="H441" t="str">
            <v>Rp</v>
          </cell>
          <cell r="I441">
            <v>0</v>
          </cell>
          <cell r="J441" t="str">
            <v>Rp</v>
          </cell>
          <cell r="K441">
            <v>0</v>
          </cell>
        </row>
        <row r="442">
          <cell r="B442" t="str">
            <v>124102</v>
          </cell>
          <cell r="C442" t="str">
            <v>Bangunan Dalam Pelaksanaan - Proyek Pabrik ………..</v>
          </cell>
          <cell r="D442" t="str">
            <v>Rp</v>
          </cell>
          <cell r="E442">
            <v>0</v>
          </cell>
          <cell r="F442" t="str">
            <v>Rp</v>
          </cell>
          <cell r="G442">
            <v>0</v>
          </cell>
          <cell r="H442" t="str">
            <v>Rp</v>
          </cell>
          <cell r="I442">
            <v>0</v>
          </cell>
          <cell r="J442" t="str">
            <v>Rp</v>
          </cell>
          <cell r="K442">
            <v>0</v>
          </cell>
        </row>
        <row r="443">
          <cell r="B443" t="str">
            <v>124103</v>
          </cell>
          <cell r="C443" t="str">
            <v>Bangunan Dalam Pelaksanaan - Proyek Pabrik ………..</v>
          </cell>
          <cell r="D443" t="str">
            <v>Rp</v>
          </cell>
          <cell r="E443">
            <v>0</v>
          </cell>
          <cell r="F443" t="str">
            <v>Rp</v>
          </cell>
          <cell r="G443">
            <v>0</v>
          </cell>
          <cell r="H443" t="str">
            <v>Rp</v>
          </cell>
          <cell r="I443">
            <v>0</v>
          </cell>
          <cell r="J443" t="str">
            <v>Rp</v>
          </cell>
          <cell r="K443">
            <v>0</v>
          </cell>
        </row>
        <row r="444">
          <cell r="B444" t="str">
            <v>124104</v>
          </cell>
          <cell r="C444" t="str">
            <v>Bangunan Dalam Pelaksanaan - Proyek Pabrik ………..</v>
          </cell>
          <cell r="D444" t="str">
            <v>Rp</v>
          </cell>
          <cell r="E444">
            <v>0</v>
          </cell>
          <cell r="F444" t="str">
            <v>Rp</v>
          </cell>
          <cell r="G444">
            <v>0</v>
          </cell>
          <cell r="H444" t="str">
            <v>Rp</v>
          </cell>
          <cell r="I444">
            <v>0</v>
          </cell>
          <cell r="J444" t="str">
            <v>Rp</v>
          </cell>
          <cell r="K444">
            <v>0</v>
          </cell>
        </row>
        <row r="445">
          <cell r="B445" t="str">
            <v>124105</v>
          </cell>
          <cell r="C445" t="str">
            <v>Bangunan Dalam Pelaksanaan - Proyek Pabrik ………..</v>
          </cell>
          <cell r="D445" t="str">
            <v>Rp</v>
          </cell>
          <cell r="E445">
            <v>0</v>
          </cell>
          <cell r="F445" t="str">
            <v>Rp</v>
          </cell>
          <cell r="G445">
            <v>0</v>
          </cell>
          <cell r="H445" t="str">
            <v>Rp</v>
          </cell>
          <cell r="I445">
            <v>0</v>
          </cell>
          <cell r="J445" t="str">
            <v>Rp</v>
          </cell>
          <cell r="K445">
            <v>0</v>
          </cell>
        </row>
        <row r="446">
          <cell r="B446" t="str">
            <v>124106</v>
          </cell>
          <cell r="C446" t="str">
            <v>Bangunan Dalam Pelaksanaan - Proyek Pabrik ………..</v>
          </cell>
          <cell r="D446" t="str">
            <v>Rp</v>
          </cell>
          <cell r="E446">
            <v>0</v>
          </cell>
          <cell r="F446" t="str">
            <v>Rp</v>
          </cell>
          <cell r="G446">
            <v>0</v>
          </cell>
          <cell r="H446" t="str">
            <v>Rp</v>
          </cell>
          <cell r="I446">
            <v>0</v>
          </cell>
          <cell r="J446" t="str">
            <v>Rp</v>
          </cell>
          <cell r="K446">
            <v>0</v>
          </cell>
        </row>
        <row r="447">
          <cell r="B447" t="str">
            <v>124107</v>
          </cell>
          <cell r="C447" t="str">
            <v>Bangunan Dalam Pelaksanaan - Proyek Pabrik ………..</v>
          </cell>
          <cell r="D447" t="str">
            <v>Rp</v>
          </cell>
          <cell r="E447">
            <v>0</v>
          </cell>
          <cell r="F447" t="str">
            <v>Rp</v>
          </cell>
          <cell r="G447">
            <v>0</v>
          </cell>
          <cell r="H447" t="str">
            <v>Rp</v>
          </cell>
          <cell r="I447">
            <v>0</v>
          </cell>
          <cell r="J447" t="str">
            <v>Rp</v>
          </cell>
          <cell r="K447">
            <v>0</v>
          </cell>
        </row>
        <row r="448">
          <cell r="B448" t="str">
            <v>124108</v>
          </cell>
          <cell r="C448" t="str">
            <v>Bangunan Dalam Pelaksanaan - Proyek Pabrik ………..</v>
          </cell>
          <cell r="D448" t="str">
            <v>Rp</v>
          </cell>
          <cell r="E448">
            <v>0</v>
          </cell>
          <cell r="F448" t="str">
            <v>Rp</v>
          </cell>
          <cell r="G448">
            <v>0</v>
          </cell>
          <cell r="H448" t="str">
            <v>Rp</v>
          </cell>
          <cell r="I448">
            <v>0</v>
          </cell>
          <cell r="J448" t="str">
            <v>Rp</v>
          </cell>
          <cell r="K448">
            <v>0</v>
          </cell>
        </row>
        <row r="449">
          <cell r="B449" t="str">
            <v>124109</v>
          </cell>
          <cell r="C449" t="str">
            <v>Bangunan Dalam Pelaksanaan - Proyek Pabrik ………..</v>
          </cell>
          <cell r="D449" t="str">
            <v>Rp</v>
          </cell>
          <cell r="E449">
            <v>0</v>
          </cell>
          <cell r="F449" t="str">
            <v>Rp</v>
          </cell>
          <cell r="G449">
            <v>0</v>
          </cell>
          <cell r="H449" t="str">
            <v>Rp</v>
          </cell>
          <cell r="I449">
            <v>0</v>
          </cell>
          <cell r="J449" t="str">
            <v>Rp</v>
          </cell>
          <cell r="K449">
            <v>0</v>
          </cell>
        </row>
        <row r="450">
          <cell r="B450" t="str">
            <v>124201</v>
          </cell>
          <cell r="C450" t="str">
            <v>Mesin Dalam Pelaksanaan</v>
          </cell>
          <cell r="D450" t="str">
            <v>Rp</v>
          </cell>
          <cell r="E450">
            <v>0</v>
          </cell>
          <cell r="F450" t="str">
            <v>Rp</v>
          </cell>
          <cell r="G450">
            <v>0</v>
          </cell>
          <cell r="H450" t="str">
            <v>Rp</v>
          </cell>
          <cell r="I450">
            <v>0</v>
          </cell>
          <cell r="J450" t="str">
            <v>Rp</v>
          </cell>
          <cell r="K450">
            <v>0</v>
          </cell>
        </row>
        <row r="451">
          <cell r="B451" t="str">
            <v>124301</v>
          </cell>
          <cell r="C451" t="str">
            <v>Tanah Untuk Pengembangan</v>
          </cell>
          <cell r="D451" t="str">
            <v>Rp</v>
          </cell>
          <cell r="E451">
            <v>0</v>
          </cell>
          <cell r="F451" t="str">
            <v>Rp</v>
          </cell>
          <cell r="G451">
            <v>0</v>
          </cell>
          <cell r="H451" t="str">
            <v>Rp</v>
          </cell>
          <cell r="I451">
            <v>0</v>
          </cell>
          <cell r="J451" t="str">
            <v>Rp</v>
          </cell>
          <cell r="K451">
            <v>0</v>
          </cell>
        </row>
        <row r="452">
          <cell r="B452" t="str">
            <v>124401</v>
          </cell>
          <cell r="C452" t="str">
            <v>Proyek Property</v>
          </cell>
          <cell r="D452" t="str">
            <v>Rp</v>
          </cell>
          <cell r="E452">
            <v>0</v>
          </cell>
          <cell r="F452" t="str">
            <v>Rp</v>
          </cell>
          <cell r="G452">
            <v>0</v>
          </cell>
          <cell r="H452" t="str">
            <v>Rp</v>
          </cell>
          <cell r="I452">
            <v>0</v>
          </cell>
          <cell r="J452" t="str">
            <v>Rp</v>
          </cell>
          <cell r="K452">
            <v>0</v>
          </cell>
        </row>
        <row r="453">
          <cell r="B453" t="str">
            <v>124501</v>
          </cell>
          <cell r="C453" t="str">
            <v>Biaya Pra Operasi - ………………</v>
          </cell>
          <cell r="D453" t="str">
            <v>Rp</v>
          </cell>
          <cell r="E453">
            <v>0</v>
          </cell>
          <cell r="F453" t="str">
            <v>Rp</v>
          </cell>
          <cell r="G453">
            <v>0</v>
          </cell>
          <cell r="H453" t="str">
            <v>Rp</v>
          </cell>
          <cell r="I453">
            <v>0</v>
          </cell>
          <cell r="J453" t="str">
            <v>Rp</v>
          </cell>
          <cell r="K453">
            <v>0</v>
          </cell>
        </row>
        <row r="454">
          <cell r="B454" t="str">
            <v>124521</v>
          </cell>
          <cell r="C454" t="str">
            <v>Akumulasi Amortisasi Biaya Pra Operasi - ………………..</v>
          </cell>
          <cell r="D454" t="str">
            <v>Rp</v>
          </cell>
          <cell r="E454">
            <v>0</v>
          </cell>
          <cell r="F454" t="str">
            <v>Rp</v>
          </cell>
          <cell r="G454">
            <v>0</v>
          </cell>
          <cell r="H454" t="str">
            <v>Rp</v>
          </cell>
          <cell r="I454">
            <v>0</v>
          </cell>
          <cell r="J454" t="str">
            <v>Rp</v>
          </cell>
          <cell r="K454">
            <v>0</v>
          </cell>
        </row>
        <row r="455">
          <cell r="B455" t="str">
            <v>124522</v>
          </cell>
          <cell r="C455" t="str">
            <v>Akumulasi Amortisasi Biaya Pra Operasi - ………………..</v>
          </cell>
          <cell r="D455" t="str">
            <v>Rp</v>
          </cell>
          <cell r="E455">
            <v>0</v>
          </cell>
          <cell r="F455" t="str">
            <v>Rp</v>
          </cell>
          <cell r="G455">
            <v>0</v>
          </cell>
          <cell r="H455" t="str">
            <v>Rp</v>
          </cell>
          <cell r="I455">
            <v>0</v>
          </cell>
          <cell r="J455" t="str">
            <v>Rp</v>
          </cell>
          <cell r="K455">
            <v>0</v>
          </cell>
        </row>
        <row r="456">
          <cell r="B456" t="str">
            <v>124523</v>
          </cell>
          <cell r="C456" t="str">
            <v>Akumulasi Amortisasi Biaya Pra Operasi - ………………..</v>
          </cell>
          <cell r="D456" t="str">
            <v>Rp</v>
          </cell>
          <cell r="E456">
            <v>0</v>
          </cell>
          <cell r="F456" t="str">
            <v>Rp</v>
          </cell>
          <cell r="G456">
            <v>0</v>
          </cell>
          <cell r="H456" t="str">
            <v>Rp</v>
          </cell>
          <cell r="I456">
            <v>0</v>
          </cell>
          <cell r="J456" t="str">
            <v>Rp</v>
          </cell>
          <cell r="K456">
            <v>0</v>
          </cell>
        </row>
        <row r="457">
          <cell r="B457" t="str">
            <v>124524</v>
          </cell>
          <cell r="C457" t="str">
            <v>Akumulasi Amortisasi Biaya Pra Operasi - ………………..</v>
          </cell>
          <cell r="D457" t="str">
            <v>Rp</v>
          </cell>
          <cell r="E457">
            <v>0</v>
          </cell>
          <cell r="F457" t="str">
            <v>Rp</v>
          </cell>
          <cell r="G457">
            <v>0</v>
          </cell>
          <cell r="H457" t="str">
            <v>Rp</v>
          </cell>
          <cell r="I457">
            <v>0</v>
          </cell>
          <cell r="J457" t="str">
            <v>Rp</v>
          </cell>
          <cell r="K457">
            <v>0</v>
          </cell>
        </row>
        <row r="458">
          <cell r="B458" t="str">
            <v>124525</v>
          </cell>
          <cell r="C458" t="str">
            <v>Akumulasi Amortisasi Biaya Pra Operasi - ………………..</v>
          </cell>
          <cell r="D458" t="str">
            <v>Rp</v>
          </cell>
          <cell r="E458">
            <v>0</v>
          </cell>
          <cell r="F458" t="str">
            <v>Rp</v>
          </cell>
          <cell r="G458">
            <v>0</v>
          </cell>
          <cell r="H458" t="str">
            <v>Rp</v>
          </cell>
          <cell r="I458">
            <v>0</v>
          </cell>
          <cell r="J458" t="str">
            <v>Rp</v>
          </cell>
          <cell r="K458">
            <v>0</v>
          </cell>
        </row>
        <row r="459">
          <cell r="B459" t="str">
            <v>124526</v>
          </cell>
          <cell r="C459" t="str">
            <v>Akumulasi Amortisasi Biaya Pra Operasi - ………………..</v>
          </cell>
          <cell r="D459" t="str">
            <v>Rp</v>
          </cell>
          <cell r="E459">
            <v>0</v>
          </cell>
          <cell r="F459" t="str">
            <v>Rp</v>
          </cell>
          <cell r="G459">
            <v>0</v>
          </cell>
          <cell r="H459" t="str">
            <v>Rp</v>
          </cell>
          <cell r="I459">
            <v>0</v>
          </cell>
          <cell r="J459" t="str">
            <v>Rp</v>
          </cell>
          <cell r="K459">
            <v>0</v>
          </cell>
        </row>
        <row r="460">
          <cell r="B460" t="str">
            <v>124527</v>
          </cell>
          <cell r="C460" t="str">
            <v>Akumulasi Amortisasi Biaya Pra Operasi - ………………..</v>
          </cell>
          <cell r="D460" t="str">
            <v>Rp</v>
          </cell>
          <cell r="E460">
            <v>0</v>
          </cell>
          <cell r="F460" t="str">
            <v>Rp</v>
          </cell>
          <cell r="G460">
            <v>0</v>
          </cell>
          <cell r="H460" t="str">
            <v>Rp</v>
          </cell>
          <cell r="I460">
            <v>0</v>
          </cell>
          <cell r="J460" t="str">
            <v>Rp</v>
          </cell>
          <cell r="K460">
            <v>0</v>
          </cell>
        </row>
        <row r="461">
          <cell r="B461" t="str">
            <v>124528</v>
          </cell>
          <cell r="C461" t="str">
            <v>Akumulasi Amortisasi Biaya Pra Operasi - ………………..</v>
          </cell>
          <cell r="D461" t="str">
            <v>Rp</v>
          </cell>
          <cell r="E461">
            <v>0</v>
          </cell>
          <cell r="F461" t="str">
            <v>Rp</v>
          </cell>
          <cell r="G461">
            <v>0</v>
          </cell>
          <cell r="H461" t="str">
            <v>Rp</v>
          </cell>
          <cell r="I461">
            <v>0</v>
          </cell>
          <cell r="J461" t="str">
            <v>Rp</v>
          </cell>
          <cell r="K461">
            <v>0</v>
          </cell>
        </row>
        <row r="462">
          <cell r="B462" t="str">
            <v>124529</v>
          </cell>
          <cell r="C462" t="str">
            <v>Akumulasi Amortisasi Biaya Pra Operasi - ………………..</v>
          </cell>
          <cell r="D462" t="str">
            <v>Rp</v>
          </cell>
          <cell r="E462">
            <v>0</v>
          </cell>
          <cell r="F462" t="str">
            <v>Rp</v>
          </cell>
          <cell r="G462">
            <v>0</v>
          </cell>
          <cell r="H462" t="str">
            <v>Rp</v>
          </cell>
          <cell r="I462">
            <v>0</v>
          </cell>
          <cell r="J462" t="str">
            <v>Rp</v>
          </cell>
          <cell r="K462">
            <v>0</v>
          </cell>
        </row>
        <row r="463">
          <cell r="B463" t="str">
            <v>124530</v>
          </cell>
          <cell r="C463" t="str">
            <v>Akumulasi Amortisasi Biaya Pra Operasi - ………………..</v>
          </cell>
          <cell r="D463" t="str">
            <v>Rp</v>
          </cell>
          <cell r="E463">
            <v>0</v>
          </cell>
          <cell r="F463" t="str">
            <v>Rp</v>
          </cell>
          <cell r="G463">
            <v>0</v>
          </cell>
          <cell r="H463" t="str">
            <v>Rp</v>
          </cell>
          <cell r="I463">
            <v>0</v>
          </cell>
          <cell r="J463" t="str">
            <v>Rp</v>
          </cell>
          <cell r="K463">
            <v>0</v>
          </cell>
        </row>
        <row r="464">
          <cell r="B464" t="str">
            <v>214101</v>
          </cell>
          <cell r="C464" t="str">
            <v>Hutang Gaji</v>
          </cell>
          <cell r="D464" t="str">
            <v>Rp</v>
          </cell>
          <cell r="E464">
            <v>0</v>
          </cell>
          <cell r="F464" t="str">
            <v>Rp</v>
          </cell>
          <cell r="G464">
            <v>0</v>
          </cell>
          <cell r="H464" t="str">
            <v>Rp</v>
          </cell>
          <cell r="I464">
            <v>0</v>
          </cell>
          <cell r="J464" t="str">
            <v>Rp</v>
          </cell>
          <cell r="K464">
            <v>0</v>
          </cell>
        </row>
        <row r="465">
          <cell r="B465" t="str">
            <v>214201</v>
          </cell>
          <cell r="C465" t="str">
            <v>Hutang Listrik</v>
          </cell>
          <cell r="D465" t="str">
            <v>Rp</v>
          </cell>
          <cell r="E465">
            <v>0</v>
          </cell>
          <cell r="F465" t="str">
            <v>Rp</v>
          </cell>
          <cell r="G465">
            <v>0</v>
          </cell>
          <cell r="H465" t="str">
            <v>Rp</v>
          </cell>
          <cell r="I465">
            <v>0</v>
          </cell>
          <cell r="J465" t="str">
            <v>Rp</v>
          </cell>
          <cell r="K465">
            <v>0</v>
          </cell>
        </row>
        <row r="466">
          <cell r="B466" t="str">
            <v>214301</v>
          </cell>
          <cell r="C466" t="str">
            <v>Hutang Ongkos Angkut</v>
          </cell>
          <cell r="D466" t="str">
            <v>Rp</v>
          </cell>
          <cell r="E466">
            <v>0</v>
          </cell>
          <cell r="F466" t="str">
            <v>Rp</v>
          </cell>
          <cell r="G466">
            <v>0</v>
          </cell>
          <cell r="H466" t="str">
            <v>Rp</v>
          </cell>
          <cell r="I466">
            <v>0</v>
          </cell>
          <cell r="J466" t="str">
            <v>Rp</v>
          </cell>
          <cell r="K466">
            <v>0</v>
          </cell>
        </row>
        <row r="467">
          <cell r="B467" t="str">
            <v>214401</v>
          </cell>
          <cell r="C467" t="str">
            <v>Hutang Bunga Bank</v>
          </cell>
          <cell r="D467" t="str">
            <v>Rp</v>
          </cell>
          <cell r="E467">
            <v>0</v>
          </cell>
          <cell r="F467" t="str">
            <v>Rp</v>
          </cell>
          <cell r="G467">
            <v>0</v>
          </cell>
          <cell r="H467" t="str">
            <v>Rp</v>
          </cell>
          <cell r="I467">
            <v>0</v>
          </cell>
          <cell r="J467" t="str">
            <v>Rp</v>
          </cell>
          <cell r="K467">
            <v>0</v>
          </cell>
        </row>
        <row r="468">
          <cell r="B468" t="str">
            <v>214402</v>
          </cell>
          <cell r="C468" t="str">
            <v>Hutang Bunga Pemegang Saham</v>
          </cell>
          <cell r="D468" t="str">
            <v>Rp</v>
          </cell>
          <cell r="E468">
            <v>0</v>
          </cell>
          <cell r="F468" t="str">
            <v>Rp</v>
          </cell>
          <cell r="G468">
            <v>0</v>
          </cell>
          <cell r="H468" t="str">
            <v>Rp</v>
          </cell>
          <cell r="I468">
            <v>0</v>
          </cell>
          <cell r="J468" t="str">
            <v>Rp</v>
          </cell>
          <cell r="K468">
            <v>0</v>
          </cell>
        </row>
        <row r="469">
          <cell r="B469" t="str">
            <v>214403</v>
          </cell>
          <cell r="C469" t="str">
            <v>By Lain2 yg msh hrs dibayar</v>
          </cell>
          <cell r="D469" t="str">
            <v>Rp</v>
          </cell>
          <cell r="E469">
            <v>0</v>
          </cell>
          <cell r="F469" t="str">
            <v>Rp</v>
          </cell>
          <cell r="G469">
            <v>0</v>
          </cell>
          <cell r="H469" t="str">
            <v>Rp</v>
          </cell>
          <cell r="I469">
            <v>0</v>
          </cell>
          <cell r="J469" t="str">
            <v>Rp</v>
          </cell>
          <cell r="K469">
            <v>0</v>
          </cell>
        </row>
        <row r="470">
          <cell r="B470" t="str">
            <v>215101</v>
          </cell>
          <cell r="C470" t="str">
            <v>Hutang Jaminan Galon AQUA</v>
          </cell>
          <cell r="D470" t="str">
            <v>Rp</v>
          </cell>
          <cell r="E470">
            <v>0</v>
          </cell>
          <cell r="F470" t="str">
            <v>Rp</v>
          </cell>
          <cell r="G470">
            <v>0</v>
          </cell>
          <cell r="H470" t="str">
            <v>Rp</v>
          </cell>
          <cell r="I470">
            <v>0</v>
          </cell>
          <cell r="J470" t="str">
            <v>Rp</v>
          </cell>
          <cell r="K470">
            <v>0</v>
          </cell>
        </row>
        <row r="471">
          <cell r="B471" t="str">
            <v>215201</v>
          </cell>
          <cell r="C471" t="str">
            <v>Hutang Jaminan Galon VIT</v>
          </cell>
          <cell r="D471" t="str">
            <v>Rp</v>
          </cell>
          <cell r="E471">
            <v>0</v>
          </cell>
          <cell r="F471" t="str">
            <v>Rp</v>
          </cell>
          <cell r="G471">
            <v>0</v>
          </cell>
          <cell r="H471" t="str">
            <v>Rp</v>
          </cell>
          <cell r="I471">
            <v>0</v>
          </cell>
          <cell r="J471" t="str">
            <v>Rp</v>
          </cell>
          <cell r="K471">
            <v>0</v>
          </cell>
        </row>
        <row r="472">
          <cell r="B472" t="str">
            <v>215401</v>
          </cell>
          <cell r="C472" t="str">
            <v>Hutang Jaminan Dispenser</v>
          </cell>
          <cell r="D472" t="str">
            <v>Rp</v>
          </cell>
          <cell r="E472">
            <v>0</v>
          </cell>
          <cell r="F472" t="str">
            <v>Rp</v>
          </cell>
          <cell r="G472">
            <v>0</v>
          </cell>
          <cell r="H472" t="str">
            <v>Rp</v>
          </cell>
          <cell r="I472">
            <v>0</v>
          </cell>
          <cell r="J472" t="str">
            <v>Rp</v>
          </cell>
          <cell r="K472">
            <v>0</v>
          </cell>
        </row>
        <row r="473">
          <cell r="B473" t="str">
            <v>216501</v>
          </cell>
          <cell r="C473" t="str">
            <v>Sewa Diterima Dimuka</v>
          </cell>
          <cell r="D473" t="str">
            <v>Rp</v>
          </cell>
          <cell r="E473">
            <v>0</v>
          </cell>
          <cell r="F473" t="str">
            <v>Rp</v>
          </cell>
          <cell r="G473">
            <v>0</v>
          </cell>
          <cell r="H473" t="str">
            <v>Rp</v>
          </cell>
          <cell r="I473">
            <v>0</v>
          </cell>
          <cell r="J473" t="str">
            <v>Rp</v>
          </cell>
          <cell r="K473">
            <v>0</v>
          </cell>
        </row>
        <row r="474">
          <cell r="B474" t="str">
            <v>631101</v>
          </cell>
          <cell r="C474" t="str">
            <v>Biaya Trial Divisi AMDK</v>
          </cell>
          <cell r="D474" t="str">
            <v>Rp</v>
          </cell>
          <cell r="E474">
            <v>0</v>
          </cell>
          <cell r="F474" t="str">
            <v>Rp</v>
          </cell>
          <cell r="G474">
            <v>0</v>
          </cell>
          <cell r="H474" t="str">
            <v>Rp</v>
          </cell>
          <cell r="I474">
            <v>0</v>
          </cell>
          <cell r="J474" t="str">
            <v>Rp</v>
          </cell>
          <cell r="K474">
            <v>0</v>
          </cell>
        </row>
        <row r="475">
          <cell r="B475" t="str">
            <v>631102</v>
          </cell>
          <cell r="C475" t="str">
            <v>Biaya Trial Divisi Packaging</v>
          </cell>
          <cell r="D475" t="str">
            <v>Rp</v>
          </cell>
          <cell r="E475">
            <v>0</v>
          </cell>
          <cell r="F475" t="str">
            <v>Rp</v>
          </cell>
          <cell r="G475">
            <v>0</v>
          </cell>
          <cell r="H475" t="str">
            <v>Rp</v>
          </cell>
          <cell r="I475">
            <v>0</v>
          </cell>
          <cell r="J475" t="str">
            <v>Rp</v>
          </cell>
          <cell r="K475">
            <v>0</v>
          </cell>
        </row>
        <row r="476">
          <cell r="B476" t="str">
            <v>631103</v>
          </cell>
          <cell r="C476" t="str">
            <v>Biaya Trial Divisi Maklon</v>
          </cell>
          <cell r="D476" t="str">
            <v>Rp</v>
          </cell>
          <cell r="E476">
            <v>0</v>
          </cell>
          <cell r="F476" t="str">
            <v>Rp</v>
          </cell>
          <cell r="G476">
            <v>0</v>
          </cell>
          <cell r="H476" t="str">
            <v>Rp</v>
          </cell>
          <cell r="I476">
            <v>0</v>
          </cell>
          <cell r="J476" t="str">
            <v>Rp</v>
          </cell>
          <cell r="K476">
            <v>0</v>
          </cell>
        </row>
        <row r="477">
          <cell r="B477" t="str">
            <v>721101</v>
          </cell>
          <cell r="C477" t="str">
            <v>Biaya Bunga Hutang Bank</v>
          </cell>
          <cell r="D477" t="str">
            <v>Rp</v>
          </cell>
          <cell r="E477">
            <v>0</v>
          </cell>
          <cell r="F477" t="str">
            <v>Rp</v>
          </cell>
          <cell r="G477">
            <v>0</v>
          </cell>
          <cell r="H477" t="str">
            <v>Rp</v>
          </cell>
          <cell r="I477">
            <v>0</v>
          </cell>
          <cell r="J477" t="str">
            <v>Rp</v>
          </cell>
          <cell r="K477">
            <v>0</v>
          </cell>
        </row>
        <row r="478">
          <cell r="B478" t="str">
            <v>721102</v>
          </cell>
          <cell r="C478" t="str">
            <v>Biaya Bunga Hutang PS</v>
          </cell>
          <cell r="D478" t="str">
            <v>Rp</v>
          </cell>
          <cell r="E478">
            <v>0</v>
          </cell>
          <cell r="F478" t="str">
            <v>Rp</v>
          </cell>
          <cell r="G478">
            <v>0</v>
          </cell>
          <cell r="H478" t="str">
            <v>Rp</v>
          </cell>
          <cell r="I478">
            <v>0</v>
          </cell>
          <cell r="J478" t="str">
            <v>Rp</v>
          </cell>
          <cell r="K478">
            <v>0</v>
          </cell>
        </row>
        <row r="479">
          <cell r="B479" t="str">
            <v>721103</v>
          </cell>
          <cell r="C479" t="str">
            <v>Biaya Bunga Hutang PP</v>
          </cell>
          <cell r="D479" t="str">
            <v>Rp</v>
          </cell>
          <cell r="E479">
            <v>0</v>
          </cell>
          <cell r="F479" t="str">
            <v>Rp</v>
          </cell>
          <cell r="G479">
            <v>0</v>
          </cell>
          <cell r="H479" t="str">
            <v>Rp</v>
          </cell>
          <cell r="I479">
            <v>0</v>
          </cell>
          <cell r="J479" t="str">
            <v>Rp</v>
          </cell>
          <cell r="K479">
            <v>0</v>
          </cell>
        </row>
        <row r="480">
          <cell r="B480" t="str">
            <v>722101</v>
          </cell>
          <cell r="C480" t="str">
            <v>Rugi Penjualan Aktiva Tetap</v>
          </cell>
          <cell r="D480" t="str">
            <v>Rp</v>
          </cell>
          <cell r="E480">
            <v>0</v>
          </cell>
          <cell r="F480" t="str">
            <v>Rp</v>
          </cell>
          <cell r="G480">
            <v>0</v>
          </cell>
          <cell r="H480" t="str">
            <v>Rp</v>
          </cell>
          <cell r="I480">
            <v>0</v>
          </cell>
          <cell r="J480" t="str">
            <v>Rp</v>
          </cell>
          <cell r="K480">
            <v>0</v>
          </cell>
        </row>
        <row r="481">
          <cell r="B481" t="str">
            <v>723101</v>
          </cell>
          <cell r="C481" t="str">
            <v>Rugi Selisih Kurs</v>
          </cell>
          <cell r="D481" t="str">
            <v>Rp</v>
          </cell>
          <cell r="E481">
            <v>0</v>
          </cell>
          <cell r="F481" t="str">
            <v>Rp</v>
          </cell>
          <cell r="G481">
            <v>0</v>
          </cell>
          <cell r="H481" t="str">
            <v>Rp</v>
          </cell>
          <cell r="I481">
            <v>0</v>
          </cell>
          <cell r="J481" t="str">
            <v>Rp</v>
          </cell>
          <cell r="K481">
            <v>0</v>
          </cell>
        </row>
        <row r="482">
          <cell r="B482" t="str">
            <v>724101</v>
          </cell>
          <cell r="C482" t="str">
            <v>Penghapusan Piutang</v>
          </cell>
          <cell r="D482" t="str">
            <v>Rp</v>
          </cell>
          <cell r="E482">
            <v>0</v>
          </cell>
          <cell r="F482" t="str">
            <v>Rp</v>
          </cell>
          <cell r="G482">
            <v>0</v>
          </cell>
          <cell r="H482" t="str">
            <v>Rp</v>
          </cell>
          <cell r="I482">
            <v>0</v>
          </cell>
          <cell r="J482" t="str">
            <v>Rp</v>
          </cell>
          <cell r="K482">
            <v>0</v>
          </cell>
        </row>
        <row r="483">
          <cell r="B483" t="str">
            <v>724102</v>
          </cell>
          <cell r="C483" t="str">
            <v>Penyusutan AT Tak Terpakai</v>
          </cell>
          <cell r="D483" t="str">
            <v>Rp</v>
          </cell>
          <cell r="E483">
            <v>0</v>
          </cell>
          <cell r="F483" t="str">
            <v>Rp</v>
          </cell>
          <cell r="G483">
            <v>0</v>
          </cell>
          <cell r="H483" t="str">
            <v>Rp</v>
          </cell>
          <cell r="I483">
            <v>0</v>
          </cell>
          <cell r="J483" t="str">
            <v>Rp</v>
          </cell>
          <cell r="K483">
            <v>0</v>
          </cell>
        </row>
        <row r="484">
          <cell r="B484" t="str">
            <v>724103</v>
          </cell>
          <cell r="C484" t="str">
            <v>Lain-lain</v>
          </cell>
          <cell r="D484" t="str">
            <v>Rp</v>
          </cell>
          <cell r="E484">
            <v>0</v>
          </cell>
          <cell r="F484" t="str">
            <v>Rp</v>
          </cell>
          <cell r="G484">
            <v>0</v>
          </cell>
          <cell r="H484" t="str">
            <v>Rp</v>
          </cell>
          <cell r="I484">
            <v>0</v>
          </cell>
          <cell r="J484" t="str">
            <v>Rp</v>
          </cell>
          <cell r="K484">
            <v>0</v>
          </cell>
        </row>
        <row r="485">
          <cell r="B485">
            <v>60101</v>
          </cell>
          <cell r="C485" t="str">
            <v>Gaji operasional</v>
          </cell>
          <cell r="D485" t="str">
            <v>Rp</v>
          </cell>
          <cell r="E485">
            <v>216252400</v>
          </cell>
          <cell r="F485" t="str">
            <v>Rp</v>
          </cell>
          <cell r="G485">
            <v>23599700</v>
          </cell>
          <cell r="H485" t="str">
            <v>Rp</v>
          </cell>
          <cell r="I485">
            <v>0</v>
          </cell>
          <cell r="J485" t="str">
            <v>Rp</v>
          </cell>
          <cell r="K485">
            <v>239852100</v>
          </cell>
        </row>
        <row r="486">
          <cell r="B486">
            <v>60201</v>
          </cell>
          <cell r="C486" t="str">
            <v xml:space="preserve">Tunjangan </v>
          </cell>
          <cell r="D486" t="str">
            <v>Rp</v>
          </cell>
          <cell r="E486">
            <v>0</v>
          </cell>
          <cell r="F486" t="str">
            <v>Rp</v>
          </cell>
          <cell r="G486">
            <v>0</v>
          </cell>
          <cell r="H486" t="str">
            <v>Rp</v>
          </cell>
          <cell r="I486">
            <v>0</v>
          </cell>
          <cell r="J486" t="str">
            <v>Rp</v>
          </cell>
          <cell r="K486">
            <v>0</v>
          </cell>
        </row>
        <row r="487">
          <cell r="B487">
            <v>60301</v>
          </cell>
          <cell r="C487" t="str">
            <v>Komisi penjualan</v>
          </cell>
          <cell r="D487" t="str">
            <v>Rp</v>
          </cell>
          <cell r="E487">
            <v>47930300</v>
          </cell>
          <cell r="F487" t="str">
            <v>Rp</v>
          </cell>
          <cell r="G487">
            <v>5508900</v>
          </cell>
          <cell r="H487" t="str">
            <v>Rp</v>
          </cell>
          <cell r="I487">
            <v>0</v>
          </cell>
          <cell r="J487" t="str">
            <v>Rp</v>
          </cell>
          <cell r="K487">
            <v>53439200</v>
          </cell>
        </row>
        <row r="488">
          <cell r="B488">
            <v>60401</v>
          </cell>
          <cell r="C488" t="str">
            <v xml:space="preserve">Uang makan </v>
          </cell>
          <cell r="D488" t="str">
            <v>Rp</v>
          </cell>
          <cell r="E488">
            <v>0</v>
          </cell>
          <cell r="F488" t="str">
            <v>Rp</v>
          </cell>
          <cell r="G488">
            <v>0</v>
          </cell>
          <cell r="H488" t="str">
            <v>Rp</v>
          </cell>
          <cell r="I488">
            <v>0</v>
          </cell>
          <cell r="J488" t="str">
            <v>Rp</v>
          </cell>
          <cell r="K488">
            <v>0</v>
          </cell>
        </row>
        <row r="489">
          <cell r="B489">
            <v>60501</v>
          </cell>
          <cell r="C489" t="str">
            <v>Pengobatan</v>
          </cell>
          <cell r="D489" t="str">
            <v>Rp</v>
          </cell>
          <cell r="E489">
            <v>0</v>
          </cell>
          <cell r="F489" t="str">
            <v>Rp</v>
          </cell>
          <cell r="G489">
            <v>0</v>
          </cell>
          <cell r="H489" t="str">
            <v>Rp</v>
          </cell>
          <cell r="I489">
            <v>0</v>
          </cell>
          <cell r="J489" t="str">
            <v>Rp</v>
          </cell>
          <cell r="K489">
            <v>0</v>
          </cell>
        </row>
        <row r="490">
          <cell r="B490">
            <v>60901</v>
          </cell>
          <cell r="C490" t="str">
            <v>Biaya peg penjualan lain2</v>
          </cell>
          <cell r="D490" t="str">
            <v>Rp</v>
          </cell>
          <cell r="E490">
            <v>0</v>
          </cell>
          <cell r="F490" t="str">
            <v>Rp</v>
          </cell>
          <cell r="G490">
            <v>0</v>
          </cell>
          <cell r="H490" t="str">
            <v>Rp</v>
          </cell>
          <cell r="I490">
            <v>0</v>
          </cell>
          <cell r="J490" t="str">
            <v>Rp</v>
          </cell>
          <cell r="K490">
            <v>0</v>
          </cell>
        </row>
        <row r="491">
          <cell r="B491">
            <v>61101</v>
          </cell>
          <cell r="C491" t="str">
            <v>Bensin/solar/olie</v>
          </cell>
          <cell r="D491" t="str">
            <v>Rp</v>
          </cell>
          <cell r="E491">
            <v>93259675</v>
          </cell>
          <cell r="F491" t="str">
            <v>Rp</v>
          </cell>
          <cell r="G491">
            <v>9215000</v>
          </cell>
          <cell r="H491" t="str">
            <v>Rp</v>
          </cell>
          <cell r="I491">
            <v>0</v>
          </cell>
          <cell r="J491" t="str">
            <v>Rp</v>
          </cell>
          <cell r="K491">
            <v>102474675</v>
          </cell>
        </row>
        <row r="492">
          <cell r="B492">
            <v>61201</v>
          </cell>
          <cell r="C492" t="str">
            <v>Tol/parkir/ retribusi</v>
          </cell>
          <cell r="D492" t="str">
            <v>Rp</v>
          </cell>
          <cell r="E492">
            <v>4364500</v>
          </cell>
          <cell r="F492" t="str">
            <v>Rp</v>
          </cell>
          <cell r="G492">
            <v>364000</v>
          </cell>
          <cell r="H492" t="str">
            <v>Rp</v>
          </cell>
          <cell r="I492">
            <v>0</v>
          </cell>
          <cell r="J492" t="str">
            <v>Rp</v>
          </cell>
          <cell r="K492">
            <v>4728500</v>
          </cell>
        </row>
        <row r="493">
          <cell r="B493">
            <v>61301</v>
          </cell>
          <cell r="C493" t="str">
            <v>Biaya ekspedisi</v>
          </cell>
          <cell r="D493" t="str">
            <v>Rp</v>
          </cell>
          <cell r="E493">
            <v>0</v>
          </cell>
          <cell r="F493" t="str">
            <v>Rp</v>
          </cell>
          <cell r="G493">
            <v>0</v>
          </cell>
          <cell r="H493" t="str">
            <v>Rp</v>
          </cell>
          <cell r="I493">
            <v>0</v>
          </cell>
          <cell r="J493" t="str">
            <v>Rp</v>
          </cell>
          <cell r="K493">
            <v>0</v>
          </cell>
        </row>
        <row r="494">
          <cell r="B494">
            <v>61401</v>
          </cell>
          <cell r="C494" t="str">
            <v>Biaya perjalanan dinas</v>
          </cell>
          <cell r="D494" t="str">
            <v>Rp</v>
          </cell>
          <cell r="E494">
            <v>90000</v>
          </cell>
          <cell r="F494" t="str">
            <v>Rp</v>
          </cell>
          <cell r="G494">
            <v>0</v>
          </cell>
          <cell r="H494" t="str">
            <v>Rp</v>
          </cell>
          <cell r="I494">
            <v>0</v>
          </cell>
          <cell r="J494" t="str">
            <v>Rp</v>
          </cell>
          <cell r="K494">
            <v>90000</v>
          </cell>
        </row>
        <row r="495">
          <cell r="B495">
            <v>61501</v>
          </cell>
          <cell r="C495" t="str">
            <v>Biaya bongkar muat</v>
          </cell>
          <cell r="D495" t="str">
            <v>Rp</v>
          </cell>
          <cell r="E495">
            <v>245000</v>
          </cell>
          <cell r="F495" t="str">
            <v>Rp</v>
          </cell>
          <cell r="G495">
            <v>0</v>
          </cell>
          <cell r="H495" t="str">
            <v>Rp</v>
          </cell>
          <cell r="I495">
            <v>0</v>
          </cell>
          <cell r="J495" t="str">
            <v>Rp</v>
          </cell>
          <cell r="K495">
            <v>245000</v>
          </cell>
        </row>
        <row r="496">
          <cell r="B496">
            <v>61601</v>
          </cell>
          <cell r="C496" t="str">
            <v>Biaya Sewa Kendaraan</v>
          </cell>
          <cell r="D496" t="str">
            <v>Rp</v>
          </cell>
          <cell r="E496">
            <v>210726685</v>
          </cell>
          <cell r="F496" t="str">
            <v>Rp</v>
          </cell>
          <cell r="G496">
            <v>15550000</v>
          </cell>
          <cell r="H496" t="str">
            <v>Rp</v>
          </cell>
          <cell r="I496">
            <v>0</v>
          </cell>
          <cell r="J496" t="str">
            <v>Rp</v>
          </cell>
          <cell r="K496">
            <v>226276685</v>
          </cell>
        </row>
        <row r="497">
          <cell r="B497">
            <v>61901</v>
          </cell>
          <cell r="C497" t="str">
            <v>Biaya kiriman/perjalan lain2</v>
          </cell>
          <cell r="D497" t="str">
            <v>Rp</v>
          </cell>
          <cell r="E497">
            <v>0</v>
          </cell>
          <cell r="F497" t="str">
            <v>Rp</v>
          </cell>
          <cell r="G497">
            <v>0</v>
          </cell>
          <cell r="H497" t="str">
            <v>Rp</v>
          </cell>
          <cell r="I497">
            <v>0</v>
          </cell>
          <cell r="J497" t="str">
            <v>Rp</v>
          </cell>
          <cell r="K497">
            <v>0</v>
          </cell>
        </row>
        <row r="498">
          <cell r="B498">
            <v>62101</v>
          </cell>
          <cell r="C498" t="str">
            <v>Biaya promosi</v>
          </cell>
          <cell r="D498" t="str">
            <v>Rp</v>
          </cell>
          <cell r="E498">
            <v>0</v>
          </cell>
          <cell r="F498" t="str">
            <v>Rp</v>
          </cell>
          <cell r="G498">
            <v>0</v>
          </cell>
          <cell r="H498" t="str">
            <v>Rp</v>
          </cell>
          <cell r="I498">
            <v>0</v>
          </cell>
          <cell r="J498" t="str">
            <v>Rp</v>
          </cell>
          <cell r="K498">
            <v>0</v>
          </cell>
        </row>
        <row r="499">
          <cell r="B499">
            <v>62201</v>
          </cell>
          <cell r="C499" t="str">
            <v>Biaya iklan</v>
          </cell>
          <cell r="D499" t="str">
            <v>Rp</v>
          </cell>
          <cell r="E499">
            <v>0</v>
          </cell>
          <cell r="F499" t="str">
            <v>Rp</v>
          </cell>
          <cell r="G499">
            <v>0</v>
          </cell>
          <cell r="H499" t="str">
            <v>Rp</v>
          </cell>
          <cell r="I499">
            <v>0</v>
          </cell>
          <cell r="J499" t="str">
            <v>Rp</v>
          </cell>
          <cell r="K499">
            <v>0</v>
          </cell>
        </row>
        <row r="500">
          <cell r="B500">
            <v>63101</v>
          </cell>
          <cell r="C500" t="str">
            <v>Biaya jamuan tamu</v>
          </cell>
          <cell r="D500" t="str">
            <v>Rp</v>
          </cell>
          <cell r="E500">
            <v>0</v>
          </cell>
          <cell r="F500" t="str">
            <v>Rp</v>
          </cell>
          <cell r="G500">
            <v>0</v>
          </cell>
          <cell r="H500" t="str">
            <v>Rp</v>
          </cell>
          <cell r="I500">
            <v>0</v>
          </cell>
          <cell r="J500" t="str">
            <v>Rp</v>
          </cell>
          <cell r="K500">
            <v>0</v>
          </cell>
        </row>
        <row r="501">
          <cell r="B501">
            <v>63201</v>
          </cell>
          <cell r="C501" t="str">
            <v>Biaya (ATK/FC/Cetak)</v>
          </cell>
          <cell r="D501" t="str">
            <v>Rp</v>
          </cell>
          <cell r="E501">
            <v>0</v>
          </cell>
          <cell r="F501" t="str">
            <v>Rp</v>
          </cell>
          <cell r="G501">
            <v>0</v>
          </cell>
          <cell r="H501" t="str">
            <v>Rp</v>
          </cell>
          <cell r="I501">
            <v>0</v>
          </cell>
          <cell r="J501" t="str">
            <v>Rp</v>
          </cell>
          <cell r="K501">
            <v>0</v>
          </cell>
        </row>
        <row r="502">
          <cell r="B502">
            <v>63301</v>
          </cell>
          <cell r="C502" t="str">
            <v>Repacking</v>
          </cell>
          <cell r="D502" t="str">
            <v>Rp</v>
          </cell>
          <cell r="E502">
            <v>8000</v>
          </cell>
          <cell r="F502" t="str">
            <v>Rp</v>
          </cell>
          <cell r="G502">
            <v>0</v>
          </cell>
          <cell r="H502" t="str">
            <v>Rp</v>
          </cell>
          <cell r="I502">
            <v>0</v>
          </cell>
          <cell r="J502" t="str">
            <v>Rp</v>
          </cell>
          <cell r="K502">
            <v>8000</v>
          </cell>
        </row>
        <row r="503">
          <cell r="B503">
            <v>63401</v>
          </cell>
          <cell r="C503" t="str">
            <v>Biaya jasa software</v>
          </cell>
          <cell r="D503" t="str">
            <v>Rp</v>
          </cell>
          <cell r="E503">
            <v>394000</v>
          </cell>
          <cell r="F503" t="str">
            <v>Rp</v>
          </cell>
          <cell r="G503">
            <v>2262500</v>
          </cell>
          <cell r="H503" t="str">
            <v>Rp</v>
          </cell>
          <cell r="I503">
            <v>0</v>
          </cell>
          <cell r="J503" t="str">
            <v>Rp</v>
          </cell>
          <cell r="K503">
            <v>2656500</v>
          </cell>
        </row>
        <row r="504">
          <cell r="B504">
            <v>64101</v>
          </cell>
          <cell r="C504" t="str">
            <v>Biaya pemeliharaan bangunan</v>
          </cell>
          <cell r="D504" t="str">
            <v>Rp</v>
          </cell>
          <cell r="E504">
            <v>3413228</v>
          </cell>
          <cell r="F504" t="str">
            <v>Rp</v>
          </cell>
          <cell r="G504">
            <v>0</v>
          </cell>
          <cell r="H504" t="str">
            <v>Rp</v>
          </cell>
          <cell r="I504">
            <v>0</v>
          </cell>
          <cell r="J504" t="str">
            <v>Rp</v>
          </cell>
          <cell r="K504">
            <v>3413228</v>
          </cell>
        </row>
        <row r="505">
          <cell r="B505">
            <v>64201</v>
          </cell>
          <cell r="C505" t="str">
            <v>Biaya pemelih sarana&amp;instal</v>
          </cell>
          <cell r="D505" t="str">
            <v>Rp</v>
          </cell>
          <cell r="E505">
            <v>788550</v>
          </cell>
          <cell r="F505" t="str">
            <v>Rp</v>
          </cell>
          <cell r="G505">
            <v>113500</v>
          </cell>
          <cell r="H505" t="str">
            <v>Rp</v>
          </cell>
          <cell r="I505">
            <v>0</v>
          </cell>
          <cell r="J505" t="str">
            <v>Rp</v>
          </cell>
          <cell r="K505">
            <v>902050</v>
          </cell>
        </row>
        <row r="506">
          <cell r="B506">
            <v>64301</v>
          </cell>
          <cell r="C506" t="str">
            <v>Biaya pemeliharaan Mesin</v>
          </cell>
          <cell r="D506" t="str">
            <v>Rp</v>
          </cell>
          <cell r="E506">
            <v>0</v>
          </cell>
          <cell r="F506" t="str">
            <v>Rp</v>
          </cell>
          <cell r="G506">
            <v>0</v>
          </cell>
          <cell r="H506" t="str">
            <v>Rp</v>
          </cell>
          <cell r="I506">
            <v>0</v>
          </cell>
          <cell r="J506" t="str">
            <v>Rp</v>
          </cell>
          <cell r="K506">
            <v>0</v>
          </cell>
        </row>
        <row r="507">
          <cell r="B507">
            <v>64401</v>
          </cell>
          <cell r="C507" t="str">
            <v>Biaya pemeliharaan kendaraan</v>
          </cell>
          <cell r="D507" t="str">
            <v>Rp</v>
          </cell>
          <cell r="E507">
            <v>4341750</v>
          </cell>
          <cell r="F507" t="str">
            <v>Rp</v>
          </cell>
          <cell r="G507">
            <v>267000</v>
          </cell>
          <cell r="H507" t="str">
            <v>Rp</v>
          </cell>
          <cell r="I507">
            <v>0</v>
          </cell>
          <cell r="J507" t="str">
            <v>Rp</v>
          </cell>
          <cell r="K507">
            <v>4608750</v>
          </cell>
        </row>
        <row r="508">
          <cell r="B508">
            <v>64501</v>
          </cell>
          <cell r="C508" t="str">
            <v>Biaya pemelih invent.&amp;peralat</v>
          </cell>
          <cell r="D508" t="str">
            <v>Rp</v>
          </cell>
          <cell r="E508">
            <v>0</v>
          </cell>
          <cell r="F508" t="str">
            <v>Rp</v>
          </cell>
          <cell r="G508">
            <v>0</v>
          </cell>
          <cell r="H508" t="str">
            <v>Rp</v>
          </cell>
          <cell r="I508">
            <v>0</v>
          </cell>
          <cell r="J508" t="str">
            <v>Rp</v>
          </cell>
          <cell r="K508">
            <v>0</v>
          </cell>
        </row>
        <row r="509">
          <cell r="B509">
            <v>65101</v>
          </cell>
          <cell r="C509" t="str">
            <v>Biaya peny. Bangunan</v>
          </cell>
          <cell r="D509" t="str">
            <v>Rp</v>
          </cell>
          <cell r="E509">
            <v>0</v>
          </cell>
          <cell r="F509" t="str">
            <v>Rp</v>
          </cell>
          <cell r="G509">
            <v>0</v>
          </cell>
          <cell r="H509" t="str">
            <v>Rp</v>
          </cell>
          <cell r="I509">
            <v>0</v>
          </cell>
          <cell r="J509" t="str">
            <v>Rp</v>
          </cell>
          <cell r="K509">
            <v>0</v>
          </cell>
        </row>
        <row r="510">
          <cell r="B510">
            <v>65201</v>
          </cell>
          <cell r="C510" t="str">
            <v>Biaya peny. Sarana&amp;install</v>
          </cell>
          <cell r="D510" t="str">
            <v>Rp</v>
          </cell>
          <cell r="E510">
            <v>0</v>
          </cell>
          <cell r="F510" t="str">
            <v>Rp</v>
          </cell>
          <cell r="G510">
            <v>0</v>
          </cell>
          <cell r="H510" t="str">
            <v>Rp</v>
          </cell>
          <cell r="I510">
            <v>0</v>
          </cell>
          <cell r="J510" t="str">
            <v>Rp</v>
          </cell>
          <cell r="K510">
            <v>0</v>
          </cell>
        </row>
        <row r="511">
          <cell r="B511">
            <v>65301</v>
          </cell>
          <cell r="C511" t="str">
            <v>Biaya peny. Mesin</v>
          </cell>
          <cell r="D511" t="str">
            <v>Rp</v>
          </cell>
          <cell r="E511">
            <v>0</v>
          </cell>
          <cell r="F511" t="str">
            <v>Rp</v>
          </cell>
          <cell r="G511">
            <v>0</v>
          </cell>
          <cell r="H511" t="str">
            <v>Rp</v>
          </cell>
          <cell r="I511">
            <v>0</v>
          </cell>
          <cell r="J511" t="str">
            <v>Rp</v>
          </cell>
          <cell r="K511">
            <v>0</v>
          </cell>
        </row>
        <row r="512">
          <cell r="B512">
            <v>65401</v>
          </cell>
          <cell r="C512" t="str">
            <v>Biaya peny. Kendaraan</v>
          </cell>
          <cell r="D512" t="str">
            <v>Rp</v>
          </cell>
          <cell r="E512">
            <v>0</v>
          </cell>
          <cell r="F512" t="str">
            <v>Rp</v>
          </cell>
          <cell r="G512">
            <v>0</v>
          </cell>
          <cell r="H512" t="str">
            <v>Rp</v>
          </cell>
          <cell r="I512">
            <v>0</v>
          </cell>
          <cell r="J512" t="str">
            <v>Rp</v>
          </cell>
          <cell r="K512">
            <v>0</v>
          </cell>
        </row>
        <row r="513">
          <cell r="B513">
            <v>65501</v>
          </cell>
          <cell r="C513" t="str">
            <v>Biaya Sewa Invent&amp;peralat.</v>
          </cell>
          <cell r="D513" t="str">
            <v>Rp</v>
          </cell>
          <cell r="E513">
            <v>22651900</v>
          </cell>
          <cell r="F513" t="str">
            <v>Rp</v>
          </cell>
          <cell r="G513">
            <v>1812000</v>
          </cell>
          <cell r="H513" t="str">
            <v>Rp</v>
          </cell>
          <cell r="I513">
            <v>0</v>
          </cell>
          <cell r="J513" t="str">
            <v>Rp</v>
          </cell>
          <cell r="K513">
            <v>24463900</v>
          </cell>
        </row>
        <row r="514">
          <cell r="B514">
            <v>70101</v>
          </cell>
          <cell r="C514" t="str">
            <v>Gaji direksi &amp; staff</v>
          </cell>
          <cell r="D514" t="str">
            <v>Rp</v>
          </cell>
          <cell r="E514">
            <v>0</v>
          </cell>
          <cell r="F514" t="str">
            <v>Rp</v>
          </cell>
          <cell r="G514">
            <v>0</v>
          </cell>
          <cell r="H514" t="str">
            <v>Rp</v>
          </cell>
          <cell r="I514">
            <v>0</v>
          </cell>
          <cell r="J514" t="str">
            <v>Rp</v>
          </cell>
          <cell r="K514">
            <v>0</v>
          </cell>
        </row>
        <row r="515">
          <cell r="B515">
            <v>70201</v>
          </cell>
          <cell r="C515" t="str">
            <v xml:space="preserve">Tunjangan </v>
          </cell>
          <cell r="D515" t="str">
            <v>Rp</v>
          </cell>
          <cell r="E515">
            <v>0</v>
          </cell>
          <cell r="F515" t="str">
            <v>Rp</v>
          </cell>
          <cell r="G515">
            <v>0</v>
          </cell>
          <cell r="H515" t="str">
            <v>Rp</v>
          </cell>
          <cell r="I515">
            <v>0</v>
          </cell>
          <cell r="J515" t="str">
            <v>Rp</v>
          </cell>
          <cell r="K515">
            <v>0</v>
          </cell>
        </row>
        <row r="516">
          <cell r="B516">
            <v>70301</v>
          </cell>
          <cell r="C516" t="str">
            <v>Komisi penjualan</v>
          </cell>
          <cell r="D516" t="str">
            <v>Rp</v>
          </cell>
          <cell r="E516">
            <v>0</v>
          </cell>
          <cell r="F516" t="str">
            <v>Rp</v>
          </cell>
          <cell r="G516">
            <v>0</v>
          </cell>
          <cell r="H516" t="str">
            <v>Rp</v>
          </cell>
          <cell r="I516">
            <v>0</v>
          </cell>
          <cell r="J516" t="str">
            <v>Rp</v>
          </cell>
          <cell r="K516">
            <v>0</v>
          </cell>
        </row>
        <row r="517">
          <cell r="B517">
            <v>70401</v>
          </cell>
          <cell r="C517" t="str">
            <v xml:space="preserve">Uang makan </v>
          </cell>
          <cell r="D517" t="str">
            <v>Rp</v>
          </cell>
          <cell r="E517">
            <v>0</v>
          </cell>
          <cell r="F517" t="str">
            <v>Rp</v>
          </cell>
          <cell r="G517">
            <v>0</v>
          </cell>
          <cell r="H517" t="str">
            <v>Rp</v>
          </cell>
          <cell r="I517">
            <v>0</v>
          </cell>
          <cell r="J517" t="str">
            <v>Rp</v>
          </cell>
          <cell r="K517">
            <v>0</v>
          </cell>
        </row>
        <row r="518">
          <cell r="B518">
            <v>70501</v>
          </cell>
          <cell r="C518" t="str">
            <v>Pengobatan</v>
          </cell>
          <cell r="D518" t="str">
            <v>Rp</v>
          </cell>
          <cell r="E518">
            <v>0</v>
          </cell>
          <cell r="F518" t="str">
            <v>Rp</v>
          </cell>
          <cell r="G518">
            <v>0</v>
          </cell>
          <cell r="H518" t="str">
            <v>Rp</v>
          </cell>
          <cell r="I518">
            <v>0</v>
          </cell>
          <cell r="J518" t="str">
            <v>Rp</v>
          </cell>
          <cell r="K518">
            <v>0</v>
          </cell>
        </row>
        <row r="519">
          <cell r="B519">
            <v>70601</v>
          </cell>
          <cell r="C519" t="str">
            <v>Lembur</v>
          </cell>
          <cell r="D519" t="str">
            <v>Rp</v>
          </cell>
          <cell r="E519">
            <v>0</v>
          </cell>
          <cell r="F519" t="str">
            <v>Rp</v>
          </cell>
          <cell r="G519">
            <v>0</v>
          </cell>
          <cell r="H519" t="str">
            <v>Rp</v>
          </cell>
          <cell r="I519">
            <v>0</v>
          </cell>
          <cell r="J519" t="str">
            <v>Rp</v>
          </cell>
          <cell r="K519">
            <v>0</v>
          </cell>
        </row>
        <row r="520">
          <cell r="B520">
            <v>71101</v>
          </cell>
          <cell r="C520" t="str">
            <v>Biaya perjalanan staff/direksi</v>
          </cell>
          <cell r="D520" t="str">
            <v>Rp</v>
          </cell>
          <cell r="E520">
            <v>0</v>
          </cell>
          <cell r="F520" t="str">
            <v>Rp</v>
          </cell>
          <cell r="G520">
            <v>0</v>
          </cell>
          <cell r="H520" t="str">
            <v>Rp</v>
          </cell>
          <cell r="I520">
            <v>0</v>
          </cell>
          <cell r="J520" t="str">
            <v>Rp</v>
          </cell>
          <cell r="K520">
            <v>0</v>
          </cell>
        </row>
        <row r="521">
          <cell r="B521">
            <v>71201</v>
          </cell>
          <cell r="C521" t="str">
            <v>Bensin/solar/olie</v>
          </cell>
          <cell r="D521" t="str">
            <v>Rp</v>
          </cell>
          <cell r="E521">
            <v>0</v>
          </cell>
          <cell r="F521" t="str">
            <v>Rp</v>
          </cell>
          <cell r="G521">
            <v>0</v>
          </cell>
          <cell r="H521" t="str">
            <v>Rp</v>
          </cell>
          <cell r="I521">
            <v>0</v>
          </cell>
          <cell r="J521" t="str">
            <v>Rp</v>
          </cell>
          <cell r="K521">
            <v>0</v>
          </cell>
        </row>
        <row r="522">
          <cell r="B522">
            <v>71301</v>
          </cell>
          <cell r="C522" t="str">
            <v>Tol / parkir</v>
          </cell>
          <cell r="D522" t="str">
            <v>Rp</v>
          </cell>
          <cell r="E522">
            <v>0</v>
          </cell>
          <cell r="F522" t="str">
            <v>Rp</v>
          </cell>
          <cell r="G522">
            <v>0</v>
          </cell>
          <cell r="H522" t="str">
            <v>Rp</v>
          </cell>
          <cell r="I522">
            <v>0</v>
          </cell>
          <cell r="J522" t="str">
            <v>Rp</v>
          </cell>
          <cell r="K522">
            <v>0</v>
          </cell>
        </row>
        <row r="523">
          <cell r="B523">
            <v>71901</v>
          </cell>
          <cell r="C523" t="str">
            <v>Biaya perjalanan lain2</v>
          </cell>
          <cell r="D523" t="str">
            <v>Rp</v>
          </cell>
          <cell r="E523">
            <v>0</v>
          </cell>
          <cell r="F523" t="str">
            <v>Rp</v>
          </cell>
          <cell r="G523">
            <v>0</v>
          </cell>
          <cell r="H523" t="str">
            <v>Rp</v>
          </cell>
          <cell r="I523">
            <v>0</v>
          </cell>
          <cell r="J523" t="str">
            <v>Rp</v>
          </cell>
          <cell r="K523">
            <v>0</v>
          </cell>
        </row>
        <row r="524">
          <cell r="B524">
            <v>72101</v>
          </cell>
          <cell r="C524" t="str">
            <v>Biaya ATK/FC/Cetak</v>
          </cell>
          <cell r="D524" t="str">
            <v>Rp</v>
          </cell>
          <cell r="E524">
            <v>15342750.6</v>
          </cell>
          <cell r="F524" t="str">
            <v>Rp</v>
          </cell>
          <cell r="G524">
            <v>12600</v>
          </cell>
          <cell r="H524" t="str">
            <v>Rp</v>
          </cell>
          <cell r="I524">
            <v>0</v>
          </cell>
          <cell r="J524" t="str">
            <v>Rp</v>
          </cell>
          <cell r="K524">
            <v>15355350.6</v>
          </cell>
        </row>
        <row r="525">
          <cell r="B525">
            <v>72201</v>
          </cell>
          <cell r="C525" t="str">
            <v>PLN/PDAM</v>
          </cell>
          <cell r="D525" t="str">
            <v>Rp</v>
          </cell>
          <cell r="E525">
            <v>8572705</v>
          </cell>
          <cell r="F525" t="str">
            <v>Rp</v>
          </cell>
          <cell r="G525">
            <v>661375</v>
          </cell>
          <cell r="H525" t="str">
            <v>Rp</v>
          </cell>
          <cell r="I525">
            <v>0</v>
          </cell>
          <cell r="J525" t="str">
            <v>Rp</v>
          </cell>
          <cell r="K525">
            <v>9234080</v>
          </cell>
        </row>
        <row r="526">
          <cell r="B526">
            <v>72301</v>
          </cell>
          <cell r="C526" t="str">
            <v xml:space="preserve">Biaya asuransi </v>
          </cell>
          <cell r="D526" t="str">
            <v>Rp</v>
          </cell>
          <cell r="E526">
            <v>0</v>
          </cell>
          <cell r="F526" t="str">
            <v>Rp</v>
          </cell>
          <cell r="G526">
            <v>0</v>
          </cell>
          <cell r="H526" t="str">
            <v>Rp</v>
          </cell>
          <cell r="I526">
            <v>0</v>
          </cell>
          <cell r="J526" t="str">
            <v>Rp</v>
          </cell>
          <cell r="K526">
            <v>0</v>
          </cell>
        </row>
        <row r="527">
          <cell r="B527">
            <v>72401</v>
          </cell>
          <cell r="C527" t="str">
            <v>Biaya jamuan tamu</v>
          </cell>
          <cell r="D527" t="str">
            <v>Rp</v>
          </cell>
          <cell r="E527">
            <v>0</v>
          </cell>
          <cell r="F527" t="str">
            <v>Rp</v>
          </cell>
          <cell r="G527">
            <v>0</v>
          </cell>
          <cell r="H527" t="str">
            <v>Rp</v>
          </cell>
          <cell r="I527">
            <v>0</v>
          </cell>
          <cell r="J527" t="str">
            <v>Rp</v>
          </cell>
          <cell r="K527">
            <v>0</v>
          </cell>
        </row>
        <row r="528">
          <cell r="B528">
            <v>72501</v>
          </cell>
          <cell r="C528" t="str">
            <v xml:space="preserve">Biaya pendidikan </v>
          </cell>
          <cell r="D528" t="str">
            <v>Rp</v>
          </cell>
          <cell r="E528">
            <v>0</v>
          </cell>
          <cell r="F528" t="str">
            <v>Rp</v>
          </cell>
          <cell r="G528">
            <v>0</v>
          </cell>
          <cell r="H528" t="str">
            <v>Rp</v>
          </cell>
          <cell r="I528">
            <v>0</v>
          </cell>
          <cell r="J528" t="str">
            <v>Rp</v>
          </cell>
          <cell r="K528">
            <v>0</v>
          </cell>
        </row>
        <row r="529">
          <cell r="B529">
            <v>72601</v>
          </cell>
          <cell r="C529" t="str">
            <v>Biaya rumah tangga</v>
          </cell>
          <cell r="D529" t="str">
            <v>Rp</v>
          </cell>
          <cell r="E529">
            <v>4570050</v>
          </cell>
          <cell r="F529" t="str">
            <v>Rp</v>
          </cell>
          <cell r="G529">
            <v>439600</v>
          </cell>
          <cell r="H529" t="str">
            <v>Rp</v>
          </cell>
          <cell r="I529">
            <v>0</v>
          </cell>
          <cell r="J529" t="str">
            <v>Rp</v>
          </cell>
          <cell r="K529">
            <v>5009650</v>
          </cell>
        </row>
        <row r="530">
          <cell r="B530">
            <v>72701</v>
          </cell>
          <cell r="C530" t="str">
            <v>Biaya sewa kantor</v>
          </cell>
          <cell r="D530" t="str">
            <v>Rp</v>
          </cell>
          <cell r="E530">
            <v>20000000</v>
          </cell>
          <cell r="F530" t="str">
            <v>Rp</v>
          </cell>
          <cell r="G530">
            <v>2500000</v>
          </cell>
          <cell r="H530" t="str">
            <v>Rp</v>
          </cell>
          <cell r="I530">
            <v>0</v>
          </cell>
          <cell r="J530" t="str">
            <v>Rp</v>
          </cell>
          <cell r="K530">
            <v>22500000</v>
          </cell>
        </row>
        <row r="531">
          <cell r="B531">
            <v>72901</v>
          </cell>
          <cell r="C531" t="str">
            <v>Biaya lain2</v>
          </cell>
          <cell r="D531" t="str">
            <v>Rp</v>
          </cell>
          <cell r="E531">
            <v>2019385</v>
          </cell>
          <cell r="F531" t="str">
            <v>Rp</v>
          </cell>
          <cell r="G531">
            <v>0</v>
          </cell>
          <cell r="H531" t="str">
            <v>Rp</v>
          </cell>
          <cell r="I531">
            <v>0</v>
          </cell>
          <cell r="J531" t="str">
            <v>Rp</v>
          </cell>
          <cell r="K531">
            <v>2019385</v>
          </cell>
        </row>
        <row r="532">
          <cell r="B532">
            <v>73101</v>
          </cell>
          <cell r="C532" t="str">
            <v>Biaya pengiriman dokumen</v>
          </cell>
          <cell r="D532" t="str">
            <v>Rp</v>
          </cell>
          <cell r="E532">
            <v>895400</v>
          </cell>
          <cell r="F532" t="str">
            <v>Rp</v>
          </cell>
          <cell r="G532">
            <v>80000</v>
          </cell>
          <cell r="H532" t="str">
            <v>Rp</v>
          </cell>
          <cell r="I532">
            <v>0</v>
          </cell>
          <cell r="J532" t="str">
            <v>Rp</v>
          </cell>
          <cell r="K532">
            <v>975400</v>
          </cell>
        </row>
        <row r="533">
          <cell r="B533">
            <v>73201</v>
          </cell>
          <cell r="C533" t="str">
            <v>Biaya benda pos</v>
          </cell>
          <cell r="D533" t="str">
            <v>Rp</v>
          </cell>
          <cell r="E533">
            <v>19000</v>
          </cell>
          <cell r="F533" t="str">
            <v>Rp</v>
          </cell>
          <cell r="G533">
            <v>0</v>
          </cell>
          <cell r="H533" t="str">
            <v>Rp</v>
          </cell>
          <cell r="I533">
            <v>0</v>
          </cell>
          <cell r="J533" t="str">
            <v>Rp</v>
          </cell>
          <cell r="K533">
            <v>19000</v>
          </cell>
        </row>
        <row r="534">
          <cell r="B534">
            <v>73301</v>
          </cell>
          <cell r="C534" t="str">
            <v>Biaya telp/telex/fax</v>
          </cell>
          <cell r="D534" t="str">
            <v>Rp</v>
          </cell>
          <cell r="E534">
            <v>9208575</v>
          </cell>
          <cell r="F534" t="str">
            <v>Rp</v>
          </cell>
          <cell r="G534">
            <v>1631297</v>
          </cell>
          <cell r="H534" t="str">
            <v>Rp</v>
          </cell>
          <cell r="I534">
            <v>0</v>
          </cell>
          <cell r="J534" t="str">
            <v>Rp</v>
          </cell>
          <cell r="K534">
            <v>10839872</v>
          </cell>
        </row>
        <row r="535">
          <cell r="B535">
            <v>74101</v>
          </cell>
          <cell r="C535" t="str">
            <v>Biaya administrasi bank</v>
          </cell>
          <cell r="D535" t="str">
            <v>Rp</v>
          </cell>
          <cell r="E535">
            <v>542000</v>
          </cell>
          <cell r="F535" t="str">
            <v>Rp</v>
          </cell>
          <cell r="G535">
            <v>66000</v>
          </cell>
          <cell r="H535" t="str">
            <v>Rp</v>
          </cell>
          <cell r="I535">
            <v>0</v>
          </cell>
          <cell r="J535" t="str">
            <v>Rp</v>
          </cell>
          <cell r="K535">
            <v>608000</v>
          </cell>
        </row>
        <row r="536">
          <cell r="B536">
            <v>74201</v>
          </cell>
          <cell r="C536" t="str">
            <v>Biaya provisi</v>
          </cell>
          <cell r="D536" t="str">
            <v>Rp</v>
          </cell>
          <cell r="E536">
            <v>0</v>
          </cell>
          <cell r="F536" t="str">
            <v>Rp</v>
          </cell>
          <cell r="G536">
            <v>0</v>
          </cell>
          <cell r="H536" t="str">
            <v>Rp</v>
          </cell>
          <cell r="I536">
            <v>0</v>
          </cell>
          <cell r="J536" t="str">
            <v>Rp</v>
          </cell>
          <cell r="K536">
            <v>0</v>
          </cell>
        </row>
        <row r="537">
          <cell r="B537">
            <v>75101</v>
          </cell>
          <cell r="C537" t="str">
            <v>Biaya pajak</v>
          </cell>
          <cell r="D537" t="str">
            <v>Rp</v>
          </cell>
          <cell r="E537">
            <v>0</v>
          </cell>
          <cell r="F537" t="str">
            <v>Rp</v>
          </cell>
          <cell r="G537">
            <v>0</v>
          </cell>
          <cell r="H537" t="str">
            <v>Rp</v>
          </cell>
          <cell r="I537">
            <v>0</v>
          </cell>
          <cell r="J537" t="str">
            <v>Rp</v>
          </cell>
          <cell r="K537">
            <v>0</v>
          </cell>
        </row>
        <row r="538">
          <cell r="B538">
            <v>75201</v>
          </cell>
          <cell r="C538" t="str">
            <v>Sumbangan</v>
          </cell>
          <cell r="D538" t="str">
            <v>Rp</v>
          </cell>
          <cell r="E538">
            <v>745000</v>
          </cell>
          <cell r="F538" t="str">
            <v>Rp</v>
          </cell>
          <cell r="G538">
            <v>50000</v>
          </cell>
          <cell r="H538" t="str">
            <v>Rp</v>
          </cell>
          <cell r="I538">
            <v>0</v>
          </cell>
          <cell r="J538" t="str">
            <v>Rp</v>
          </cell>
          <cell r="K538">
            <v>795000</v>
          </cell>
        </row>
        <row r="539">
          <cell r="B539">
            <v>75301</v>
          </cell>
          <cell r="C539" t="str">
            <v>Perijinan/notaris</v>
          </cell>
          <cell r="D539" t="str">
            <v>Rp</v>
          </cell>
          <cell r="E539">
            <v>0</v>
          </cell>
          <cell r="F539" t="str">
            <v>Rp</v>
          </cell>
          <cell r="G539">
            <v>0</v>
          </cell>
          <cell r="H539" t="str">
            <v>Rp</v>
          </cell>
          <cell r="I539">
            <v>0</v>
          </cell>
          <cell r="J539" t="str">
            <v>Rp</v>
          </cell>
          <cell r="K539">
            <v>0</v>
          </cell>
        </row>
        <row r="540">
          <cell r="B540">
            <v>75401</v>
          </cell>
          <cell r="C540" t="str">
            <v>Iuran</v>
          </cell>
          <cell r="D540" t="str">
            <v>Rp</v>
          </cell>
          <cell r="E540">
            <v>600000</v>
          </cell>
          <cell r="F540" t="str">
            <v>Rp</v>
          </cell>
          <cell r="G540">
            <v>0</v>
          </cell>
          <cell r="H540" t="str">
            <v>Rp</v>
          </cell>
          <cell r="I540">
            <v>0</v>
          </cell>
          <cell r="J540" t="str">
            <v>Rp</v>
          </cell>
          <cell r="K540">
            <v>600000</v>
          </cell>
        </row>
        <row r="541">
          <cell r="B541">
            <v>75501</v>
          </cell>
          <cell r="C541" t="str">
            <v>P B B</v>
          </cell>
          <cell r="D541" t="str">
            <v>Rp</v>
          </cell>
          <cell r="E541">
            <v>16271332</v>
          </cell>
          <cell r="F541" t="str">
            <v>Rp</v>
          </cell>
          <cell r="G541">
            <v>0</v>
          </cell>
          <cell r="H541" t="str">
            <v>Rp</v>
          </cell>
          <cell r="I541">
            <v>0</v>
          </cell>
          <cell r="J541" t="str">
            <v>Rp</v>
          </cell>
          <cell r="K541">
            <v>16271332</v>
          </cell>
        </row>
        <row r="542">
          <cell r="B542">
            <v>78101</v>
          </cell>
          <cell r="C542" t="str">
            <v>Biaya pemeliharaan bangunan</v>
          </cell>
          <cell r="D542" t="str">
            <v>Rp</v>
          </cell>
          <cell r="E542">
            <v>0</v>
          </cell>
          <cell r="F542" t="str">
            <v>Rp</v>
          </cell>
          <cell r="G542">
            <v>0</v>
          </cell>
          <cell r="H542" t="str">
            <v>Rp</v>
          </cell>
          <cell r="I542">
            <v>0</v>
          </cell>
          <cell r="J542" t="str">
            <v>Rp</v>
          </cell>
          <cell r="K542">
            <v>0</v>
          </cell>
        </row>
        <row r="543">
          <cell r="B543">
            <v>78201</v>
          </cell>
          <cell r="C543" t="str">
            <v>Biaya pemelih sarana&amp;instal</v>
          </cell>
          <cell r="D543" t="str">
            <v>Rp</v>
          </cell>
          <cell r="E543">
            <v>0</v>
          </cell>
          <cell r="F543" t="str">
            <v>Rp</v>
          </cell>
          <cell r="G543">
            <v>0</v>
          </cell>
          <cell r="H543" t="str">
            <v>Rp</v>
          </cell>
          <cell r="I543">
            <v>0</v>
          </cell>
          <cell r="J543" t="str">
            <v>Rp</v>
          </cell>
          <cell r="K543">
            <v>0</v>
          </cell>
        </row>
        <row r="544">
          <cell r="B544">
            <v>78301</v>
          </cell>
          <cell r="C544" t="str">
            <v>Biaya pemeliharaan kendaraan</v>
          </cell>
          <cell r="D544" t="str">
            <v>Rp</v>
          </cell>
          <cell r="E544">
            <v>0</v>
          </cell>
          <cell r="F544" t="str">
            <v>Rp</v>
          </cell>
          <cell r="G544">
            <v>0</v>
          </cell>
          <cell r="H544" t="str">
            <v>Rp</v>
          </cell>
          <cell r="I544">
            <v>0</v>
          </cell>
          <cell r="J544" t="str">
            <v>Rp</v>
          </cell>
          <cell r="K544">
            <v>0</v>
          </cell>
        </row>
        <row r="545">
          <cell r="B545">
            <v>78401</v>
          </cell>
          <cell r="C545" t="str">
            <v>Biaya pemelih invent.&amp;peralat</v>
          </cell>
          <cell r="D545" t="str">
            <v>Rp</v>
          </cell>
          <cell r="E545">
            <v>0</v>
          </cell>
          <cell r="F545" t="str">
            <v>Rp</v>
          </cell>
          <cell r="G545">
            <v>0</v>
          </cell>
          <cell r="H545" t="str">
            <v>Rp</v>
          </cell>
          <cell r="I545">
            <v>0</v>
          </cell>
          <cell r="J545" t="str">
            <v>Rp</v>
          </cell>
          <cell r="K545">
            <v>0</v>
          </cell>
        </row>
        <row r="546">
          <cell r="B546">
            <v>79101</v>
          </cell>
          <cell r="C546" t="str">
            <v>Biaya peny. Bangunan</v>
          </cell>
          <cell r="D546" t="str">
            <v>Rp</v>
          </cell>
          <cell r="E546">
            <v>0</v>
          </cell>
          <cell r="F546" t="str">
            <v>Rp</v>
          </cell>
          <cell r="G546">
            <v>0</v>
          </cell>
          <cell r="H546" t="str">
            <v>Rp</v>
          </cell>
          <cell r="I546">
            <v>0</v>
          </cell>
          <cell r="J546" t="str">
            <v>Rp</v>
          </cell>
          <cell r="K546">
            <v>0</v>
          </cell>
        </row>
        <row r="547">
          <cell r="B547">
            <v>79201</v>
          </cell>
          <cell r="C547" t="str">
            <v>Biaya peny. Sarana&amp;install</v>
          </cell>
          <cell r="D547" t="str">
            <v>Rp</v>
          </cell>
          <cell r="E547">
            <v>0</v>
          </cell>
          <cell r="F547" t="str">
            <v>Rp</v>
          </cell>
          <cell r="G547">
            <v>0</v>
          </cell>
          <cell r="H547" t="str">
            <v>Rp</v>
          </cell>
          <cell r="I547">
            <v>0</v>
          </cell>
          <cell r="J547" t="str">
            <v>Rp</v>
          </cell>
          <cell r="K547">
            <v>0</v>
          </cell>
        </row>
        <row r="548">
          <cell r="B548">
            <v>79301</v>
          </cell>
          <cell r="C548" t="str">
            <v>Biaya peny. Kendaraan</v>
          </cell>
          <cell r="D548" t="str">
            <v>Rp</v>
          </cell>
          <cell r="E548">
            <v>0</v>
          </cell>
          <cell r="F548" t="str">
            <v>Rp</v>
          </cell>
          <cell r="G548">
            <v>0</v>
          </cell>
          <cell r="H548" t="str">
            <v>Rp</v>
          </cell>
          <cell r="I548">
            <v>0</v>
          </cell>
          <cell r="J548" t="str">
            <v>Rp</v>
          </cell>
          <cell r="K548">
            <v>0</v>
          </cell>
        </row>
        <row r="549">
          <cell r="B549">
            <v>79401</v>
          </cell>
          <cell r="C549" t="str">
            <v>Biaya peny. Invent&amp;peralat.</v>
          </cell>
          <cell r="D549" t="str">
            <v>Rp</v>
          </cell>
          <cell r="E549">
            <v>0</v>
          </cell>
          <cell r="F549" t="str">
            <v>Rp</v>
          </cell>
          <cell r="G549">
            <v>0</v>
          </cell>
          <cell r="H549" t="str">
            <v>Rp</v>
          </cell>
          <cell r="I549">
            <v>0</v>
          </cell>
          <cell r="J549" t="str">
            <v>Rp</v>
          </cell>
          <cell r="K549">
            <v>0</v>
          </cell>
        </row>
        <row r="550">
          <cell r="B550">
            <v>82401</v>
          </cell>
          <cell r="C550" t="str">
            <v>Iuran Keamanan</v>
          </cell>
          <cell r="D550" t="str">
            <v>Rp</v>
          </cell>
          <cell r="E550">
            <v>1650000</v>
          </cell>
          <cell r="F550" t="str">
            <v>Rp</v>
          </cell>
          <cell r="G550">
            <v>150000</v>
          </cell>
          <cell r="H550" t="str">
            <v>Rp</v>
          </cell>
          <cell r="I550">
            <v>0</v>
          </cell>
          <cell r="J550" t="str">
            <v>Rp</v>
          </cell>
          <cell r="K550">
            <v>1800000</v>
          </cell>
        </row>
      </sheetData>
      <sheetData sheetId="11" refreshError="1"/>
      <sheetData sheetId="1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</row>
        <row r="5">
          <cell r="C5" t="str">
            <v>PRODUK</v>
          </cell>
          <cell r="D5" t="str">
            <v>PERSEDIAAN AWAL</v>
          </cell>
          <cell r="F5" t="str">
            <v>HARGA</v>
          </cell>
          <cell r="G5" t="str">
            <v>PEMBELIAN</v>
          </cell>
          <cell r="Q5" t="str">
            <v>PERSEDIAAN AKHIR</v>
          </cell>
          <cell r="S5" t="str">
            <v>HPP</v>
          </cell>
        </row>
        <row r="6">
          <cell r="G6" t="str">
            <v>KOTOR</v>
          </cell>
          <cell r="I6" t="str">
            <v>MUTASI MASUK</v>
          </cell>
          <cell r="K6" t="str">
            <v>RETUR</v>
          </cell>
          <cell r="M6" t="str">
            <v>MUTASI KELUAR</v>
          </cell>
          <cell r="O6" t="str">
            <v>BERSIH</v>
          </cell>
        </row>
        <row r="7">
          <cell r="A7" t="str">
            <v>hpp</v>
          </cell>
          <cell r="B7" t="str">
            <v>brg</v>
          </cell>
          <cell r="D7" t="str">
            <v>Qty</v>
          </cell>
          <cell r="E7" t="str">
            <v>Rp</v>
          </cell>
          <cell r="G7" t="str">
            <v>Qty</v>
          </cell>
          <cell r="H7" t="str">
            <v>Rp</v>
          </cell>
          <cell r="I7" t="str">
            <v>Qty</v>
          </cell>
          <cell r="J7" t="str">
            <v>Rp</v>
          </cell>
          <cell r="K7" t="str">
            <v>Qty</v>
          </cell>
          <cell r="L7" t="str">
            <v>Rp</v>
          </cell>
          <cell r="M7" t="str">
            <v>Qty</v>
          </cell>
          <cell r="N7" t="str">
            <v>Rp</v>
          </cell>
          <cell r="O7" t="str">
            <v>Qty</v>
          </cell>
          <cell r="P7" t="str">
            <v>Rp</v>
          </cell>
          <cell r="Q7" t="str">
            <v>Qty</v>
          </cell>
          <cell r="R7" t="str">
            <v>Rp</v>
          </cell>
          <cell r="S7" t="str">
            <v>Qty</v>
          </cell>
          <cell r="T7" t="str">
            <v>Rp</v>
          </cell>
        </row>
        <row r="8">
          <cell r="A8">
            <v>55101</v>
          </cell>
          <cell r="B8">
            <v>15101</v>
          </cell>
          <cell r="C8" t="str">
            <v>A1  240 Ml</v>
          </cell>
          <cell r="D8">
            <v>9</v>
          </cell>
          <cell r="E8">
            <v>138600</v>
          </cell>
          <cell r="F8">
            <v>15400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30800</v>
          </cell>
          <cell r="O8">
            <v>-2</v>
          </cell>
          <cell r="P8">
            <v>-30800</v>
          </cell>
          <cell r="Q8">
            <v>1</v>
          </cell>
          <cell r="R8">
            <v>15300</v>
          </cell>
          <cell r="S8">
            <v>0</v>
          </cell>
          <cell r="T8">
            <v>0</v>
          </cell>
          <cell r="U8">
            <v>50138</v>
          </cell>
          <cell r="V8">
            <v>50101</v>
          </cell>
          <cell r="W8">
            <v>0</v>
          </cell>
          <cell r="X8">
            <v>0</v>
          </cell>
          <cell r="Y8" t="str">
            <v>AQUA  240 ML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A9">
            <v>55102</v>
          </cell>
          <cell r="B9">
            <v>15102</v>
          </cell>
          <cell r="C9" t="str">
            <v>A2  330 Ml</v>
          </cell>
          <cell r="D9">
            <v>10</v>
          </cell>
          <cell r="E9">
            <v>212000</v>
          </cell>
          <cell r="F9">
            <v>21200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9</v>
          </cell>
          <cell r="R9">
            <v>202050</v>
          </cell>
          <cell r="S9">
            <v>0</v>
          </cell>
          <cell r="T9">
            <v>0</v>
          </cell>
          <cell r="U9">
            <v>50139</v>
          </cell>
          <cell r="V9">
            <v>50102</v>
          </cell>
          <cell r="W9">
            <v>0</v>
          </cell>
          <cell r="Y9" t="str">
            <v>AQUA  330 ML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>
            <v>55107</v>
          </cell>
          <cell r="B10">
            <v>15107</v>
          </cell>
          <cell r="C10" t="str">
            <v>A3  600 Ml</v>
          </cell>
          <cell r="D10">
            <v>0</v>
          </cell>
          <cell r="E10">
            <v>0</v>
          </cell>
          <cell r="F10">
            <v>28000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50144</v>
          </cell>
          <cell r="V10">
            <v>50107</v>
          </cell>
          <cell r="W10">
            <v>0</v>
          </cell>
          <cell r="X10">
            <v>0</v>
          </cell>
          <cell r="Y10" t="str">
            <v>AQUA  600 ML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>
            <v>55108</v>
          </cell>
          <cell r="B11">
            <v>15108</v>
          </cell>
          <cell r="C11" t="str">
            <v>A4 1500 Ml</v>
          </cell>
          <cell r="D11">
            <v>0</v>
          </cell>
          <cell r="E11">
            <v>0</v>
          </cell>
          <cell r="F11">
            <v>27300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50145</v>
          </cell>
          <cell r="V11">
            <v>50108</v>
          </cell>
          <cell r="W11">
            <v>0</v>
          </cell>
          <cell r="Y11" t="str">
            <v>AQUA 1500 ML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A12">
            <v>55109</v>
          </cell>
          <cell r="B12">
            <v>15109</v>
          </cell>
          <cell r="C12" t="str">
            <v>A Galon</v>
          </cell>
          <cell r="D12">
            <v>16768</v>
          </cell>
          <cell r="E12">
            <v>136659200</v>
          </cell>
          <cell r="F12">
            <v>8150</v>
          </cell>
          <cell r="G12">
            <v>22009</v>
          </cell>
          <cell r="H12">
            <v>179373350</v>
          </cell>
          <cell r="I12">
            <v>0</v>
          </cell>
          <cell r="J12">
            <v>0</v>
          </cell>
          <cell r="K12">
            <v>305</v>
          </cell>
          <cell r="L12">
            <v>2485750</v>
          </cell>
          <cell r="M12">
            <v>7205</v>
          </cell>
          <cell r="N12">
            <v>58720750</v>
          </cell>
          <cell r="O12">
            <v>14499</v>
          </cell>
          <cell r="P12">
            <v>118166850</v>
          </cell>
          <cell r="Q12">
            <v>4066</v>
          </cell>
          <cell r="R12">
            <v>33137900</v>
          </cell>
          <cell r="S12">
            <v>31635</v>
          </cell>
          <cell r="T12">
            <v>257825250</v>
          </cell>
          <cell r="U12">
            <v>50146</v>
          </cell>
          <cell r="V12">
            <v>50109</v>
          </cell>
          <cell r="W12">
            <v>0</v>
          </cell>
          <cell r="Y12" t="str">
            <v>AQUA GALLON ISI</v>
          </cell>
          <cell r="Z12">
            <v>8314</v>
          </cell>
          <cell r="AA12">
            <v>73659900</v>
          </cell>
          <cell r="AB12">
            <v>23321</v>
          </cell>
          <cell r="AC12">
            <v>205525800</v>
          </cell>
        </row>
        <row r="13">
          <cell r="A13">
            <v>55110</v>
          </cell>
          <cell r="B13">
            <v>15110</v>
          </cell>
          <cell r="C13" t="str">
            <v>A.G Kosong</v>
          </cell>
          <cell r="D13">
            <v>17186</v>
          </cell>
          <cell r="E13">
            <v>515580000</v>
          </cell>
          <cell r="F13">
            <v>30000</v>
          </cell>
          <cell r="G13">
            <v>22271</v>
          </cell>
          <cell r="H13">
            <v>668130000</v>
          </cell>
          <cell r="I13">
            <v>2311</v>
          </cell>
          <cell r="J13">
            <v>69330000</v>
          </cell>
          <cell r="K13">
            <v>18019</v>
          </cell>
          <cell r="L13">
            <v>540570000</v>
          </cell>
          <cell r="M13">
            <v>3084</v>
          </cell>
          <cell r="N13">
            <v>92520000</v>
          </cell>
          <cell r="O13">
            <v>3479</v>
          </cell>
          <cell r="P13">
            <v>104370000</v>
          </cell>
          <cell r="Q13">
            <v>6243</v>
          </cell>
          <cell r="R13">
            <v>187290000</v>
          </cell>
          <cell r="S13">
            <v>3236</v>
          </cell>
          <cell r="T13">
            <v>97080000</v>
          </cell>
          <cell r="U13">
            <v>50147</v>
          </cell>
          <cell r="V13">
            <v>50110</v>
          </cell>
          <cell r="W13">
            <v>0</v>
          </cell>
          <cell r="Y13" t="str">
            <v>AQUA GALLON KOSONG</v>
          </cell>
          <cell r="Z13">
            <v>3189</v>
          </cell>
          <cell r="AA13">
            <v>95670000</v>
          </cell>
          <cell r="AB13">
            <v>47</v>
          </cell>
          <cell r="AC13">
            <v>1410000</v>
          </cell>
        </row>
        <row r="14">
          <cell r="A14">
            <v>55111</v>
          </cell>
          <cell r="B14">
            <v>15111</v>
          </cell>
          <cell r="C14" t="str">
            <v>V 240 Ml</v>
          </cell>
          <cell r="D14">
            <v>746</v>
          </cell>
          <cell r="E14">
            <v>8877400</v>
          </cell>
          <cell r="F14">
            <v>11900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272</v>
          </cell>
          <cell r="N14">
            <v>3236800</v>
          </cell>
          <cell r="O14">
            <v>-272</v>
          </cell>
          <cell r="P14">
            <v>-3236800</v>
          </cell>
          <cell r="Q14">
            <v>864</v>
          </cell>
          <cell r="R14">
            <v>10195200</v>
          </cell>
          <cell r="S14">
            <v>253</v>
          </cell>
          <cell r="T14">
            <v>2985400</v>
          </cell>
          <cell r="U14">
            <v>50148</v>
          </cell>
          <cell r="V14">
            <v>50111</v>
          </cell>
          <cell r="W14">
            <v>0</v>
          </cell>
          <cell r="Y14" t="str">
            <v>VIT 240 ML</v>
          </cell>
          <cell r="Z14">
            <v>0</v>
          </cell>
          <cell r="AA14">
            <v>0</v>
          </cell>
          <cell r="AB14">
            <v>253</v>
          </cell>
          <cell r="AC14">
            <v>3147200</v>
          </cell>
        </row>
        <row r="15">
          <cell r="A15">
            <v>55112</v>
          </cell>
          <cell r="B15">
            <v>15112</v>
          </cell>
          <cell r="C15" t="str">
            <v>V 600 Ml</v>
          </cell>
          <cell r="D15">
            <v>1432</v>
          </cell>
          <cell r="E15">
            <v>28783200</v>
          </cell>
          <cell r="F15">
            <v>20100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220</v>
          </cell>
          <cell r="N15">
            <v>4422000</v>
          </cell>
          <cell r="O15">
            <v>-220</v>
          </cell>
          <cell r="P15">
            <v>-4422000</v>
          </cell>
          <cell r="Q15">
            <v>1014</v>
          </cell>
          <cell r="R15">
            <v>20178600</v>
          </cell>
          <cell r="S15">
            <v>35</v>
          </cell>
          <cell r="T15">
            <v>696500</v>
          </cell>
          <cell r="U15">
            <v>50149</v>
          </cell>
          <cell r="V15">
            <v>50112</v>
          </cell>
          <cell r="W15">
            <v>0</v>
          </cell>
          <cell r="Y15" t="str">
            <v>VIT 600 ML</v>
          </cell>
          <cell r="Z15">
            <v>0</v>
          </cell>
          <cell r="AA15">
            <v>0</v>
          </cell>
          <cell r="AB15">
            <v>35</v>
          </cell>
          <cell r="AC15">
            <v>735000</v>
          </cell>
        </row>
        <row r="16">
          <cell r="A16">
            <v>55113</v>
          </cell>
          <cell r="B16">
            <v>15113</v>
          </cell>
          <cell r="C16" t="str">
            <v>V 1500 Ml</v>
          </cell>
          <cell r="D16">
            <v>304</v>
          </cell>
          <cell r="E16">
            <v>5836800</v>
          </cell>
          <cell r="F16">
            <v>19200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185</v>
          </cell>
          <cell r="R16">
            <v>3515000</v>
          </cell>
          <cell r="S16">
            <v>14</v>
          </cell>
          <cell r="T16">
            <v>266000</v>
          </cell>
          <cell r="U16">
            <v>50150</v>
          </cell>
          <cell r="V16">
            <v>50113</v>
          </cell>
          <cell r="W16">
            <v>0</v>
          </cell>
          <cell r="Y16" t="str">
            <v>VIT 1500 ML</v>
          </cell>
          <cell r="Z16">
            <v>0</v>
          </cell>
          <cell r="AA16">
            <v>0</v>
          </cell>
          <cell r="AB16">
            <v>14</v>
          </cell>
          <cell r="AC16">
            <v>280000</v>
          </cell>
        </row>
        <row r="17">
          <cell r="A17">
            <v>55114</v>
          </cell>
          <cell r="B17">
            <v>15114</v>
          </cell>
          <cell r="C17" t="str">
            <v>VG Galon</v>
          </cell>
          <cell r="D17">
            <v>2225</v>
          </cell>
          <cell r="E17">
            <v>13127500</v>
          </cell>
          <cell r="F17">
            <v>5900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602</v>
          </cell>
          <cell r="N17">
            <v>3551800</v>
          </cell>
          <cell r="O17">
            <v>-602</v>
          </cell>
          <cell r="P17">
            <v>-3551800</v>
          </cell>
          <cell r="Q17">
            <v>3811</v>
          </cell>
          <cell r="R17">
            <v>22484900</v>
          </cell>
          <cell r="S17">
            <v>1131</v>
          </cell>
          <cell r="T17">
            <v>6672900</v>
          </cell>
          <cell r="U17">
            <v>50151</v>
          </cell>
          <cell r="V17">
            <v>50114</v>
          </cell>
          <cell r="W17">
            <v>0</v>
          </cell>
          <cell r="Y17" t="str">
            <v>VIT GALLON ISI</v>
          </cell>
          <cell r="Z17">
            <v>18</v>
          </cell>
          <cell r="AA17">
            <v>118800</v>
          </cell>
          <cell r="AB17">
            <v>1113</v>
          </cell>
          <cell r="AC17">
            <v>7198100</v>
          </cell>
        </row>
        <row r="18">
          <cell r="A18">
            <v>55115</v>
          </cell>
          <cell r="B18">
            <v>15115</v>
          </cell>
          <cell r="C18" t="str">
            <v>VG Kosong</v>
          </cell>
          <cell r="D18">
            <v>3311</v>
          </cell>
          <cell r="E18">
            <v>99330000</v>
          </cell>
          <cell r="F18">
            <v>30000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602</v>
          </cell>
          <cell r="N18">
            <v>18060000</v>
          </cell>
          <cell r="O18">
            <v>-602</v>
          </cell>
          <cell r="P18">
            <v>-18060000</v>
          </cell>
          <cell r="Q18">
            <v>4362</v>
          </cell>
          <cell r="R18">
            <v>130860000</v>
          </cell>
          <cell r="S18">
            <v>1</v>
          </cell>
          <cell r="T18">
            <v>30000</v>
          </cell>
          <cell r="U18">
            <v>50152</v>
          </cell>
          <cell r="V18">
            <v>50115</v>
          </cell>
          <cell r="W18">
            <v>0</v>
          </cell>
          <cell r="Y18" t="str">
            <v>VIT GALLON KOSONG</v>
          </cell>
          <cell r="Z18">
            <v>0</v>
          </cell>
          <cell r="AA18">
            <v>0</v>
          </cell>
          <cell r="AB18">
            <v>1</v>
          </cell>
          <cell r="AC18">
            <v>30000</v>
          </cell>
        </row>
        <row r="19">
          <cell r="A19">
            <v>55117</v>
          </cell>
          <cell r="B19">
            <v>15117</v>
          </cell>
          <cell r="C19" t="str">
            <v>Mizone PF</v>
          </cell>
          <cell r="D19">
            <v>2</v>
          </cell>
          <cell r="E19">
            <v>55300</v>
          </cell>
          <cell r="F19">
            <v>27650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50154</v>
          </cell>
          <cell r="V19">
            <v>50117</v>
          </cell>
          <cell r="W19">
            <v>0</v>
          </cell>
          <cell r="Y19" t="str">
            <v>MIZONE PASSION FRUIT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55116</v>
          </cell>
          <cell r="B20">
            <v>15116</v>
          </cell>
          <cell r="C20" t="str">
            <v>Mizone OL</v>
          </cell>
          <cell r="D20">
            <v>1</v>
          </cell>
          <cell r="E20">
            <v>27650</v>
          </cell>
          <cell r="F20">
            <v>27650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27650</v>
          </cell>
          <cell r="O20">
            <v>-1</v>
          </cell>
          <cell r="P20">
            <v>-27650</v>
          </cell>
          <cell r="Q20">
            <v>1</v>
          </cell>
          <cell r="R20">
            <v>27450</v>
          </cell>
          <cell r="S20">
            <v>0</v>
          </cell>
          <cell r="T20">
            <v>0</v>
          </cell>
          <cell r="U20">
            <v>50181</v>
          </cell>
          <cell r="V20">
            <v>50182</v>
          </cell>
          <cell r="Y20" t="str">
            <v>MIZONE ORANGE LIME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55144</v>
          </cell>
          <cell r="B21">
            <v>15144</v>
          </cell>
          <cell r="C21" t="str">
            <v>Mizone AG</v>
          </cell>
          <cell r="D21">
            <v>4</v>
          </cell>
          <cell r="E21">
            <v>110600</v>
          </cell>
          <cell r="F21">
            <v>27650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50153</v>
          </cell>
          <cell r="V21">
            <v>50116</v>
          </cell>
          <cell r="W21">
            <v>0</v>
          </cell>
          <cell r="X21">
            <v>0</v>
          </cell>
          <cell r="Y21" t="str">
            <v>MIZONE AQUA GUAVA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 t="str">
            <v>MIZONE M. PACK TT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Y22" t="str">
            <v>MIZONE M. PACK TT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55118</v>
          </cell>
          <cell r="B23">
            <v>15118</v>
          </cell>
          <cell r="C23" t="str">
            <v>Mizone LL</v>
          </cell>
          <cell r="D23">
            <v>2</v>
          </cell>
          <cell r="E23">
            <v>55300</v>
          </cell>
          <cell r="F23">
            <v>27650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50155</v>
          </cell>
          <cell r="V23">
            <v>50118</v>
          </cell>
          <cell r="W23">
            <v>36305</v>
          </cell>
          <cell r="X23">
            <v>36305</v>
          </cell>
          <cell r="Y23" t="str">
            <v>MIZONE LYCHEE LEMON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 t="str">
            <v>TOTAL</v>
          </cell>
          <cell r="D24">
            <v>42000</v>
          </cell>
          <cell r="E24">
            <v>808793550</v>
          </cell>
          <cell r="G24">
            <v>44280</v>
          </cell>
          <cell r="H24">
            <v>847503350</v>
          </cell>
          <cell r="I24">
            <v>2311</v>
          </cell>
          <cell r="J24">
            <v>69330000</v>
          </cell>
          <cell r="K24">
            <v>18324</v>
          </cell>
          <cell r="L24">
            <v>543055750</v>
          </cell>
          <cell r="M24">
            <v>11988</v>
          </cell>
          <cell r="N24">
            <v>180569800</v>
          </cell>
          <cell r="O24">
            <v>16279</v>
          </cell>
          <cell r="P24">
            <v>193207800</v>
          </cell>
          <cell r="Q24">
            <v>20556</v>
          </cell>
          <cell r="R24">
            <v>407906400</v>
          </cell>
          <cell r="S24">
            <v>36305</v>
          </cell>
          <cell r="T24">
            <v>365556050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Lap. Laba Rugi"/>
      <sheetName val="Biaya"/>
      <sheetName val="Neraca Saldo"/>
      <sheetName val="DTL NRC"/>
      <sheetName val="TRN NRC"/>
      <sheetName val="TRN RL"/>
      <sheetName val="TRN BY"/>
      <sheetName val="COA"/>
      <sheetName val="TIS"/>
      <sheetName val="WTB"/>
      <sheetName val="COGS"/>
      <sheetName val="LR PERPRODUK"/>
      <sheetName val="COVER"/>
      <sheetName val="Rincian"/>
      <sheetName val="Cash Flow"/>
      <sheetName val="L PROD"/>
      <sheetName val="ANRAS"/>
      <sheetName val="RMB"/>
      <sheetName val="LPH"/>
      <sheetName val="COGS (2)"/>
      <sheetName val="Piutang"/>
      <sheetName val="Buku Besar"/>
      <sheetName val="Bank Statement"/>
      <sheetName val="LKH"/>
      <sheetName val="BG"/>
      <sheetName val="CROSCEK"/>
      <sheetName val="Rekap Biaya"/>
      <sheetName val="SEGMEN DESEMBER"/>
      <sheetName val="DMS"/>
      <sheetName val="Jurnal Memo"/>
      <sheetName val="Ms.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6">
            <v>10101</v>
          </cell>
          <cell r="C6" t="str">
            <v xml:space="preserve">Kas Besar </v>
          </cell>
          <cell r="D6" t="str">
            <v>Rp</v>
          </cell>
          <cell r="E6">
            <v>12344250</v>
          </cell>
          <cell r="F6" t="str">
            <v>Rp</v>
          </cell>
          <cell r="G6">
            <v>769526622.26999998</v>
          </cell>
          <cell r="H6" t="str">
            <v>Rp</v>
          </cell>
          <cell r="I6">
            <v>777055272.26999998</v>
          </cell>
          <cell r="J6" t="str">
            <v>Rp</v>
          </cell>
          <cell r="K6">
            <v>4815600</v>
          </cell>
        </row>
        <row r="7">
          <cell r="B7">
            <v>10201</v>
          </cell>
          <cell r="C7" t="str">
            <v>Kas Kecil</v>
          </cell>
          <cell r="D7" t="str">
            <v>Rp</v>
          </cell>
          <cell r="E7">
            <v>500000</v>
          </cell>
          <cell r="F7" t="str">
            <v>Rp</v>
          </cell>
          <cell r="G7">
            <v>0</v>
          </cell>
          <cell r="H7" t="str">
            <v>Rp</v>
          </cell>
          <cell r="I7">
            <v>0</v>
          </cell>
          <cell r="J7" t="str">
            <v>Rp</v>
          </cell>
          <cell r="K7">
            <v>500000</v>
          </cell>
        </row>
        <row r="8">
          <cell r="B8">
            <v>10301</v>
          </cell>
          <cell r="C8" t="str">
            <v>Transaksi USD Dalam Penyelesaian</v>
          </cell>
          <cell r="D8" t="str">
            <v>Rp</v>
          </cell>
          <cell r="E8">
            <v>0</v>
          </cell>
          <cell r="F8" t="str">
            <v>Rp</v>
          </cell>
          <cell r="G8">
            <v>0</v>
          </cell>
          <cell r="H8" t="str">
            <v>Rp</v>
          </cell>
          <cell r="I8">
            <v>0</v>
          </cell>
          <cell r="J8" t="str">
            <v>Rp</v>
          </cell>
          <cell r="K8">
            <v>0</v>
          </cell>
        </row>
        <row r="9">
          <cell r="B9">
            <v>10401</v>
          </cell>
          <cell r="C9" t="str">
            <v>Transaksi SGD Dalam Penyelesaian</v>
          </cell>
          <cell r="D9" t="str">
            <v>Rp</v>
          </cell>
          <cell r="E9">
            <v>0</v>
          </cell>
          <cell r="F9" t="str">
            <v>Rp</v>
          </cell>
          <cell r="G9">
            <v>0</v>
          </cell>
          <cell r="H9" t="str">
            <v>Rp</v>
          </cell>
          <cell r="I9">
            <v>0</v>
          </cell>
          <cell r="J9" t="str">
            <v>Rp</v>
          </cell>
          <cell r="K9">
            <v>0</v>
          </cell>
        </row>
        <row r="10">
          <cell r="B10">
            <v>10501</v>
          </cell>
          <cell r="C10" t="str">
            <v>Transaksi EUR Dalam Penyelesaian</v>
          </cell>
          <cell r="D10" t="str">
            <v>Rp</v>
          </cell>
          <cell r="E10">
            <v>0</v>
          </cell>
          <cell r="F10" t="str">
            <v>Rp</v>
          </cell>
          <cell r="G10">
            <v>0</v>
          </cell>
          <cell r="H10" t="str">
            <v>Rp</v>
          </cell>
          <cell r="I10">
            <v>0</v>
          </cell>
          <cell r="J10" t="str">
            <v>Rp</v>
          </cell>
          <cell r="K10">
            <v>0</v>
          </cell>
        </row>
        <row r="11">
          <cell r="B11">
            <v>11101</v>
          </cell>
          <cell r="C11" t="str">
            <v>Bank Depo</v>
          </cell>
          <cell r="D11" t="str">
            <v>Rp</v>
          </cell>
          <cell r="E11">
            <v>12481407.75999999</v>
          </cell>
          <cell r="F11" t="str">
            <v>Rp</v>
          </cell>
          <cell r="G11">
            <v>344799175.26999998</v>
          </cell>
          <cell r="H11" t="str">
            <v>Rp</v>
          </cell>
          <cell r="I11">
            <v>351415000</v>
          </cell>
          <cell r="J11" t="str">
            <v>Rp</v>
          </cell>
          <cell r="K11">
            <v>5865583.0299999714</v>
          </cell>
        </row>
        <row r="12">
          <cell r="B12">
            <v>11201</v>
          </cell>
          <cell r="C12" t="str">
            <v>Outstanding BG / Cheque</v>
          </cell>
          <cell r="D12" t="str">
            <v>Rp</v>
          </cell>
          <cell r="E12">
            <v>26968000</v>
          </cell>
          <cell r="F12" t="str">
            <v>Rp</v>
          </cell>
          <cell r="G12">
            <v>20282500</v>
          </cell>
          <cell r="H12" t="str">
            <v>Rp</v>
          </cell>
          <cell r="I12">
            <v>20282500</v>
          </cell>
          <cell r="J12" t="str">
            <v>Rp</v>
          </cell>
          <cell r="K12">
            <v>26968000</v>
          </cell>
        </row>
        <row r="13">
          <cell r="B13">
            <v>12101</v>
          </cell>
          <cell r="C13" t="str">
            <v>Deposito Bank</v>
          </cell>
          <cell r="D13" t="str">
            <v>Rp</v>
          </cell>
          <cell r="E13">
            <v>0</v>
          </cell>
          <cell r="F13" t="str">
            <v>Rp</v>
          </cell>
          <cell r="G13">
            <v>0</v>
          </cell>
          <cell r="H13" t="str">
            <v>Rp</v>
          </cell>
          <cell r="I13">
            <v>0</v>
          </cell>
          <cell r="J13" t="str">
            <v>Rp</v>
          </cell>
          <cell r="K13">
            <v>0</v>
          </cell>
        </row>
        <row r="14">
          <cell r="B14">
            <v>13101</v>
          </cell>
          <cell r="C14" t="str">
            <v xml:space="preserve">Piutang Usaha </v>
          </cell>
          <cell r="D14" t="str">
            <v>Rp</v>
          </cell>
          <cell r="E14">
            <v>210808700</v>
          </cell>
          <cell r="F14" t="str">
            <v>Rp</v>
          </cell>
          <cell r="G14">
            <v>169448700</v>
          </cell>
          <cell r="H14" t="str">
            <v>Rp</v>
          </cell>
          <cell r="I14">
            <v>174217750</v>
          </cell>
          <cell r="J14" t="str">
            <v>Rp</v>
          </cell>
          <cell r="K14">
            <v>206039650</v>
          </cell>
        </row>
        <row r="15">
          <cell r="B15">
            <v>14101</v>
          </cell>
          <cell r="C15" t="str">
            <v>Piutang Usaha Direksi</v>
          </cell>
          <cell r="D15" t="str">
            <v>Rp</v>
          </cell>
          <cell r="E15">
            <v>0</v>
          </cell>
          <cell r="F15" t="str">
            <v>Rp</v>
          </cell>
          <cell r="G15">
            <v>0</v>
          </cell>
          <cell r="H15" t="str">
            <v>Rp</v>
          </cell>
          <cell r="I15">
            <v>0</v>
          </cell>
          <cell r="J15" t="str">
            <v>Rp</v>
          </cell>
          <cell r="K15">
            <v>0</v>
          </cell>
        </row>
        <row r="16">
          <cell r="B16">
            <v>14301</v>
          </cell>
          <cell r="C16" t="str">
            <v>Piutang Pihak III</v>
          </cell>
          <cell r="D16" t="str">
            <v>Rp</v>
          </cell>
          <cell r="E16">
            <v>12962733</v>
          </cell>
          <cell r="F16" t="str">
            <v>Rp</v>
          </cell>
          <cell r="G16">
            <v>0</v>
          </cell>
          <cell r="H16" t="str">
            <v>Rp</v>
          </cell>
          <cell r="I16">
            <v>1353000</v>
          </cell>
          <cell r="J16" t="str">
            <v>Rp</v>
          </cell>
          <cell r="K16">
            <v>11609733</v>
          </cell>
        </row>
        <row r="17">
          <cell r="B17">
            <v>14201</v>
          </cell>
          <cell r="C17" t="str">
            <v>Piutang Usaha Karyawan</v>
          </cell>
          <cell r="D17" t="str">
            <v>Rp</v>
          </cell>
          <cell r="E17">
            <v>0</v>
          </cell>
          <cell r="F17" t="str">
            <v>Rp</v>
          </cell>
          <cell r="G17">
            <v>0</v>
          </cell>
          <cell r="H17" t="str">
            <v>Rp</v>
          </cell>
          <cell r="I17">
            <v>0</v>
          </cell>
          <cell r="J17" t="str">
            <v>Rp</v>
          </cell>
          <cell r="K17">
            <v>0</v>
          </cell>
        </row>
        <row r="18">
          <cell r="B18">
            <v>14401</v>
          </cell>
          <cell r="C18" t="str">
            <v>Saldo Piutang Tahun Lalu</v>
          </cell>
          <cell r="D18" t="str">
            <v>Rp</v>
          </cell>
          <cell r="E18">
            <v>0</v>
          </cell>
          <cell r="F18" t="str">
            <v>Rp</v>
          </cell>
          <cell r="G18">
            <v>0</v>
          </cell>
          <cell r="H18" t="str">
            <v>Rp</v>
          </cell>
          <cell r="I18">
            <v>0</v>
          </cell>
          <cell r="J18" t="str">
            <v>Rp</v>
          </cell>
          <cell r="K18">
            <v>0</v>
          </cell>
        </row>
        <row r="19">
          <cell r="B19">
            <v>14501</v>
          </cell>
          <cell r="C19" t="str">
            <v xml:space="preserve">Piutang Giro Mundur BCA a/c </v>
          </cell>
          <cell r="D19" t="str">
            <v>Rp</v>
          </cell>
          <cell r="E19">
            <v>-26968000</v>
          </cell>
          <cell r="F19" t="str">
            <v>Rp</v>
          </cell>
          <cell r="G19">
            <v>0</v>
          </cell>
          <cell r="H19" t="str">
            <v>Rp</v>
          </cell>
          <cell r="I19">
            <v>0</v>
          </cell>
          <cell r="J19" t="str">
            <v>Rp</v>
          </cell>
          <cell r="K19">
            <v>-26968000</v>
          </cell>
        </row>
        <row r="20">
          <cell r="B20">
            <v>14801</v>
          </cell>
          <cell r="C20" t="str">
            <v>Titipan</v>
          </cell>
          <cell r="D20" t="str">
            <v>Rp</v>
          </cell>
          <cell r="E20">
            <v>-7616000</v>
          </cell>
          <cell r="F20" t="str">
            <v>Rp</v>
          </cell>
          <cell r="G20">
            <v>7616000</v>
          </cell>
          <cell r="H20" t="str">
            <v>Rp</v>
          </cell>
          <cell r="I20">
            <v>0</v>
          </cell>
          <cell r="J20" t="str">
            <v>Rp</v>
          </cell>
          <cell r="K20">
            <v>0</v>
          </cell>
        </row>
        <row r="21">
          <cell r="B21">
            <v>14901</v>
          </cell>
          <cell r="C21" t="str">
            <v>Penukaran</v>
          </cell>
          <cell r="D21" t="str">
            <v>Rp</v>
          </cell>
          <cell r="E21">
            <v>0</v>
          </cell>
          <cell r="F21" t="str">
            <v>Rp</v>
          </cell>
          <cell r="G21">
            <v>0</v>
          </cell>
          <cell r="H21" t="str">
            <v>Rp</v>
          </cell>
          <cell r="I21">
            <v>0</v>
          </cell>
          <cell r="J21" t="str">
            <v>Rp</v>
          </cell>
          <cell r="K21">
            <v>0</v>
          </cell>
        </row>
        <row r="22">
          <cell r="B22">
            <v>15001</v>
          </cell>
          <cell r="C22" t="str">
            <v>Piutang Antar Depo</v>
          </cell>
          <cell r="D22" t="str">
            <v>Rp</v>
          </cell>
          <cell r="E22">
            <v>0</v>
          </cell>
          <cell r="F22" t="str">
            <v>Rp</v>
          </cell>
          <cell r="G22">
            <v>0</v>
          </cell>
          <cell r="H22" t="str">
            <v>Rp</v>
          </cell>
          <cell r="I22">
            <v>0</v>
          </cell>
          <cell r="J22" t="str">
            <v>Rp</v>
          </cell>
          <cell r="K22">
            <v>0</v>
          </cell>
        </row>
        <row r="23">
          <cell r="B23">
            <v>15101</v>
          </cell>
          <cell r="C23" t="str">
            <v>PERSEDIAAN  AQUA A240ML</v>
          </cell>
          <cell r="D23" t="str">
            <v>Rp</v>
          </cell>
          <cell r="E23">
            <v>0</v>
          </cell>
          <cell r="F23" t="str">
            <v>Rp</v>
          </cell>
          <cell r="G23">
            <v>15300</v>
          </cell>
          <cell r="H23" t="str">
            <v>Rp</v>
          </cell>
          <cell r="I23">
            <v>0</v>
          </cell>
          <cell r="J23" t="str">
            <v>Rp</v>
          </cell>
          <cell r="K23">
            <v>15300</v>
          </cell>
        </row>
        <row r="24">
          <cell r="B24">
            <v>15102</v>
          </cell>
          <cell r="C24" t="str">
            <v>PERSEDIAAN  AQUA A330ML</v>
          </cell>
          <cell r="D24" t="str">
            <v>Rp</v>
          </cell>
          <cell r="E24">
            <v>0</v>
          </cell>
          <cell r="F24" t="str">
            <v>Rp</v>
          </cell>
          <cell r="G24">
            <v>202050</v>
          </cell>
          <cell r="H24" t="str">
            <v>Rp</v>
          </cell>
          <cell r="I24">
            <v>0</v>
          </cell>
          <cell r="J24" t="str">
            <v>Rp</v>
          </cell>
          <cell r="K24">
            <v>202050</v>
          </cell>
        </row>
        <row r="25">
          <cell r="B25">
            <v>15103</v>
          </cell>
          <cell r="C25" t="str">
            <v>PERSEDIAAN  AQUA A375ML</v>
          </cell>
          <cell r="D25" t="str">
            <v>Rp</v>
          </cell>
          <cell r="E25">
            <v>0</v>
          </cell>
          <cell r="F25" t="str">
            <v>Rp</v>
          </cell>
          <cell r="G25">
            <v>0</v>
          </cell>
          <cell r="H25" t="str">
            <v>Rp</v>
          </cell>
          <cell r="I25">
            <v>0</v>
          </cell>
          <cell r="J25" t="str">
            <v>Rp</v>
          </cell>
          <cell r="K25">
            <v>0</v>
          </cell>
        </row>
        <row r="26">
          <cell r="B26">
            <v>15104</v>
          </cell>
          <cell r="C26" t="str">
            <v>PERSEDIAAN  AQUA A380ML (ISI)</v>
          </cell>
          <cell r="D26" t="str">
            <v>Rp</v>
          </cell>
          <cell r="E26">
            <v>0</v>
          </cell>
          <cell r="F26" t="str">
            <v>Rp</v>
          </cell>
          <cell r="G26">
            <v>0</v>
          </cell>
          <cell r="H26" t="str">
            <v>Rp</v>
          </cell>
          <cell r="I26">
            <v>0</v>
          </cell>
          <cell r="J26" t="str">
            <v>Rp</v>
          </cell>
          <cell r="K26">
            <v>0</v>
          </cell>
        </row>
        <row r="27">
          <cell r="B27">
            <v>15105</v>
          </cell>
          <cell r="C27" t="str">
            <v>PERSEDIAAN  AQUA KRAT A380ML</v>
          </cell>
          <cell r="D27" t="str">
            <v>Rp</v>
          </cell>
          <cell r="E27">
            <v>0</v>
          </cell>
          <cell r="F27" t="str">
            <v>Rp</v>
          </cell>
          <cell r="G27">
            <v>0</v>
          </cell>
          <cell r="H27" t="str">
            <v>Rp</v>
          </cell>
          <cell r="I27">
            <v>0</v>
          </cell>
          <cell r="J27" t="str">
            <v>Rp</v>
          </cell>
          <cell r="K27">
            <v>0</v>
          </cell>
        </row>
        <row r="28">
          <cell r="B28">
            <v>15106</v>
          </cell>
          <cell r="C28" t="str">
            <v>PERSEDIAAN  AQUA BOTOL A380ML</v>
          </cell>
          <cell r="D28" t="str">
            <v>Rp</v>
          </cell>
          <cell r="E28">
            <v>0</v>
          </cell>
          <cell r="F28" t="str">
            <v>Rp</v>
          </cell>
          <cell r="G28">
            <v>0</v>
          </cell>
          <cell r="H28" t="str">
            <v>Rp</v>
          </cell>
          <cell r="I28">
            <v>0</v>
          </cell>
          <cell r="J28" t="str">
            <v>Rp</v>
          </cell>
          <cell r="K28">
            <v>0</v>
          </cell>
        </row>
        <row r="29">
          <cell r="B29">
            <v>15107</v>
          </cell>
          <cell r="C29" t="str">
            <v>PERSEDIAAN  AQUA A600ML</v>
          </cell>
          <cell r="D29" t="str">
            <v>Rp</v>
          </cell>
          <cell r="E29">
            <v>0</v>
          </cell>
          <cell r="F29" t="str">
            <v>Rp</v>
          </cell>
          <cell r="G29">
            <v>0</v>
          </cell>
          <cell r="H29" t="str">
            <v>Rp</v>
          </cell>
          <cell r="I29">
            <v>0</v>
          </cell>
          <cell r="J29" t="str">
            <v>Rp</v>
          </cell>
          <cell r="K29">
            <v>0</v>
          </cell>
        </row>
        <row r="30">
          <cell r="B30">
            <v>15108</v>
          </cell>
          <cell r="C30" t="str">
            <v>PERSEDIAAN  AQUA A1500ML</v>
          </cell>
          <cell r="D30" t="str">
            <v>Rp</v>
          </cell>
          <cell r="E30">
            <v>0</v>
          </cell>
          <cell r="F30" t="str">
            <v>Rp</v>
          </cell>
          <cell r="G30">
            <v>0</v>
          </cell>
          <cell r="H30" t="str">
            <v>Rp</v>
          </cell>
          <cell r="I30">
            <v>0</v>
          </cell>
          <cell r="J30" t="str">
            <v>Rp</v>
          </cell>
          <cell r="K30">
            <v>0</v>
          </cell>
        </row>
        <row r="31">
          <cell r="B31">
            <v>15109</v>
          </cell>
          <cell r="C31" t="str">
            <v>PERSEDIAAN  AQUA GALON</v>
          </cell>
          <cell r="D31" t="str">
            <v>Rp</v>
          </cell>
          <cell r="E31">
            <v>0</v>
          </cell>
          <cell r="F31" t="str">
            <v>Rp</v>
          </cell>
          <cell r="G31">
            <v>33137900</v>
          </cell>
          <cell r="H31" t="str">
            <v>Rp</v>
          </cell>
          <cell r="I31">
            <v>0</v>
          </cell>
          <cell r="J31" t="str">
            <v>Rp</v>
          </cell>
          <cell r="K31">
            <v>33137900</v>
          </cell>
        </row>
        <row r="32">
          <cell r="B32">
            <v>15110</v>
          </cell>
          <cell r="C32" t="str">
            <v>PERSEDIAAN  AQUA GALON KOSONG</v>
          </cell>
          <cell r="D32" t="str">
            <v>Rp</v>
          </cell>
          <cell r="E32">
            <v>0</v>
          </cell>
          <cell r="F32" t="str">
            <v>Rp</v>
          </cell>
          <cell r="G32">
            <v>187290000</v>
          </cell>
          <cell r="H32" t="str">
            <v>Rp</v>
          </cell>
          <cell r="I32">
            <v>0</v>
          </cell>
          <cell r="J32" t="str">
            <v>Rp</v>
          </cell>
          <cell r="K32">
            <v>187290000</v>
          </cell>
        </row>
        <row r="33">
          <cell r="B33">
            <v>15111</v>
          </cell>
          <cell r="C33" t="str">
            <v>PERSEDIAAN  VIT V240ML</v>
          </cell>
          <cell r="D33" t="str">
            <v>Rp</v>
          </cell>
          <cell r="E33">
            <v>0</v>
          </cell>
          <cell r="F33" t="str">
            <v>Rp</v>
          </cell>
          <cell r="G33">
            <v>10195200</v>
          </cell>
          <cell r="H33" t="str">
            <v>Rp</v>
          </cell>
          <cell r="I33">
            <v>0</v>
          </cell>
          <cell r="J33" t="str">
            <v>Rp</v>
          </cell>
          <cell r="K33">
            <v>10195200</v>
          </cell>
        </row>
        <row r="34">
          <cell r="B34">
            <v>15112</v>
          </cell>
          <cell r="C34" t="str">
            <v>PERSEDIAAN  VIT V600ML</v>
          </cell>
          <cell r="D34" t="str">
            <v>Rp</v>
          </cell>
          <cell r="E34">
            <v>0</v>
          </cell>
          <cell r="F34" t="str">
            <v>Rp</v>
          </cell>
          <cell r="G34">
            <v>20178600</v>
          </cell>
          <cell r="H34" t="str">
            <v>Rp</v>
          </cell>
          <cell r="I34">
            <v>0</v>
          </cell>
          <cell r="J34" t="str">
            <v>Rp</v>
          </cell>
          <cell r="K34">
            <v>20178600</v>
          </cell>
        </row>
        <row r="35">
          <cell r="B35">
            <v>15113</v>
          </cell>
          <cell r="C35" t="str">
            <v>PERSEDIAAN  VIT V1500ML</v>
          </cell>
          <cell r="D35" t="str">
            <v>Rp</v>
          </cell>
          <cell r="E35">
            <v>0</v>
          </cell>
          <cell r="F35" t="str">
            <v>Rp</v>
          </cell>
          <cell r="G35">
            <v>3515000</v>
          </cell>
          <cell r="H35" t="str">
            <v>Rp</v>
          </cell>
          <cell r="I35">
            <v>0</v>
          </cell>
          <cell r="J35" t="str">
            <v>Rp</v>
          </cell>
          <cell r="K35">
            <v>3515000</v>
          </cell>
        </row>
        <row r="36">
          <cell r="B36">
            <v>15114</v>
          </cell>
          <cell r="C36" t="str">
            <v>PERSEDIAAN  VIT GALON</v>
          </cell>
          <cell r="D36" t="str">
            <v>Rp</v>
          </cell>
          <cell r="E36">
            <v>0</v>
          </cell>
          <cell r="F36" t="str">
            <v>Rp</v>
          </cell>
          <cell r="G36">
            <v>22484900</v>
          </cell>
          <cell r="H36" t="str">
            <v>Rp</v>
          </cell>
          <cell r="I36">
            <v>0</v>
          </cell>
          <cell r="J36" t="str">
            <v>Rp</v>
          </cell>
          <cell r="K36">
            <v>22484900</v>
          </cell>
        </row>
        <row r="37">
          <cell r="B37">
            <v>15115</v>
          </cell>
          <cell r="C37" t="str">
            <v>PERSEDIAAN  VIT GALON KOSONG</v>
          </cell>
          <cell r="D37" t="str">
            <v>Rp</v>
          </cell>
          <cell r="E37">
            <v>0</v>
          </cell>
          <cell r="F37" t="str">
            <v>Rp</v>
          </cell>
          <cell r="G37">
            <v>130860000</v>
          </cell>
          <cell r="H37" t="str">
            <v>Rp</v>
          </cell>
          <cell r="I37">
            <v>0</v>
          </cell>
          <cell r="J37" t="str">
            <v>Rp</v>
          </cell>
          <cell r="K37">
            <v>130860000</v>
          </cell>
        </row>
        <row r="38">
          <cell r="B38">
            <v>15116</v>
          </cell>
          <cell r="C38" t="str">
            <v>PERSEDIAAN  MIZONE ORANGE LIM ( MZOL )</v>
          </cell>
          <cell r="D38" t="str">
            <v>Rp</v>
          </cell>
          <cell r="E38">
            <v>0</v>
          </cell>
          <cell r="F38" t="str">
            <v>Rp</v>
          </cell>
          <cell r="G38">
            <v>27450</v>
          </cell>
          <cell r="H38" t="str">
            <v>Rp</v>
          </cell>
          <cell r="I38">
            <v>0</v>
          </cell>
          <cell r="J38" t="str">
            <v>Rp</v>
          </cell>
          <cell r="K38">
            <v>27450</v>
          </cell>
        </row>
        <row r="39">
          <cell r="B39">
            <v>15117</v>
          </cell>
          <cell r="C39" t="str">
            <v>PERSEDIAAN  MIZONE  PASSION FRUIT ( MZPF)</v>
          </cell>
          <cell r="D39" t="str">
            <v>Rp</v>
          </cell>
          <cell r="E39">
            <v>0</v>
          </cell>
          <cell r="F39" t="str">
            <v>Rp</v>
          </cell>
          <cell r="G39">
            <v>0</v>
          </cell>
          <cell r="H39" t="str">
            <v>Rp</v>
          </cell>
          <cell r="I39">
            <v>0</v>
          </cell>
          <cell r="J39" t="str">
            <v>Rp</v>
          </cell>
          <cell r="K39">
            <v>0</v>
          </cell>
        </row>
        <row r="40">
          <cell r="B40">
            <v>15118</v>
          </cell>
          <cell r="C40" t="str">
            <v>PERSEDIAAN  MIZONE LEMON LECHEE ( MZLL)</v>
          </cell>
          <cell r="D40" t="str">
            <v>Rp</v>
          </cell>
          <cell r="E40">
            <v>0</v>
          </cell>
          <cell r="F40" t="str">
            <v>Rp</v>
          </cell>
          <cell r="G40">
            <v>0</v>
          </cell>
          <cell r="H40" t="str">
            <v>Rp</v>
          </cell>
          <cell r="I40">
            <v>0</v>
          </cell>
          <cell r="J40" t="str">
            <v>Rp</v>
          </cell>
          <cell r="K40">
            <v>0</v>
          </cell>
        </row>
        <row r="41">
          <cell r="B41">
            <v>15144</v>
          </cell>
          <cell r="C41" t="str">
            <v>PERSEDIAAN  MIZONE GUAVA (MAG)</v>
          </cell>
          <cell r="D41" t="str">
            <v>Rp</v>
          </cell>
          <cell r="E41">
            <v>0</v>
          </cell>
          <cell r="F41" t="str">
            <v>Rp</v>
          </cell>
          <cell r="G41">
            <v>0</v>
          </cell>
          <cell r="H41" t="str">
            <v>Rp</v>
          </cell>
          <cell r="I41">
            <v>0</v>
          </cell>
          <cell r="J41" t="str">
            <v>Rp</v>
          </cell>
          <cell r="K41">
            <v>0</v>
          </cell>
        </row>
        <row r="42">
          <cell r="B42">
            <v>15119</v>
          </cell>
          <cell r="C42" t="str">
            <v>PERSEDIAAN  MIZONE MULTI PACK</v>
          </cell>
          <cell r="D42" t="str">
            <v>Rp</v>
          </cell>
          <cell r="E42">
            <v>0</v>
          </cell>
          <cell r="F42" t="str">
            <v>Rp</v>
          </cell>
          <cell r="G42">
            <v>0</v>
          </cell>
          <cell r="H42" t="str">
            <v>Rp</v>
          </cell>
          <cell r="I42">
            <v>0</v>
          </cell>
          <cell r="J42" t="str">
            <v>Rp</v>
          </cell>
          <cell r="K42">
            <v>0</v>
          </cell>
        </row>
        <row r="43">
          <cell r="B43">
            <v>15120</v>
          </cell>
          <cell r="C43" t="str">
            <v>PERSEDIAAN  MILKUAT ORANGE I (90 X 40 PC )</v>
          </cell>
          <cell r="D43" t="str">
            <v>Rp</v>
          </cell>
          <cell r="E43">
            <v>0</v>
          </cell>
          <cell r="F43" t="str">
            <v>Rp</v>
          </cell>
          <cell r="G43">
            <v>0</v>
          </cell>
          <cell r="H43" t="str">
            <v>Rp</v>
          </cell>
          <cell r="I43">
            <v>0</v>
          </cell>
          <cell r="J43" t="str">
            <v>Rp</v>
          </cell>
          <cell r="K43">
            <v>0</v>
          </cell>
        </row>
        <row r="44">
          <cell r="B44">
            <v>15121</v>
          </cell>
          <cell r="C44" t="str">
            <v>PERSEDIAAN  MILKUAT ORANGE II ( ISI 60 pcs )</v>
          </cell>
          <cell r="D44" t="str">
            <v>Rp</v>
          </cell>
          <cell r="E44">
            <v>0</v>
          </cell>
          <cell r="F44" t="str">
            <v>Rp</v>
          </cell>
          <cell r="G44">
            <v>0</v>
          </cell>
          <cell r="H44" t="str">
            <v>Rp</v>
          </cell>
          <cell r="I44">
            <v>0</v>
          </cell>
          <cell r="J44" t="str">
            <v>Rp</v>
          </cell>
          <cell r="K44">
            <v>0</v>
          </cell>
        </row>
        <row r="45">
          <cell r="B45">
            <v>15122</v>
          </cell>
          <cell r="C45" t="str">
            <v>PERSEDIAAN  MILKUAT ORANGE II ( 80 X 60 ml )</v>
          </cell>
          <cell r="D45" t="str">
            <v>Rp</v>
          </cell>
          <cell r="E45">
            <v>0</v>
          </cell>
          <cell r="F45" t="str">
            <v>Rp</v>
          </cell>
          <cell r="G45">
            <v>0</v>
          </cell>
          <cell r="H45" t="str">
            <v>Rp</v>
          </cell>
          <cell r="I45">
            <v>0</v>
          </cell>
          <cell r="J45" t="str">
            <v>Rp</v>
          </cell>
          <cell r="K45">
            <v>0</v>
          </cell>
        </row>
        <row r="46">
          <cell r="B46">
            <v>15123</v>
          </cell>
          <cell r="C46" t="str">
            <v>PERSEDIAAN  MILKUAT FRUTY 135 ML</v>
          </cell>
          <cell r="D46" t="str">
            <v>Rp</v>
          </cell>
          <cell r="E46">
            <v>0</v>
          </cell>
          <cell r="F46" t="str">
            <v>Rp</v>
          </cell>
          <cell r="G46">
            <v>0</v>
          </cell>
          <cell r="H46" t="str">
            <v>Rp</v>
          </cell>
          <cell r="I46">
            <v>0</v>
          </cell>
          <cell r="J46" t="str">
            <v>Rp</v>
          </cell>
          <cell r="K46">
            <v>0</v>
          </cell>
        </row>
        <row r="47">
          <cell r="B47">
            <v>15124</v>
          </cell>
          <cell r="C47" t="str">
            <v>PERSEDIAAN  MILKUAT FRUTY 90ML X 40PC</v>
          </cell>
          <cell r="D47" t="str">
            <v>Rp</v>
          </cell>
          <cell r="E47">
            <v>0</v>
          </cell>
          <cell r="F47" t="str">
            <v>Rp</v>
          </cell>
          <cell r="G47">
            <v>0</v>
          </cell>
          <cell r="H47" t="str">
            <v>Rp</v>
          </cell>
          <cell r="I47">
            <v>0</v>
          </cell>
          <cell r="J47" t="str">
            <v>Rp</v>
          </cell>
          <cell r="K47">
            <v>0</v>
          </cell>
        </row>
        <row r="48">
          <cell r="B48">
            <v>15125</v>
          </cell>
          <cell r="C48" t="str">
            <v>PERSEDIAAN  MILKUAT FRUTY 80ML X 60PC</v>
          </cell>
          <cell r="D48" t="str">
            <v>Rp</v>
          </cell>
          <cell r="E48">
            <v>0</v>
          </cell>
          <cell r="F48" t="str">
            <v>Rp</v>
          </cell>
          <cell r="G48">
            <v>0</v>
          </cell>
          <cell r="H48" t="str">
            <v>Rp</v>
          </cell>
          <cell r="I48">
            <v>0</v>
          </cell>
          <cell r="J48" t="str">
            <v>Rp</v>
          </cell>
          <cell r="K48">
            <v>0</v>
          </cell>
        </row>
        <row r="49">
          <cell r="B49">
            <v>15126</v>
          </cell>
          <cell r="C49" t="str">
            <v>PERSEDIAAN  MILKUAT FRUTY 70ML X 60PC</v>
          </cell>
          <cell r="D49" t="str">
            <v>Rp</v>
          </cell>
          <cell r="E49">
            <v>0</v>
          </cell>
          <cell r="F49" t="str">
            <v>Rp</v>
          </cell>
          <cell r="G49">
            <v>0</v>
          </cell>
          <cell r="H49" t="str">
            <v>Rp</v>
          </cell>
          <cell r="I49">
            <v>0</v>
          </cell>
          <cell r="J49" t="str">
            <v>Rp</v>
          </cell>
          <cell r="K49">
            <v>0</v>
          </cell>
        </row>
        <row r="50">
          <cell r="B50">
            <v>15127</v>
          </cell>
          <cell r="C50" t="str">
            <v>PERSEDIAAN  MILKUAT STRA*BERRY 135 ml</v>
          </cell>
          <cell r="D50" t="str">
            <v>Rp</v>
          </cell>
          <cell r="E50">
            <v>0</v>
          </cell>
          <cell r="F50" t="str">
            <v>Rp</v>
          </cell>
          <cell r="G50">
            <v>0</v>
          </cell>
          <cell r="H50" t="str">
            <v>Rp</v>
          </cell>
          <cell r="I50">
            <v>0</v>
          </cell>
          <cell r="J50" t="str">
            <v>Rp</v>
          </cell>
          <cell r="K50">
            <v>0</v>
          </cell>
        </row>
        <row r="51">
          <cell r="B51">
            <v>15128</v>
          </cell>
          <cell r="C51" t="str">
            <v>PERSEDIAAN  MILKUAT STRA*BERRY 90ML X 40PC</v>
          </cell>
          <cell r="D51" t="str">
            <v>Rp</v>
          </cell>
          <cell r="E51">
            <v>0</v>
          </cell>
          <cell r="F51" t="str">
            <v>Rp</v>
          </cell>
          <cell r="G51">
            <v>0</v>
          </cell>
          <cell r="H51" t="str">
            <v>Rp</v>
          </cell>
          <cell r="I51">
            <v>0</v>
          </cell>
          <cell r="J51" t="str">
            <v>Rp</v>
          </cell>
          <cell r="K51">
            <v>0</v>
          </cell>
        </row>
        <row r="52">
          <cell r="B52">
            <v>15129</v>
          </cell>
          <cell r="C52" t="str">
            <v>PERSEDIAAN  MILKUAT STRA*BERRY 80ML X 60PC</v>
          </cell>
          <cell r="D52" t="str">
            <v>Rp</v>
          </cell>
          <cell r="E52">
            <v>0</v>
          </cell>
          <cell r="F52" t="str">
            <v>Rp</v>
          </cell>
          <cell r="G52">
            <v>0</v>
          </cell>
          <cell r="H52" t="str">
            <v>Rp</v>
          </cell>
          <cell r="I52">
            <v>0</v>
          </cell>
          <cell r="J52" t="str">
            <v>Rp</v>
          </cell>
          <cell r="K52">
            <v>0</v>
          </cell>
        </row>
        <row r="53">
          <cell r="B53">
            <v>15130</v>
          </cell>
          <cell r="C53" t="str">
            <v>PERSEDIAAN  MILKUAT STRA*BERRY 70ML X 60PC</v>
          </cell>
          <cell r="D53" t="str">
            <v>Rp</v>
          </cell>
          <cell r="E53">
            <v>0</v>
          </cell>
          <cell r="F53" t="str">
            <v>Rp</v>
          </cell>
          <cell r="G53">
            <v>0</v>
          </cell>
          <cell r="H53" t="str">
            <v>Rp</v>
          </cell>
          <cell r="I53">
            <v>0</v>
          </cell>
          <cell r="J53" t="str">
            <v>Rp</v>
          </cell>
          <cell r="K53">
            <v>0</v>
          </cell>
        </row>
        <row r="54">
          <cell r="B54">
            <v>15131</v>
          </cell>
          <cell r="C54" t="str">
            <v>PERSEDIAAN  MILKUAT MANGO I 90 ML (ISI 40 pcs)</v>
          </cell>
          <cell r="D54" t="str">
            <v>Rp</v>
          </cell>
          <cell r="E54">
            <v>0</v>
          </cell>
          <cell r="F54" t="str">
            <v>Rp</v>
          </cell>
          <cell r="G54">
            <v>0</v>
          </cell>
          <cell r="H54" t="str">
            <v>Rp</v>
          </cell>
          <cell r="I54">
            <v>0</v>
          </cell>
          <cell r="J54" t="str">
            <v>Rp</v>
          </cell>
          <cell r="K54">
            <v>0</v>
          </cell>
        </row>
        <row r="55">
          <cell r="B55">
            <v>15132</v>
          </cell>
          <cell r="C55" t="str">
            <v>PERSEDIAAN  MILKUAT MANGO II (70ML X 60 pcs)</v>
          </cell>
          <cell r="D55" t="str">
            <v>Rp</v>
          </cell>
          <cell r="E55">
            <v>0</v>
          </cell>
          <cell r="F55" t="str">
            <v>Rp</v>
          </cell>
          <cell r="G55">
            <v>0</v>
          </cell>
          <cell r="H55" t="str">
            <v>Rp</v>
          </cell>
          <cell r="I55">
            <v>0</v>
          </cell>
          <cell r="J55" t="str">
            <v>Rp</v>
          </cell>
          <cell r="K55">
            <v>0</v>
          </cell>
        </row>
        <row r="56">
          <cell r="B56">
            <v>15133</v>
          </cell>
          <cell r="C56" t="str">
            <v>PERSEDIAAN  MILKUAT MANGO III (80ML X 60 pcs)</v>
          </cell>
          <cell r="D56" t="str">
            <v>Rp</v>
          </cell>
          <cell r="E56">
            <v>0</v>
          </cell>
          <cell r="F56" t="str">
            <v>Rp</v>
          </cell>
          <cell r="G56">
            <v>0</v>
          </cell>
          <cell r="H56" t="str">
            <v>Rp</v>
          </cell>
          <cell r="I56">
            <v>0</v>
          </cell>
          <cell r="J56" t="str">
            <v>Rp</v>
          </cell>
          <cell r="K56">
            <v>0</v>
          </cell>
        </row>
        <row r="57">
          <cell r="B57">
            <v>15134</v>
          </cell>
          <cell r="C57" t="str">
            <v>PERSEDIAAN  MILKUAT CHOCOLATE (70 X 54 ml)</v>
          </cell>
          <cell r="D57" t="str">
            <v>Rp</v>
          </cell>
          <cell r="E57">
            <v>0</v>
          </cell>
          <cell r="F57" t="str">
            <v>Rp</v>
          </cell>
          <cell r="G57">
            <v>0</v>
          </cell>
          <cell r="H57" t="str">
            <v>Rp</v>
          </cell>
          <cell r="I57">
            <v>0</v>
          </cell>
          <cell r="J57" t="str">
            <v>Rp</v>
          </cell>
          <cell r="K57">
            <v>0</v>
          </cell>
        </row>
        <row r="58">
          <cell r="B58">
            <v>15135</v>
          </cell>
          <cell r="C58" t="str">
            <v>PERSEDIAAN  MILKUAT CHOCOLATE 90 ml</v>
          </cell>
          <cell r="D58" t="str">
            <v>Rp</v>
          </cell>
          <cell r="E58">
            <v>0</v>
          </cell>
          <cell r="F58" t="str">
            <v>Rp</v>
          </cell>
          <cell r="G58">
            <v>0</v>
          </cell>
          <cell r="H58" t="str">
            <v>Rp</v>
          </cell>
          <cell r="I58">
            <v>0</v>
          </cell>
          <cell r="J58" t="str">
            <v>Rp</v>
          </cell>
          <cell r="K58">
            <v>0</v>
          </cell>
        </row>
        <row r="59">
          <cell r="B59">
            <v>15136</v>
          </cell>
          <cell r="C59" t="str">
            <v>PERSEDIAAN  MILKUAT CHOCOLATE BANTAL (135 ml)</v>
          </cell>
          <cell r="D59" t="str">
            <v>Rp</v>
          </cell>
          <cell r="E59">
            <v>0</v>
          </cell>
          <cell r="F59" t="str">
            <v>Rp</v>
          </cell>
          <cell r="G59">
            <v>0</v>
          </cell>
          <cell r="H59" t="str">
            <v>Rp</v>
          </cell>
          <cell r="I59">
            <v>0</v>
          </cell>
          <cell r="J59" t="str">
            <v>Rp</v>
          </cell>
          <cell r="K59">
            <v>0</v>
          </cell>
        </row>
        <row r="60">
          <cell r="B60">
            <v>15137</v>
          </cell>
          <cell r="C60" t="str">
            <v>PERSEDIAAN  MILKUAT CHOCOLATE BANTAL (135 ml) NEW</v>
          </cell>
          <cell r="D60" t="str">
            <v>Rp</v>
          </cell>
          <cell r="E60">
            <v>0</v>
          </cell>
          <cell r="F60" t="str">
            <v>Rp</v>
          </cell>
          <cell r="G60">
            <v>0</v>
          </cell>
          <cell r="H60" t="str">
            <v>Rp</v>
          </cell>
          <cell r="I60">
            <v>0</v>
          </cell>
          <cell r="J60" t="str">
            <v>Rp</v>
          </cell>
          <cell r="K60">
            <v>0</v>
          </cell>
        </row>
        <row r="61">
          <cell r="B61">
            <v>15138</v>
          </cell>
          <cell r="C61" t="str">
            <v>PERSEDIAAN  MILKUAT PREBIOTIK STA*-100MLX40PC</v>
          </cell>
          <cell r="D61" t="str">
            <v>Rp</v>
          </cell>
          <cell r="E61">
            <v>0</v>
          </cell>
          <cell r="F61" t="str">
            <v>Rp</v>
          </cell>
          <cell r="G61">
            <v>0</v>
          </cell>
          <cell r="H61" t="str">
            <v>Rp</v>
          </cell>
          <cell r="I61">
            <v>0</v>
          </cell>
          <cell r="J61" t="str">
            <v>Rp</v>
          </cell>
          <cell r="K61">
            <v>0</v>
          </cell>
        </row>
        <row r="62">
          <cell r="B62">
            <v>15139</v>
          </cell>
          <cell r="C62" t="str">
            <v>PERSEDIAAN  MILKUAT PREBIOTIK GRAPE-100MLX40PC</v>
          </cell>
          <cell r="D62" t="str">
            <v>Rp</v>
          </cell>
          <cell r="E62">
            <v>0</v>
          </cell>
          <cell r="F62" t="str">
            <v>Rp</v>
          </cell>
          <cell r="G62">
            <v>0</v>
          </cell>
          <cell r="H62" t="str">
            <v>Rp</v>
          </cell>
          <cell r="I62">
            <v>0</v>
          </cell>
          <cell r="J62" t="str">
            <v>Rp</v>
          </cell>
          <cell r="K62">
            <v>0</v>
          </cell>
        </row>
        <row r="63">
          <cell r="B63">
            <v>15140</v>
          </cell>
          <cell r="C63" t="str">
            <v>PERSEDIAAN  MILKUAT PREBIOTIK ORANGE-100MLX40PC</v>
          </cell>
          <cell r="D63" t="str">
            <v>Rp</v>
          </cell>
          <cell r="E63">
            <v>0</v>
          </cell>
          <cell r="F63" t="str">
            <v>Rp</v>
          </cell>
          <cell r="G63">
            <v>0</v>
          </cell>
          <cell r="H63" t="str">
            <v>Rp</v>
          </cell>
          <cell r="I63">
            <v>0</v>
          </cell>
          <cell r="J63" t="str">
            <v>Rp</v>
          </cell>
          <cell r="K63">
            <v>0</v>
          </cell>
        </row>
        <row r="64">
          <cell r="B64">
            <v>15201</v>
          </cell>
          <cell r="C64" t="str">
            <v>PERSEDIAAN BAHAN PEMBANTU</v>
          </cell>
          <cell r="D64" t="str">
            <v>Rp</v>
          </cell>
          <cell r="E64">
            <v>0</v>
          </cell>
          <cell r="F64" t="str">
            <v>Rp</v>
          </cell>
          <cell r="G64">
            <v>0</v>
          </cell>
          <cell r="H64" t="str">
            <v>Rp</v>
          </cell>
          <cell r="I64">
            <v>0</v>
          </cell>
          <cell r="J64" t="str">
            <v>Rp</v>
          </cell>
          <cell r="K64">
            <v>0</v>
          </cell>
        </row>
        <row r="65">
          <cell r="B65">
            <v>15501</v>
          </cell>
          <cell r="C65" t="str">
            <v>PERSEDIAAN AFALAN / BS</v>
          </cell>
          <cell r="D65" t="str">
            <v>Rp</v>
          </cell>
          <cell r="E65">
            <v>0</v>
          </cell>
          <cell r="F65" t="str">
            <v>Rp</v>
          </cell>
          <cell r="G65">
            <v>0</v>
          </cell>
          <cell r="H65" t="str">
            <v>Rp</v>
          </cell>
          <cell r="I65">
            <v>0</v>
          </cell>
          <cell r="J65" t="str">
            <v>Rp</v>
          </cell>
          <cell r="K65">
            <v>0</v>
          </cell>
        </row>
        <row r="66">
          <cell r="B66">
            <v>17101</v>
          </cell>
          <cell r="C66" t="str">
            <v>R/K Transfer</v>
          </cell>
          <cell r="D66" t="str">
            <v>Rp</v>
          </cell>
          <cell r="E66">
            <v>6624070940</v>
          </cell>
          <cell r="F66" t="str">
            <v>Rp</v>
          </cell>
          <cell r="G66">
            <v>356166600</v>
          </cell>
          <cell r="H66" t="str">
            <v>Rp</v>
          </cell>
          <cell r="I66">
            <v>18899000</v>
          </cell>
          <cell r="J66" t="str">
            <v>Rp</v>
          </cell>
          <cell r="K66">
            <v>6961338540</v>
          </cell>
        </row>
        <row r="67">
          <cell r="B67">
            <v>17102</v>
          </cell>
          <cell r="C67" t="str">
            <v>HUTANG AMEX BANK (USD)</v>
          </cell>
          <cell r="D67" t="str">
            <v>Rp</v>
          </cell>
          <cell r="E67">
            <v>0</v>
          </cell>
          <cell r="F67" t="str">
            <v>Rp</v>
          </cell>
          <cell r="G67">
            <v>0</v>
          </cell>
          <cell r="H67" t="str">
            <v>Rp</v>
          </cell>
          <cell r="I67">
            <v>0</v>
          </cell>
          <cell r="J67" t="str">
            <v>Rp</v>
          </cell>
          <cell r="K67">
            <v>0</v>
          </cell>
        </row>
        <row r="68">
          <cell r="B68">
            <v>17103</v>
          </cell>
          <cell r="C68" t="str">
            <v>HUTANG DEUTSCHE BANK (USD)</v>
          </cell>
          <cell r="D68" t="str">
            <v>Rp</v>
          </cell>
          <cell r="E68">
            <v>0</v>
          </cell>
          <cell r="F68" t="str">
            <v>Rp</v>
          </cell>
          <cell r="G68">
            <v>0</v>
          </cell>
          <cell r="H68" t="str">
            <v>Rp</v>
          </cell>
          <cell r="I68">
            <v>0</v>
          </cell>
          <cell r="J68" t="str">
            <v>Rp</v>
          </cell>
          <cell r="K68">
            <v>0</v>
          </cell>
        </row>
        <row r="69">
          <cell r="B69">
            <v>17201</v>
          </cell>
          <cell r="C69" t="str">
            <v>R/K Droping</v>
          </cell>
          <cell r="D69" t="str">
            <v>Rp</v>
          </cell>
          <cell r="E69">
            <v>0</v>
          </cell>
          <cell r="F69" t="str">
            <v>Rp</v>
          </cell>
          <cell r="G69">
            <v>0</v>
          </cell>
          <cell r="H69" t="str">
            <v>Rp</v>
          </cell>
          <cell r="I69">
            <v>0</v>
          </cell>
          <cell r="J69" t="str">
            <v>Rp</v>
          </cell>
          <cell r="K69">
            <v>0</v>
          </cell>
        </row>
        <row r="70">
          <cell r="B70">
            <v>17301</v>
          </cell>
          <cell r="C70" t="str">
            <v>R/K Barang</v>
          </cell>
          <cell r="D70" t="str">
            <v>Rp</v>
          </cell>
          <cell r="E70">
            <v>8317544700</v>
          </cell>
          <cell r="F70" t="str">
            <v>Rp</v>
          </cell>
          <cell r="G70">
            <v>0</v>
          </cell>
          <cell r="H70" t="str">
            <v>Rp</v>
          </cell>
          <cell r="I70">
            <v>-342289050</v>
          </cell>
          <cell r="J70" t="str">
            <v>Rp</v>
          </cell>
          <cell r="K70">
            <v>8659833750</v>
          </cell>
        </row>
        <row r="71">
          <cell r="B71">
            <v>17401</v>
          </cell>
          <cell r="C71" t="str">
            <v>R/K Biaya</v>
          </cell>
          <cell r="D71" t="str">
            <v>Rp</v>
          </cell>
          <cell r="E71">
            <v>0</v>
          </cell>
          <cell r="F71" t="str">
            <v>Rp</v>
          </cell>
          <cell r="G71">
            <v>0</v>
          </cell>
          <cell r="H71" t="str">
            <v>Rp</v>
          </cell>
          <cell r="I71">
            <v>0</v>
          </cell>
          <cell r="J71" t="str">
            <v>Rp</v>
          </cell>
          <cell r="K71">
            <v>0</v>
          </cell>
        </row>
        <row r="72">
          <cell r="B72">
            <v>17501</v>
          </cell>
          <cell r="C72" t="str">
            <v>Hutang Giro Mundur BCA a/c …………….</v>
          </cell>
          <cell r="D72" t="str">
            <v>Rp</v>
          </cell>
          <cell r="E72">
            <v>0</v>
          </cell>
          <cell r="F72" t="str">
            <v>Rp</v>
          </cell>
          <cell r="G72">
            <v>0</v>
          </cell>
          <cell r="H72" t="str">
            <v>Rp</v>
          </cell>
          <cell r="I72">
            <v>0</v>
          </cell>
          <cell r="J72" t="str">
            <v>Rp</v>
          </cell>
          <cell r="K72">
            <v>0</v>
          </cell>
        </row>
        <row r="73">
          <cell r="B73">
            <v>18101</v>
          </cell>
          <cell r="C73" t="str">
            <v>PPh Pasal 23</v>
          </cell>
          <cell r="D73" t="str">
            <v>Rp</v>
          </cell>
          <cell r="E73">
            <v>0</v>
          </cell>
          <cell r="F73" t="str">
            <v>Rp</v>
          </cell>
          <cell r="G73">
            <v>0</v>
          </cell>
          <cell r="H73" t="str">
            <v>Rp</v>
          </cell>
          <cell r="I73">
            <v>0</v>
          </cell>
          <cell r="J73" t="str">
            <v>Rp</v>
          </cell>
          <cell r="K73">
            <v>0</v>
          </cell>
        </row>
        <row r="74">
          <cell r="B74">
            <v>18201</v>
          </cell>
          <cell r="C74" t="str">
            <v>PPh Pasal 24</v>
          </cell>
          <cell r="D74" t="str">
            <v>Rp</v>
          </cell>
          <cell r="E74">
            <v>0</v>
          </cell>
          <cell r="F74" t="str">
            <v>Rp</v>
          </cell>
          <cell r="G74">
            <v>0</v>
          </cell>
          <cell r="H74" t="str">
            <v>Rp</v>
          </cell>
          <cell r="I74">
            <v>0</v>
          </cell>
          <cell r="J74" t="str">
            <v>Rp</v>
          </cell>
          <cell r="K74">
            <v>0</v>
          </cell>
        </row>
        <row r="75">
          <cell r="B75">
            <v>18301</v>
          </cell>
          <cell r="C75" t="str">
            <v>PPh Pasal 25</v>
          </cell>
          <cell r="D75" t="str">
            <v>Rp</v>
          </cell>
          <cell r="E75">
            <v>0</v>
          </cell>
          <cell r="F75" t="str">
            <v>Rp</v>
          </cell>
          <cell r="G75">
            <v>0</v>
          </cell>
          <cell r="H75" t="str">
            <v>Rp</v>
          </cell>
          <cell r="I75">
            <v>0</v>
          </cell>
          <cell r="J75" t="str">
            <v>Rp</v>
          </cell>
          <cell r="K75">
            <v>0</v>
          </cell>
        </row>
        <row r="76">
          <cell r="B76">
            <v>18401</v>
          </cell>
          <cell r="C76" t="str">
            <v>PPN Masukan</v>
          </cell>
          <cell r="D76" t="str">
            <v>Rp</v>
          </cell>
          <cell r="E76">
            <v>0</v>
          </cell>
          <cell r="F76" t="str">
            <v>Rp</v>
          </cell>
          <cell r="G76">
            <v>0</v>
          </cell>
          <cell r="H76" t="str">
            <v>Rp</v>
          </cell>
          <cell r="I76">
            <v>0</v>
          </cell>
          <cell r="J76" t="str">
            <v>Rp</v>
          </cell>
          <cell r="K76">
            <v>0</v>
          </cell>
        </row>
        <row r="77">
          <cell r="B77">
            <v>18402</v>
          </cell>
          <cell r="C77" t="str">
            <v>PPN Masukan Belum Faktur Pajak</v>
          </cell>
          <cell r="D77" t="str">
            <v>Rp</v>
          </cell>
          <cell r="E77">
            <v>0</v>
          </cell>
          <cell r="F77" t="str">
            <v>Rp</v>
          </cell>
          <cell r="G77">
            <v>0</v>
          </cell>
          <cell r="H77" t="str">
            <v>Rp</v>
          </cell>
          <cell r="I77">
            <v>0</v>
          </cell>
          <cell r="J77" t="str">
            <v>Rp</v>
          </cell>
          <cell r="K77">
            <v>0</v>
          </cell>
        </row>
        <row r="78">
          <cell r="B78">
            <v>18601</v>
          </cell>
          <cell r="C78" t="str">
            <v>PPh Pasal 21</v>
          </cell>
          <cell r="D78" t="str">
            <v>Rp</v>
          </cell>
          <cell r="E78">
            <v>0</v>
          </cell>
          <cell r="F78" t="str">
            <v>Rp</v>
          </cell>
          <cell r="G78">
            <v>0</v>
          </cell>
          <cell r="H78" t="str">
            <v>Rp</v>
          </cell>
          <cell r="I78">
            <v>0</v>
          </cell>
          <cell r="J78" t="str">
            <v>Rp</v>
          </cell>
          <cell r="K78">
            <v>0</v>
          </cell>
        </row>
        <row r="79">
          <cell r="B79">
            <v>18701</v>
          </cell>
          <cell r="C79" t="str">
            <v>PPh Pasal 22</v>
          </cell>
          <cell r="D79" t="str">
            <v>Rp</v>
          </cell>
          <cell r="E79">
            <v>0</v>
          </cell>
          <cell r="F79" t="str">
            <v>Rp</v>
          </cell>
          <cell r="G79">
            <v>0</v>
          </cell>
          <cell r="H79" t="str">
            <v>Rp</v>
          </cell>
          <cell r="I79">
            <v>0</v>
          </cell>
          <cell r="J79" t="str">
            <v>Rp</v>
          </cell>
          <cell r="K79">
            <v>0</v>
          </cell>
        </row>
        <row r="80">
          <cell r="B80">
            <v>18801</v>
          </cell>
          <cell r="C80" t="str">
            <v>PPh Pasal 26</v>
          </cell>
          <cell r="D80" t="str">
            <v>Rp</v>
          </cell>
          <cell r="E80">
            <v>0</v>
          </cell>
          <cell r="F80" t="str">
            <v>Rp</v>
          </cell>
          <cell r="G80">
            <v>0</v>
          </cell>
          <cell r="H80" t="str">
            <v>Rp</v>
          </cell>
          <cell r="I80">
            <v>0</v>
          </cell>
          <cell r="J80" t="str">
            <v>Rp</v>
          </cell>
          <cell r="K80">
            <v>0</v>
          </cell>
        </row>
        <row r="81">
          <cell r="B81">
            <v>18901</v>
          </cell>
          <cell r="C81" t="str">
            <v>PPh Pasal 4 (2)</v>
          </cell>
          <cell r="D81" t="str">
            <v>Rp</v>
          </cell>
          <cell r="E81">
            <v>0</v>
          </cell>
          <cell r="F81" t="str">
            <v>Rp</v>
          </cell>
          <cell r="G81">
            <v>0</v>
          </cell>
          <cell r="H81" t="str">
            <v>Rp</v>
          </cell>
          <cell r="I81">
            <v>0</v>
          </cell>
          <cell r="J81" t="str">
            <v>Rp</v>
          </cell>
          <cell r="K81">
            <v>0</v>
          </cell>
        </row>
        <row r="82">
          <cell r="B82">
            <v>19001</v>
          </cell>
          <cell r="C82" t="str">
            <v>PPh Pasal 28 (Lebih Bayar)</v>
          </cell>
          <cell r="D82" t="str">
            <v>Rp</v>
          </cell>
          <cell r="E82">
            <v>0</v>
          </cell>
          <cell r="F82" t="str">
            <v>Rp</v>
          </cell>
          <cell r="G82">
            <v>0</v>
          </cell>
          <cell r="H82" t="str">
            <v>Rp</v>
          </cell>
          <cell r="I82">
            <v>0</v>
          </cell>
          <cell r="J82" t="str">
            <v>Rp</v>
          </cell>
          <cell r="K82">
            <v>0</v>
          </cell>
        </row>
        <row r="83">
          <cell r="B83">
            <v>19101</v>
          </cell>
          <cell r="C83" t="str">
            <v>Asuransi Dibayar dimuka</v>
          </cell>
          <cell r="D83" t="str">
            <v>Rp</v>
          </cell>
          <cell r="E83">
            <v>0</v>
          </cell>
          <cell r="F83" t="str">
            <v>Rp</v>
          </cell>
          <cell r="G83">
            <v>0</v>
          </cell>
          <cell r="H83" t="str">
            <v>Rp</v>
          </cell>
          <cell r="I83">
            <v>0</v>
          </cell>
          <cell r="J83" t="str">
            <v>Rp</v>
          </cell>
          <cell r="K83">
            <v>0</v>
          </cell>
        </row>
        <row r="84">
          <cell r="B84">
            <v>19102</v>
          </cell>
          <cell r="C84" t="str">
            <v>Asuransi Kendaraan</v>
          </cell>
          <cell r="D84" t="str">
            <v>Rp</v>
          </cell>
          <cell r="E84">
            <v>0</v>
          </cell>
          <cell r="F84" t="str">
            <v>Rp</v>
          </cell>
          <cell r="G84">
            <v>0</v>
          </cell>
          <cell r="H84" t="str">
            <v>Rp</v>
          </cell>
          <cell r="I84">
            <v>0</v>
          </cell>
          <cell r="J84" t="str">
            <v>Rp</v>
          </cell>
          <cell r="K84">
            <v>0</v>
          </cell>
        </row>
        <row r="85">
          <cell r="B85">
            <v>19201</v>
          </cell>
          <cell r="C85" t="str">
            <v>Sewa Dibayar Dimuka</v>
          </cell>
          <cell r="D85" t="str">
            <v>Rp</v>
          </cell>
          <cell r="E85">
            <v>0</v>
          </cell>
          <cell r="F85" t="str">
            <v>Rp</v>
          </cell>
          <cell r="G85">
            <v>0</v>
          </cell>
          <cell r="H85" t="str">
            <v>Rp</v>
          </cell>
          <cell r="I85">
            <v>0</v>
          </cell>
          <cell r="J85" t="str">
            <v>Rp</v>
          </cell>
          <cell r="K85">
            <v>0</v>
          </cell>
        </row>
        <row r="86">
          <cell r="B86">
            <v>19301</v>
          </cell>
          <cell r="C86" t="str">
            <v>Beban Dibayar Dimuka Lainnya</v>
          </cell>
          <cell r="D86" t="str">
            <v>Rp</v>
          </cell>
          <cell r="E86">
            <v>0</v>
          </cell>
          <cell r="F86" t="str">
            <v>Rp</v>
          </cell>
          <cell r="G86">
            <v>0</v>
          </cell>
          <cell r="H86" t="str">
            <v>Rp</v>
          </cell>
          <cell r="I86">
            <v>0</v>
          </cell>
          <cell r="J86" t="str">
            <v>Rp</v>
          </cell>
          <cell r="K86">
            <v>0</v>
          </cell>
        </row>
        <row r="87">
          <cell r="B87">
            <v>19401</v>
          </cell>
          <cell r="C87" t="str">
            <v>Pajak &amp; Beban Dibayar Dimuka - PT SPS</v>
          </cell>
          <cell r="D87" t="str">
            <v>Rp</v>
          </cell>
          <cell r="E87">
            <v>0</v>
          </cell>
          <cell r="F87" t="str">
            <v>Rp</v>
          </cell>
          <cell r="G87">
            <v>0</v>
          </cell>
          <cell r="H87" t="str">
            <v>Rp</v>
          </cell>
          <cell r="I87">
            <v>0</v>
          </cell>
          <cell r="J87" t="str">
            <v>Rp</v>
          </cell>
          <cell r="K87">
            <v>0</v>
          </cell>
        </row>
        <row r="88">
          <cell r="B88">
            <v>19901</v>
          </cell>
          <cell r="C88" t="str">
            <v>Ayat Silang</v>
          </cell>
          <cell r="D88" t="str">
            <v>Rp</v>
          </cell>
          <cell r="E88">
            <v>0</v>
          </cell>
          <cell r="F88" t="str">
            <v>Rp</v>
          </cell>
          <cell r="G88">
            <v>0</v>
          </cell>
          <cell r="H88" t="str">
            <v>Rp</v>
          </cell>
          <cell r="I88">
            <v>0</v>
          </cell>
          <cell r="J88" t="str">
            <v>Rp</v>
          </cell>
          <cell r="K88">
            <v>0</v>
          </cell>
        </row>
        <row r="89">
          <cell r="B89">
            <v>19902</v>
          </cell>
          <cell r="C89" t="str">
            <v>Ayat Silang IDR</v>
          </cell>
          <cell r="D89" t="str">
            <v>Rp</v>
          </cell>
          <cell r="E89">
            <v>0</v>
          </cell>
          <cell r="F89" t="str">
            <v>Rp</v>
          </cell>
          <cell r="G89">
            <v>0</v>
          </cell>
          <cell r="H89" t="str">
            <v>Rp</v>
          </cell>
          <cell r="I89">
            <v>0</v>
          </cell>
          <cell r="J89" t="str">
            <v>Rp</v>
          </cell>
          <cell r="K89">
            <v>0</v>
          </cell>
        </row>
        <row r="90">
          <cell r="B90">
            <v>19903</v>
          </cell>
          <cell r="C90" t="str">
            <v>Ayat Silang USD</v>
          </cell>
          <cell r="D90" t="str">
            <v>Rp</v>
          </cell>
          <cell r="E90">
            <v>0</v>
          </cell>
          <cell r="F90" t="str">
            <v>Rp</v>
          </cell>
          <cell r="G90">
            <v>0</v>
          </cell>
          <cell r="H90" t="str">
            <v>Rp</v>
          </cell>
          <cell r="I90">
            <v>0</v>
          </cell>
          <cell r="J90" t="str">
            <v>Rp</v>
          </cell>
          <cell r="K90">
            <v>0</v>
          </cell>
        </row>
        <row r="91">
          <cell r="B91">
            <v>19904</v>
          </cell>
          <cell r="C91" t="str">
            <v>Ayat Silang SGD</v>
          </cell>
          <cell r="D91" t="str">
            <v>Rp</v>
          </cell>
          <cell r="E91">
            <v>0</v>
          </cell>
          <cell r="F91" t="str">
            <v>Rp</v>
          </cell>
          <cell r="G91">
            <v>0</v>
          </cell>
          <cell r="H91" t="str">
            <v>Rp</v>
          </cell>
          <cell r="I91">
            <v>0</v>
          </cell>
          <cell r="J91" t="str">
            <v>Rp</v>
          </cell>
          <cell r="K91">
            <v>0</v>
          </cell>
        </row>
        <row r="92">
          <cell r="B92">
            <v>19905</v>
          </cell>
          <cell r="C92" t="str">
            <v>Ayat Silang EUR</v>
          </cell>
          <cell r="D92" t="str">
            <v>Rp</v>
          </cell>
          <cell r="E92">
            <v>0</v>
          </cell>
          <cell r="F92" t="str">
            <v>Rp</v>
          </cell>
          <cell r="G92">
            <v>0</v>
          </cell>
          <cell r="H92" t="str">
            <v>Rp</v>
          </cell>
          <cell r="I92">
            <v>0</v>
          </cell>
          <cell r="J92" t="str">
            <v>Rp</v>
          </cell>
          <cell r="K92">
            <v>0</v>
          </cell>
        </row>
        <row r="93">
          <cell r="B93">
            <v>19906</v>
          </cell>
          <cell r="C93" t="str">
            <v>Ayat Silang DEPO</v>
          </cell>
          <cell r="D93" t="str">
            <v>Rp</v>
          </cell>
          <cell r="E93">
            <v>0</v>
          </cell>
          <cell r="F93" t="str">
            <v>Rp</v>
          </cell>
          <cell r="G93">
            <v>0</v>
          </cell>
          <cell r="H93" t="str">
            <v>Rp</v>
          </cell>
          <cell r="I93">
            <v>0</v>
          </cell>
          <cell r="J93" t="str">
            <v>Rp</v>
          </cell>
          <cell r="K93">
            <v>0</v>
          </cell>
        </row>
        <row r="94">
          <cell r="B94">
            <v>20101</v>
          </cell>
          <cell r="C94" t="str">
            <v>Tanah</v>
          </cell>
          <cell r="D94" t="str">
            <v>Rp</v>
          </cell>
          <cell r="E94">
            <v>0</v>
          </cell>
          <cell r="F94" t="str">
            <v>Rp</v>
          </cell>
          <cell r="G94">
            <v>0</v>
          </cell>
          <cell r="H94" t="str">
            <v>Rp</v>
          </cell>
          <cell r="I94">
            <v>0</v>
          </cell>
          <cell r="J94" t="str">
            <v>Rp</v>
          </cell>
          <cell r="K94">
            <v>0</v>
          </cell>
        </row>
        <row r="95">
          <cell r="B95">
            <v>20201</v>
          </cell>
          <cell r="C95" t="str">
            <v>Bangunan</v>
          </cell>
          <cell r="D95" t="str">
            <v>Rp</v>
          </cell>
          <cell r="E95">
            <v>0</v>
          </cell>
          <cell r="F95" t="str">
            <v>Rp</v>
          </cell>
          <cell r="G95">
            <v>0</v>
          </cell>
          <cell r="H95" t="str">
            <v>Rp</v>
          </cell>
          <cell r="I95">
            <v>0</v>
          </cell>
          <cell r="J95" t="str">
            <v>Rp</v>
          </cell>
          <cell r="K95">
            <v>0</v>
          </cell>
        </row>
        <row r="96">
          <cell r="B96">
            <v>20301</v>
          </cell>
          <cell r="C96" t="str">
            <v>Sarana Instalasi Bangunan</v>
          </cell>
          <cell r="D96" t="str">
            <v>Rp</v>
          </cell>
          <cell r="E96">
            <v>0</v>
          </cell>
          <cell r="F96" t="str">
            <v>Rp</v>
          </cell>
          <cell r="G96">
            <v>0</v>
          </cell>
          <cell r="H96" t="str">
            <v>Rp</v>
          </cell>
          <cell r="I96">
            <v>0</v>
          </cell>
          <cell r="J96" t="str">
            <v>Rp</v>
          </cell>
          <cell r="K96">
            <v>0</v>
          </cell>
        </row>
        <row r="97">
          <cell r="B97">
            <v>20401</v>
          </cell>
          <cell r="C97" t="str">
            <v>Kendaraan</v>
          </cell>
          <cell r="D97" t="str">
            <v>Rp</v>
          </cell>
          <cell r="E97">
            <v>0</v>
          </cell>
          <cell r="F97" t="str">
            <v>Rp</v>
          </cell>
          <cell r="G97">
            <v>0</v>
          </cell>
          <cell r="H97" t="str">
            <v>Rp</v>
          </cell>
          <cell r="I97">
            <v>0</v>
          </cell>
          <cell r="J97" t="str">
            <v>Rp</v>
          </cell>
          <cell r="K97">
            <v>0</v>
          </cell>
        </row>
        <row r="98">
          <cell r="B98">
            <v>20501</v>
          </cell>
          <cell r="C98" t="str">
            <v>Inventaris Kantor &amp; Peralatan</v>
          </cell>
          <cell r="D98" t="str">
            <v>Rp</v>
          </cell>
          <cell r="E98">
            <v>0</v>
          </cell>
          <cell r="F98" t="str">
            <v>Rp</v>
          </cell>
          <cell r="G98">
            <v>0</v>
          </cell>
          <cell r="H98" t="str">
            <v>Rp</v>
          </cell>
          <cell r="I98">
            <v>0</v>
          </cell>
          <cell r="J98" t="str">
            <v>Rp</v>
          </cell>
          <cell r="K98">
            <v>0</v>
          </cell>
        </row>
        <row r="99">
          <cell r="B99">
            <v>20601</v>
          </cell>
          <cell r="C99" t="str">
            <v>Inventaris Depo</v>
          </cell>
          <cell r="D99" t="str">
            <v>Rp</v>
          </cell>
          <cell r="E99">
            <v>0</v>
          </cell>
          <cell r="F99" t="str">
            <v>Rp</v>
          </cell>
          <cell r="G99">
            <v>0</v>
          </cell>
          <cell r="H99" t="str">
            <v>Rp</v>
          </cell>
          <cell r="I99">
            <v>0</v>
          </cell>
          <cell r="J99" t="str">
            <v>Rp</v>
          </cell>
          <cell r="K99">
            <v>0</v>
          </cell>
        </row>
        <row r="100">
          <cell r="B100">
            <v>20701</v>
          </cell>
          <cell r="C100" t="str">
            <v>Inventaris Mess</v>
          </cell>
          <cell r="D100" t="str">
            <v>Rp</v>
          </cell>
          <cell r="E100">
            <v>0</v>
          </cell>
          <cell r="F100" t="str">
            <v>Rp</v>
          </cell>
          <cell r="G100">
            <v>0</v>
          </cell>
          <cell r="H100" t="str">
            <v>Rp</v>
          </cell>
          <cell r="I100">
            <v>0</v>
          </cell>
          <cell r="J100" t="str">
            <v>Rp</v>
          </cell>
          <cell r="K100">
            <v>0</v>
          </cell>
        </row>
        <row r="101">
          <cell r="B101">
            <v>20801</v>
          </cell>
          <cell r="C101" t="str">
            <v>Inventaris Laboratorium</v>
          </cell>
          <cell r="D101" t="str">
            <v>Rp</v>
          </cell>
          <cell r="E101">
            <v>0</v>
          </cell>
          <cell r="F101" t="str">
            <v>Rp</v>
          </cell>
          <cell r="G101">
            <v>0</v>
          </cell>
          <cell r="H101" t="str">
            <v>Rp</v>
          </cell>
          <cell r="I101">
            <v>0</v>
          </cell>
          <cell r="J101" t="str">
            <v>Rp</v>
          </cell>
          <cell r="K101">
            <v>0</v>
          </cell>
        </row>
        <row r="102">
          <cell r="B102">
            <v>21101</v>
          </cell>
          <cell r="C102" t="str">
            <v>Akumulasi Penyusutan Bangunan</v>
          </cell>
          <cell r="D102" t="str">
            <v>Rp</v>
          </cell>
          <cell r="E102">
            <v>0</v>
          </cell>
          <cell r="F102" t="str">
            <v>Rp</v>
          </cell>
          <cell r="G102">
            <v>0</v>
          </cell>
          <cell r="H102" t="str">
            <v>Rp</v>
          </cell>
          <cell r="I102">
            <v>0</v>
          </cell>
          <cell r="J102" t="str">
            <v>Rp</v>
          </cell>
          <cell r="K102">
            <v>0</v>
          </cell>
        </row>
        <row r="103">
          <cell r="B103">
            <v>21201</v>
          </cell>
          <cell r="C103" t="str">
            <v>Akumulasi Penyusutan Sarana &amp; Instalasi</v>
          </cell>
          <cell r="D103" t="str">
            <v>Rp</v>
          </cell>
          <cell r="E103">
            <v>0</v>
          </cell>
          <cell r="F103" t="str">
            <v>Rp</v>
          </cell>
          <cell r="G103">
            <v>0</v>
          </cell>
          <cell r="H103" t="str">
            <v>Rp</v>
          </cell>
          <cell r="I103">
            <v>0</v>
          </cell>
          <cell r="J103" t="str">
            <v>Rp</v>
          </cell>
          <cell r="K103">
            <v>0</v>
          </cell>
        </row>
        <row r="104">
          <cell r="B104">
            <v>21301</v>
          </cell>
          <cell r="C104" t="str">
            <v>Akumulasi Penyusutan Kendaraan</v>
          </cell>
          <cell r="D104" t="str">
            <v>Rp</v>
          </cell>
          <cell r="E104">
            <v>0</v>
          </cell>
          <cell r="F104" t="str">
            <v>Rp</v>
          </cell>
          <cell r="G104">
            <v>0</v>
          </cell>
          <cell r="H104" t="str">
            <v>Rp</v>
          </cell>
          <cell r="I104">
            <v>0</v>
          </cell>
          <cell r="J104" t="str">
            <v>Rp</v>
          </cell>
          <cell r="K104">
            <v>0</v>
          </cell>
        </row>
        <row r="105">
          <cell r="B105">
            <v>21401</v>
          </cell>
          <cell r="C105" t="str">
            <v>Akumulasi Penyusutan Inventaris Kantor &amp; Peralatan</v>
          </cell>
          <cell r="D105" t="str">
            <v>Rp</v>
          </cell>
          <cell r="E105">
            <v>0</v>
          </cell>
          <cell r="F105" t="str">
            <v>Rp</v>
          </cell>
          <cell r="G105">
            <v>0</v>
          </cell>
          <cell r="H105" t="str">
            <v>Rp</v>
          </cell>
          <cell r="I105">
            <v>0</v>
          </cell>
          <cell r="J105" t="str">
            <v>Rp</v>
          </cell>
          <cell r="K105">
            <v>0</v>
          </cell>
        </row>
        <row r="106">
          <cell r="B106">
            <v>21501</v>
          </cell>
          <cell r="C106" t="str">
            <v>Akumulasi Penyusutan Inventaris Depo</v>
          </cell>
          <cell r="D106" t="str">
            <v>Rp</v>
          </cell>
          <cell r="E106">
            <v>0</v>
          </cell>
          <cell r="F106" t="str">
            <v>Rp</v>
          </cell>
          <cell r="G106">
            <v>0</v>
          </cell>
          <cell r="H106" t="str">
            <v>Rp</v>
          </cell>
          <cell r="I106">
            <v>0</v>
          </cell>
          <cell r="J106" t="str">
            <v>Rp</v>
          </cell>
          <cell r="K106">
            <v>0</v>
          </cell>
        </row>
        <row r="107">
          <cell r="B107">
            <v>21601</v>
          </cell>
          <cell r="C107" t="str">
            <v>Akumulasi Penyusutan Inventaris Mess</v>
          </cell>
          <cell r="D107" t="str">
            <v>Rp</v>
          </cell>
          <cell r="E107">
            <v>0</v>
          </cell>
          <cell r="F107" t="str">
            <v>Rp</v>
          </cell>
          <cell r="G107">
            <v>0</v>
          </cell>
          <cell r="H107" t="str">
            <v>Rp</v>
          </cell>
          <cell r="I107">
            <v>0</v>
          </cell>
          <cell r="J107" t="str">
            <v>Rp</v>
          </cell>
          <cell r="K107">
            <v>0</v>
          </cell>
        </row>
        <row r="108">
          <cell r="B108">
            <v>21701</v>
          </cell>
          <cell r="C108" t="str">
            <v>Akumulasi Penyusutan Inventaris Laboratorium</v>
          </cell>
          <cell r="D108" t="str">
            <v>Rp</v>
          </cell>
          <cell r="E108">
            <v>0</v>
          </cell>
          <cell r="F108" t="str">
            <v>Rp</v>
          </cell>
          <cell r="G108">
            <v>0</v>
          </cell>
          <cell r="H108" t="str">
            <v>Rp</v>
          </cell>
          <cell r="I108">
            <v>0</v>
          </cell>
          <cell r="J108" t="str">
            <v>Rp</v>
          </cell>
          <cell r="K108">
            <v>0</v>
          </cell>
        </row>
        <row r="109">
          <cell r="B109">
            <v>25101</v>
          </cell>
          <cell r="C109" t="str">
            <v>Aktiva dalam Penyelesaian</v>
          </cell>
          <cell r="D109" t="str">
            <v>Rp</v>
          </cell>
          <cell r="E109">
            <v>0</v>
          </cell>
          <cell r="F109" t="str">
            <v>Rp</v>
          </cell>
          <cell r="G109">
            <v>0</v>
          </cell>
          <cell r="H109" t="str">
            <v>Rp</v>
          </cell>
          <cell r="I109">
            <v>0</v>
          </cell>
          <cell r="J109" t="str">
            <v>Rp</v>
          </cell>
          <cell r="K109">
            <v>0</v>
          </cell>
        </row>
        <row r="110">
          <cell r="B110">
            <v>30101</v>
          </cell>
          <cell r="C110" t="str">
            <v>HUTANG BANK BCA PASURUAN'</v>
          </cell>
          <cell r="D110" t="str">
            <v>Rp</v>
          </cell>
          <cell r="E110">
            <v>0</v>
          </cell>
          <cell r="F110" t="str">
            <v>Rp</v>
          </cell>
          <cell r="G110">
            <v>0</v>
          </cell>
          <cell r="H110" t="str">
            <v>Rp</v>
          </cell>
          <cell r="I110">
            <v>0</v>
          </cell>
          <cell r="J110" t="str">
            <v>Rp</v>
          </cell>
          <cell r="K110">
            <v>0</v>
          </cell>
        </row>
        <row r="111">
          <cell r="B111">
            <v>31101</v>
          </cell>
          <cell r="C111" t="str">
            <v>Hutang Usaha</v>
          </cell>
          <cell r="D111" t="str">
            <v>Rp</v>
          </cell>
          <cell r="E111">
            <v>0</v>
          </cell>
          <cell r="F111" t="str">
            <v>Rp</v>
          </cell>
          <cell r="G111">
            <v>0</v>
          </cell>
          <cell r="H111" t="str">
            <v>Rp</v>
          </cell>
          <cell r="I111">
            <v>0</v>
          </cell>
          <cell r="J111" t="str">
            <v>Rp</v>
          </cell>
          <cell r="K111">
            <v>0</v>
          </cell>
        </row>
        <row r="112">
          <cell r="B112">
            <v>32101</v>
          </cell>
          <cell r="C112" t="str">
            <v>Hutang Direksi</v>
          </cell>
          <cell r="D112" t="str">
            <v>Rp</v>
          </cell>
          <cell r="E112">
            <v>0</v>
          </cell>
          <cell r="F112" t="str">
            <v>Rp</v>
          </cell>
          <cell r="G112">
            <v>0</v>
          </cell>
          <cell r="H112" t="str">
            <v>Rp</v>
          </cell>
          <cell r="I112">
            <v>0</v>
          </cell>
          <cell r="J112" t="str">
            <v>Rp</v>
          </cell>
          <cell r="K112">
            <v>0</v>
          </cell>
        </row>
        <row r="113">
          <cell r="B113">
            <v>32201</v>
          </cell>
          <cell r="C113" t="str">
            <v>Hutang Pihak III</v>
          </cell>
          <cell r="D113" t="str">
            <v>Rp</v>
          </cell>
          <cell r="E113">
            <v>0</v>
          </cell>
          <cell r="F113" t="str">
            <v>Rp</v>
          </cell>
          <cell r="G113">
            <v>0</v>
          </cell>
          <cell r="H113" t="str">
            <v>Rp</v>
          </cell>
          <cell r="I113">
            <v>0</v>
          </cell>
          <cell r="J113" t="str">
            <v>Rp</v>
          </cell>
          <cell r="K113">
            <v>0</v>
          </cell>
        </row>
        <row r="114">
          <cell r="B114">
            <v>32301</v>
          </cell>
          <cell r="C114" t="str">
            <v>Hutang Pemegang Saham</v>
          </cell>
          <cell r="D114" t="str">
            <v>Rp</v>
          </cell>
          <cell r="E114">
            <v>0</v>
          </cell>
          <cell r="F114" t="str">
            <v>Rp</v>
          </cell>
          <cell r="G114">
            <v>0</v>
          </cell>
          <cell r="H114" t="str">
            <v>Rp</v>
          </cell>
          <cell r="I114">
            <v>0</v>
          </cell>
          <cell r="J114" t="str">
            <v>Rp</v>
          </cell>
          <cell r="K114">
            <v>0</v>
          </cell>
        </row>
        <row r="115">
          <cell r="B115">
            <v>32401</v>
          </cell>
          <cell r="C115" t="str">
            <v>Hutang Titipan</v>
          </cell>
          <cell r="D115" t="str">
            <v>Rp</v>
          </cell>
          <cell r="E115">
            <v>0</v>
          </cell>
          <cell r="F115" t="str">
            <v>Rp</v>
          </cell>
          <cell r="G115">
            <v>0</v>
          </cell>
          <cell r="H115" t="str">
            <v>Rp</v>
          </cell>
          <cell r="I115">
            <v>0</v>
          </cell>
          <cell r="J115" t="str">
            <v>Rp</v>
          </cell>
          <cell r="K115">
            <v>0</v>
          </cell>
        </row>
        <row r="116">
          <cell r="B116">
            <v>33101</v>
          </cell>
          <cell r="C116" t="str">
            <v>Biaya Sewa Yg Masih Harus dibayar</v>
          </cell>
          <cell r="D116" t="str">
            <v>Rp</v>
          </cell>
          <cell r="E116">
            <v>0</v>
          </cell>
          <cell r="F116" t="str">
            <v>Rp</v>
          </cell>
          <cell r="G116">
            <v>0</v>
          </cell>
          <cell r="H116" t="str">
            <v>Rp</v>
          </cell>
          <cell r="I116">
            <v>0</v>
          </cell>
          <cell r="J116" t="str">
            <v>Rp</v>
          </cell>
          <cell r="K116">
            <v>0</v>
          </cell>
        </row>
        <row r="117">
          <cell r="B117">
            <v>33201</v>
          </cell>
          <cell r="C117" t="str">
            <v>Biaya Asuransi Yg Masih Harus dbayar</v>
          </cell>
          <cell r="D117" t="str">
            <v>Rp</v>
          </cell>
          <cell r="E117">
            <v>0</v>
          </cell>
          <cell r="F117" t="str">
            <v>Rp</v>
          </cell>
          <cell r="G117">
            <v>0</v>
          </cell>
          <cell r="H117" t="str">
            <v>Rp</v>
          </cell>
          <cell r="I117">
            <v>0</v>
          </cell>
          <cell r="J117" t="str">
            <v>Rp</v>
          </cell>
          <cell r="K117">
            <v>0</v>
          </cell>
        </row>
        <row r="118">
          <cell r="B118">
            <v>33301</v>
          </cell>
          <cell r="C118" t="str">
            <v>Hutang MS Support</v>
          </cell>
          <cell r="D118" t="str">
            <v>Rp</v>
          </cell>
          <cell r="E118">
            <v>-59256091.599999994</v>
          </cell>
          <cell r="F118" t="str">
            <v>Rp</v>
          </cell>
          <cell r="G118">
            <v>21656625</v>
          </cell>
          <cell r="H118" t="str">
            <v>Rp</v>
          </cell>
          <cell r="I118">
            <v>20050500</v>
          </cell>
          <cell r="J118" t="str">
            <v>Rp</v>
          </cell>
          <cell r="K118">
            <v>-57649966.599999994</v>
          </cell>
        </row>
        <row r="119">
          <cell r="B119">
            <v>33401</v>
          </cell>
          <cell r="C119" t="str">
            <v>Hutang Gaji</v>
          </cell>
          <cell r="D119" t="str">
            <v>Rp</v>
          </cell>
          <cell r="E119">
            <v>-20870500</v>
          </cell>
          <cell r="F119" t="str">
            <v>Rp</v>
          </cell>
          <cell r="G119">
            <v>20870100</v>
          </cell>
          <cell r="H119" t="str">
            <v>Rp</v>
          </cell>
          <cell r="I119">
            <v>23599700</v>
          </cell>
          <cell r="J119" t="str">
            <v>Rp</v>
          </cell>
          <cell r="K119">
            <v>-23600100</v>
          </cell>
        </row>
        <row r="120">
          <cell r="B120">
            <v>35201</v>
          </cell>
          <cell r="C120" t="str">
            <v>PPh Pasal 25</v>
          </cell>
          <cell r="D120" t="str">
            <v>Rp</v>
          </cell>
          <cell r="E120">
            <v>0</v>
          </cell>
          <cell r="F120" t="str">
            <v>Rp</v>
          </cell>
          <cell r="G120">
            <v>0</v>
          </cell>
          <cell r="H120" t="str">
            <v>Rp</v>
          </cell>
          <cell r="I120">
            <v>0</v>
          </cell>
          <cell r="J120" t="str">
            <v>Rp</v>
          </cell>
          <cell r="K120">
            <v>0</v>
          </cell>
        </row>
        <row r="121">
          <cell r="B121">
            <v>35301</v>
          </cell>
          <cell r="C121" t="str">
            <v>PPh Pasal 29 (Kurang Bayar)</v>
          </cell>
          <cell r="D121" t="str">
            <v>Rp</v>
          </cell>
          <cell r="E121">
            <v>0</v>
          </cell>
          <cell r="F121" t="str">
            <v>Rp</v>
          </cell>
          <cell r="G121">
            <v>0</v>
          </cell>
          <cell r="H121" t="str">
            <v>Rp</v>
          </cell>
          <cell r="I121">
            <v>0</v>
          </cell>
          <cell r="J121" t="str">
            <v>Rp</v>
          </cell>
          <cell r="K121">
            <v>0</v>
          </cell>
        </row>
        <row r="122">
          <cell r="B122">
            <v>35401</v>
          </cell>
          <cell r="C122" t="str">
            <v>PPN Keluaran</v>
          </cell>
          <cell r="D122" t="str">
            <v>Rp</v>
          </cell>
          <cell r="E122">
            <v>0</v>
          </cell>
          <cell r="F122" t="str">
            <v>Rp</v>
          </cell>
          <cell r="G122">
            <v>0</v>
          </cell>
          <cell r="H122" t="str">
            <v>Rp</v>
          </cell>
          <cell r="I122">
            <v>0</v>
          </cell>
          <cell r="J122" t="str">
            <v>Rp</v>
          </cell>
          <cell r="K122">
            <v>0</v>
          </cell>
        </row>
        <row r="123">
          <cell r="B123">
            <v>35501</v>
          </cell>
          <cell r="C123" t="str">
            <v>PPN Keluaran Belum Faktur Pajak</v>
          </cell>
          <cell r="D123" t="str">
            <v>Rp</v>
          </cell>
          <cell r="E123">
            <v>0</v>
          </cell>
          <cell r="F123" t="str">
            <v>Rp</v>
          </cell>
          <cell r="G123">
            <v>0</v>
          </cell>
          <cell r="H123" t="str">
            <v>Rp</v>
          </cell>
          <cell r="I123">
            <v>0</v>
          </cell>
          <cell r="J123" t="str">
            <v>Rp</v>
          </cell>
          <cell r="K123">
            <v>0</v>
          </cell>
        </row>
        <row r="124">
          <cell r="B124">
            <v>35601</v>
          </cell>
          <cell r="C124" t="str">
            <v>PPh Pasal 21</v>
          </cell>
          <cell r="D124" t="str">
            <v>Rp</v>
          </cell>
          <cell r="E124">
            <v>0</v>
          </cell>
          <cell r="F124" t="str">
            <v>Rp</v>
          </cell>
          <cell r="G124">
            <v>0</v>
          </cell>
          <cell r="H124" t="str">
            <v>Rp</v>
          </cell>
          <cell r="I124">
            <v>0</v>
          </cell>
          <cell r="J124" t="str">
            <v>Rp</v>
          </cell>
          <cell r="K124">
            <v>0</v>
          </cell>
        </row>
        <row r="125">
          <cell r="B125">
            <v>35701</v>
          </cell>
          <cell r="C125" t="str">
            <v>PPh Pasal 22</v>
          </cell>
          <cell r="D125" t="str">
            <v>Rp</v>
          </cell>
          <cell r="E125">
            <v>0</v>
          </cell>
          <cell r="F125" t="str">
            <v>Rp</v>
          </cell>
          <cell r="G125">
            <v>0</v>
          </cell>
          <cell r="H125" t="str">
            <v>Rp</v>
          </cell>
          <cell r="I125">
            <v>0</v>
          </cell>
          <cell r="J125" t="str">
            <v>Rp</v>
          </cell>
          <cell r="K125">
            <v>0</v>
          </cell>
        </row>
        <row r="126">
          <cell r="B126">
            <v>35801</v>
          </cell>
          <cell r="C126" t="str">
            <v>PPh Pasal 23</v>
          </cell>
          <cell r="D126" t="str">
            <v>Rp</v>
          </cell>
          <cell r="E126">
            <v>0</v>
          </cell>
          <cell r="F126" t="str">
            <v>Rp</v>
          </cell>
          <cell r="G126">
            <v>0</v>
          </cell>
          <cell r="H126" t="str">
            <v>Rp</v>
          </cell>
          <cell r="I126">
            <v>0</v>
          </cell>
          <cell r="J126" t="str">
            <v>Rp</v>
          </cell>
          <cell r="K126">
            <v>0</v>
          </cell>
        </row>
        <row r="127">
          <cell r="B127">
            <v>35901</v>
          </cell>
          <cell r="C127" t="str">
            <v>PPh Pasal 24</v>
          </cell>
          <cell r="D127" t="str">
            <v>Rp</v>
          </cell>
          <cell r="E127">
            <v>0</v>
          </cell>
          <cell r="F127" t="str">
            <v>Rp</v>
          </cell>
          <cell r="G127">
            <v>0</v>
          </cell>
          <cell r="H127" t="str">
            <v>Rp</v>
          </cell>
          <cell r="I127">
            <v>0</v>
          </cell>
          <cell r="J127" t="str">
            <v>Rp</v>
          </cell>
          <cell r="K127">
            <v>0</v>
          </cell>
        </row>
        <row r="128">
          <cell r="B128">
            <v>36001</v>
          </cell>
          <cell r="C128" t="str">
            <v>PPh Pasal 26</v>
          </cell>
          <cell r="D128" t="str">
            <v>Rp</v>
          </cell>
          <cell r="E128">
            <v>0</v>
          </cell>
          <cell r="F128" t="str">
            <v>Rp</v>
          </cell>
          <cell r="G128">
            <v>0</v>
          </cell>
          <cell r="H128" t="str">
            <v>Rp</v>
          </cell>
          <cell r="I128">
            <v>0</v>
          </cell>
          <cell r="J128" t="str">
            <v>Rp</v>
          </cell>
          <cell r="K128">
            <v>0</v>
          </cell>
        </row>
        <row r="129">
          <cell r="B129">
            <v>36101</v>
          </cell>
          <cell r="C129" t="str">
            <v>PPh Pasal 4 (2)</v>
          </cell>
          <cell r="D129" t="str">
            <v>Rp</v>
          </cell>
          <cell r="E129">
            <v>0</v>
          </cell>
          <cell r="F129" t="str">
            <v>Rp</v>
          </cell>
          <cell r="G129">
            <v>0</v>
          </cell>
          <cell r="H129" t="str">
            <v>Rp</v>
          </cell>
          <cell r="I129">
            <v>0</v>
          </cell>
          <cell r="J129" t="str">
            <v>Rp</v>
          </cell>
          <cell r="K129">
            <v>0</v>
          </cell>
        </row>
        <row r="130">
          <cell r="B130">
            <v>38101</v>
          </cell>
          <cell r="C130" t="str">
            <v>Uang Muka Penjualan AMDK</v>
          </cell>
          <cell r="D130" t="str">
            <v>Rp</v>
          </cell>
          <cell r="E130">
            <v>0</v>
          </cell>
          <cell r="F130" t="str">
            <v>Rp</v>
          </cell>
          <cell r="G130">
            <v>0</v>
          </cell>
          <cell r="H130" t="str">
            <v>Rp</v>
          </cell>
          <cell r="I130">
            <v>0</v>
          </cell>
          <cell r="J130" t="str">
            <v>Rp</v>
          </cell>
          <cell r="K130">
            <v>0</v>
          </cell>
        </row>
        <row r="131">
          <cell r="B131">
            <v>38102</v>
          </cell>
          <cell r="C131" t="str">
            <v>Uang Muka Penjualan Packaging</v>
          </cell>
          <cell r="D131" t="str">
            <v>Rp</v>
          </cell>
          <cell r="E131">
            <v>0</v>
          </cell>
          <cell r="F131" t="str">
            <v>Rp</v>
          </cell>
          <cell r="G131">
            <v>0</v>
          </cell>
          <cell r="H131" t="str">
            <v>Rp</v>
          </cell>
          <cell r="I131">
            <v>0</v>
          </cell>
          <cell r="J131" t="str">
            <v>Rp</v>
          </cell>
          <cell r="K131">
            <v>0</v>
          </cell>
        </row>
        <row r="132">
          <cell r="B132">
            <v>38103</v>
          </cell>
          <cell r="C132" t="str">
            <v>Uang Muka Penjualan Property</v>
          </cell>
          <cell r="D132" t="str">
            <v>Rp</v>
          </cell>
          <cell r="E132">
            <v>0</v>
          </cell>
          <cell r="F132" t="str">
            <v>Rp</v>
          </cell>
          <cell r="G132">
            <v>0</v>
          </cell>
          <cell r="H132" t="str">
            <v>Rp</v>
          </cell>
          <cell r="I132">
            <v>0</v>
          </cell>
          <cell r="J132" t="str">
            <v>Rp</v>
          </cell>
          <cell r="K132">
            <v>0</v>
          </cell>
        </row>
        <row r="133">
          <cell r="B133">
            <v>38104</v>
          </cell>
          <cell r="C133" t="str">
            <v>Uang Muka Penjualan Lain-lain</v>
          </cell>
          <cell r="D133" t="str">
            <v>Rp</v>
          </cell>
          <cell r="E133">
            <v>0</v>
          </cell>
          <cell r="F133" t="str">
            <v>Rp</v>
          </cell>
          <cell r="G133">
            <v>0</v>
          </cell>
          <cell r="H133" t="str">
            <v>Rp</v>
          </cell>
          <cell r="I133">
            <v>0</v>
          </cell>
          <cell r="J133" t="str">
            <v>Rp</v>
          </cell>
          <cell r="K133">
            <v>0</v>
          </cell>
        </row>
        <row r="134">
          <cell r="B134">
            <v>38105</v>
          </cell>
          <cell r="C134" t="str">
            <v>Titipan No Name Tunai SGP</v>
          </cell>
          <cell r="D134" t="str">
            <v>Rp</v>
          </cell>
          <cell r="E134">
            <v>0</v>
          </cell>
          <cell r="F134" t="str">
            <v>Rp</v>
          </cell>
          <cell r="G134">
            <v>0</v>
          </cell>
          <cell r="H134" t="str">
            <v>Rp</v>
          </cell>
          <cell r="I134">
            <v>0</v>
          </cell>
          <cell r="J134" t="str">
            <v>Rp</v>
          </cell>
          <cell r="K134">
            <v>0</v>
          </cell>
        </row>
        <row r="135">
          <cell r="B135">
            <v>38106</v>
          </cell>
          <cell r="C135" t="str">
            <v>Titipan No Name Giro SGP</v>
          </cell>
          <cell r="D135" t="str">
            <v>Rp</v>
          </cell>
          <cell r="E135">
            <v>0</v>
          </cell>
          <cell r="F135" t="str">
            <v>Rp</v>
          </cell>
          <cell r="G135">
            <v>0</v>
          </cell>
          <cell r="H135" t="str">
            <v>Rp</v>
          </cell>
          <cell r="I135">
            <v>0</v>
          </cell>
          <cell r="J135" t="str">
            <v>Rp</v>
          </cell>
          <cell r="K135">
            <v>0</v>
          </cell>
        </row>
        <row r="136">
          <cell r="B136">
            <v>38107</v>
          </cell>
          <cell r="C136" t="str">
            <v>Titipan No Name Tunai GLB</v>
          </cell>
          <cell r="D136" t="str">
            <v>Rp</v>
          </cell>
          <cell r="E136">
            <v>0</v>
          </cell>
          <cell r="F136" t="str">
            <v>Rp</v>
          </cell>
          <cell r="G136">
            <v>0</v>
          </cell>
          <cell r="H136" t="str">
            <v>Rp</v>
          </cell>
          <cell r="I136">
            <v>0</v>
          </cell>
          <cell r="J136" t="str">
            <v>Rp</v>
          </cell>
          <cell r="K136">
            <v>0</v>
          </cell>
        </row>
        <row r="137">
          <cell r="B137">
            <v>38108</v>
          </cell>
          <cell r="C137" t="str">
            <v>Titipan No Name Giro GLB</v>
          </cell>
          <cell r="D137" t="str">
            <v>Rp</v>
          </cell>
          <cell r="E137">
            <v>0</v>
          </cell>
          <cell r="F137" t="str">
            <v>Rp</v>
          </cell>
          <cell r="G137">
            <v>0</v>
          </cell>
          <cell r="H137" t="str">
            <v>Rp</v>
          </cell>
          <cell r="I137">
            <v>0</v>
          </cell>
          <cell r="J137" t="str">
            <v>Rp</v>
          </cell>
          <cell r="K137">
            <v>0</v>
          </cell>
        </row>
        <row r="138">
          <cell r="B138">
            <v>38109</v>
          </cell>
          <cell r="C138" t="str">
            <v>Titipan Pembayaran Piutang</v>
          </cell>
          <cell r="D138" t="str">
            <v>Rp</v>
          </cell>
          <cell r="E138">
            <v>0</v>
          </cell>
          <cell r="F138" t="str">
            <v>Rp</v>
          </cell>
          <cell r="G138">
            <v>0</v>
          </cell>
          <cell r="H138" t="str">
            <v>Rp</v>
          </cell>
          <cell r="I138">
            <v>0</v>
          </cell>
          <cell r="J138" t="str">
            <v>Rp</v>
          </cell>
          <cell r="K138">
            <v>0</v>
          </cell>
        </row>
        <row r="139">
          <cell r="B139">
            <v>38110</v>
          </cell>
          <cell r="C139" t="str">
            <v>Customer Deposit</v>
          </cell>
          <cell r="D139" t="str">
            <v>Rp</v>
          </cell>
          <cell r="E139">
            <v>0</v>
          </cell>
          <cell r="F139" t="str">
            <v>Rp</v>
          </cell>
          <cell r="G139">
            <v>0</v>
          </cell>
          <cell r="H139" t="str">
            <v>Rp</v>
          </cell>
          <cell r="I139">
            <v>0</v>
          </cell>
          <cell r="J139" t="str">
            <v>Rp</v>
          </cell>
          <cell r="K139">
            <v>0</v>
          </cell>
        </row>
        <row r="140">
          <cell r="B140">
            <v>38111</v>
          </cell>
          <cell r="C140" t="str">
            <v>CN Titipan</v>
          </cell>
          <cell r="D140" t="str">
            <v>Rp</v>
          </cell>
          <cell r="E140">
            <v>0</v>
          </cell>
          <cell r="F140" t="str">
            <v>Rp</v>
          </cell>
          <cell r="G140">
            <v>0</v>
          </cell>
          <cell r="H140" t="str">
            <v>Rp</v>
          </cell>
          <cell r="I140">
            <v>0</v>
          </cell>
          <cell r="J140" t="str">
            <v>Rp</v>
          </cell>
          <cell r="K140">
            <v>0</v>
          </cell>
        </row>
        <row r="141">
          <cell r="B141">
            <v>38112</v>
          </cell>
          <cell r="C141" t="str">
            <v>Retur Titipan</v>
          </cell>
          <cell r="D141" t="str">
            <v>Rp</v>
          </cell>
          <cell r="E141">
            <v>0</v>
          </cell>
          <cell r="F141" t="str">
            <v>Rp</v>
          </cell>
          <cell r="G141">
            <v>0</v>
          </cell>
          <cell r="H141" t="str">
            <v>Rp</v>
          </cell>
          <cell r="I141">
            <v>0</v>
          </cell>
          <cell r="J141" t="str">
            <v>Rp</v>
          </cell>
          <cell r="K141">
            <v>0</v>
          </cell>
        </row>
        <row r="142">
          <cell r="B142">
            <v>39101</v>
          </cell>
          <cell r="C142" t="str">
            <v>Hutang Bank Jangka Panjang</v>
          </cell>
          <cell r="D142" t="str">
            <v>Rp</v>
          </cell>
          <cell r="E142">
            <v>0</v>
          </cell>
          <cell r="F142" t="str">
            <v>Rp</v>
          </cell>
          <cell r="G142">
            <v>0</v>
          </cell>
          <cell r="H142" t="str">
            <v>Rp</v>
          </cell>
          <cell r="I142">
            <v>0</v>
          </cell>
          <cell r="J142" t="str">
            <v>Rp</v>
          </cell>
          <cell r="K142">
            <v>0</v>
          </cell>
        </row>
        <row r="143">
          <cell r="B143">
            <v>40101</v>
          </cell>
          <cell r="C143" t="str">
            <v>Modal Saham</v>
          </cell>
          <cell r="D143" t="str">
            <v>Rp</v>
          </cell>
          <cell r="E143">
            <v>0</v>
          </cell>
          <cell r="F143" t="str">
            <v>Rp</v>
          </cell>
          <cell r="G143">
            <v>0</v>
          </cell>
          <cell r="H143" t="str">
            <v>Rp</v>
          </cell>
          <cell r="I143">
            <v>0</v>
          </cell>
          <cell r="J143" t="str">
            <v>Rp</v>
          </cell>
          <cell r="K143">
            <v>0</v>
          </cell>
        </row>
        <row r="144">
          <cell r="B144">
            <v>41001</v>
          </cell>
          <cell r="C144" t="str">
            <v>Laba Rugi Ditahan</v>
          </cell>
          <cell r="D144" t="str">
            <v>Rp</v>
          </cell>
          <cell r="E144">
            <v>-631229442.04999995</v>
          </cell>
          <cell r="F144" t="str">
            <v>Rp</v>
          </cell>
          <cell r="G144">
            <v>0</v>
          </cell>
          <cell r="H144" t="str">
            <v>Rp</v>
          </cell>
          <cell r="I144">
            <v>0</v>
          </cell>
          <cell r="J144" t="str">
            <v>Rp</v>
          </cell>
          <cell r="K144">
            <v>-631229442.04999995</v>
          </cell>
        </row>
        <row r="145">
          <cell r="B145">
            <v>42001</v>
          </cell>
          <cell r="C145" t="str">
            <v>Laba Rugi Tahun Berjalan s/d Bulan Lalu</v>
          </cell>
          <cell r="D145" t="str">
            <v>Rp</v>
          </cell>
          <cell r="E145">
            <v>-438962842.24000001</v>
          </cell>
          <cell r="F145" t="str">
            <v>Rp</v>
          </cell>
          <cell r="G145">
            <v>-30753576.550000001</v>
          </cell>
          <cell r="H145" t="str">
            <v>Rp</v>
          </cell>
          <cell r="I145">
            <v>0</v>
          </cell>
          <cell r="J145" t="str">
            <v>Rp</v>
          </cell>
          <cell r="K145">
            <v>-469716418.79000002</v>
          </cell>
        </row>
        <row r="146">
          <cell r="B146">
            <v>43001</v>
          </cell>
          <cell r="C146" t="str">
            <v>Laba Rugi Bulan Berjalan</v>
          </cell>
          <cell r="D146" t="str">
            <v>Rp</v>
          </cell>
          <cell r="E146">
            <v>0</v>
          </cell>
          <cell r="F146" t="str">
            <v>Rp</v>
          </cell>
          <cell r="G146">
            <v>0</v>
          </cell>
          <cell r="H146" t="str">
            <v>Rp</v>
          </cell>
          <cell r="I146">
            <v>0</v>
          </cell>
          <cell r="J146" t="str">
            <v>Rp</v>
          </cell>
          <cell r="K146">
            <v>0</v>
          </cell>
        </row>
        <row r="147">
          <cell r="B147">
            <v>43101</v>
          </cell>
          <cell r="C147" t="str">
            <v>Koreksi Saldo Laba</v>
          </cell>
          <cell r="D147" t="str">
            <v>Rp</v>
          </cell>
          <cell r="E147">
            <v>0</v>
          </cell>
          <cell r="F147" t="str">
            <v>Rp</v>
          </cell>
          <cell r="G147">
            <v>0</v>
          </cell>
          <cell r="H147" t="str">
            <v>Rp</v>
          </cell>
          <cell r="I147">
            <v>0</v>
          </cell>
          <cell r="J147" t="str">
            <v>Rp</v>
          </cell>
          <cell r="K147">
            <v>0</v>
          </cell>
        </row>
        <row r="148">
          <cell r="B148">
            <v>50101</v>
          </cell>
          <cell r="C148" t="str">
            <v>PENJUALAN TUNAI AQUA A240ML</v>
          </cell>
          <cell r="D148" t="str">
            <v>Rp</v>
          </cell>
          <cell r="E148">
            <v>0</v>
          </cell>
          <cell r="F148" t="str">
            <v>Rp</v>
          </cell>
          <cell r="G148">
            <v>0</v>
          </cell>
          <cell r="H148" t="str">
            <v>Rp</v>
          </cell>
          <cell r="I148">
            <v>0</v>
          </cell>
          <cell r="J148" t="str">
            <v>Rp</v>
          </cell>
          <cell r="K148">
            <v>0</v>
          </cell>
        </row>
        <row r="149">
          <cell r="B149">
            <v>50102</v>
          </cell>
          <cell r="C149" t="str">
            <v>PENJUALAN TUNAI AQUA A330ML</v>
          </cell>
          <cell r="D149" t="str">
            <v>Rp</v>
          </cell>
          <cell r="E149">
            <v>0</v>
          </cell>
          <cell r="F149" t="str">
            <v>Rp</v>
          </cell>
          <cell r="G149">
            <v>0</v>
          </cell>
          <cell r="H149" t="str">
            <v>Rp</v>
          </cell>
          <cell r="I149">
            <v>0</v>
          </cell>
          <cell r="J149" t="str">
            <v>Rp</v>
          </cell>
          <cell r="K149">
            <v>0</v>
          </cell>
        </row>
        <row r="150">
          <cell r="B150">
            <v>50103</v>
          </cell>
          <cell r="C150" t="str">
            <v>PENJUALAN TUNAI AQUA A375ML</v>
          </cell>
          <cell r="D150" t="str">
            <v>Rp</v>
          </cell>
          <cell r="E150">
            <v>0</v>
          </cell>
          <cell r="F150" t="str">
            <v>Rp</v>
          </cell>
          <cell r="G150">
            <v>0</v>
          </cell>
          <cell r="H150" t="str">
            <v>Rp</v>
          </cell>
          <cell r="I150">
            <v>0</v>
          </cell>
          <cell r="J150" t="str">
            <v>Rp</v>
          </cell>
          <cell r="K150">
            <v>0</v>
          </cell>
        </row>
        <row r="151">
          <cell r="B151">
            <v>50104</v>
          </cell>
          <cell r="C151" t="str">
            <v>PENJUALAN TUNAI AQUA A380ML (ISI)</v>
          </cell>
          <cell r="D151" t="str">
            <v>Rp</v>
          </cell>
          <cell r="E151">
            <v>0</v>
          </cell>
          <cell r="F151" t="str">
            <v>Rp</v>
          </cell>
          <cell r="G151">
            <v>0</v>
          </cell>
          <cell r="H151" t="str">
            <v>Rp</v>
          </cell>
          <cell r="I151">
            <v>0</v>
          </cell>
          <cell r="J151" t="str">
            <v>Rp</v>
          </cell>
          <cell r="K151">
            <v>0</v>
          </cell>
        </row>
        <row r="152">
          <cell r="B152">
            <v>50105</v>
          </cell>
          <cell r="C152" t="str">
            <v>PENJUALAN TUNAI AQUA KRAT A380ML</v>
          </cell>
          <cell r="D152" t="str">
            <v>Rp</v>
          </cell>
          <cell r="E152">
            <v>0</v>
          </cell>
          <cell r="F152" t="str">
            <v>Rp</v>
          </cell>
          <cell r="G152">
            <v>0</v>
          </cell>
          <cell r="H152" t="str">
            <v>Rp</v>
          </cell>
          <cell r="I152">
            <v>0</v>
          </cell>
          <cell r="J152" t="str">
            <v>Rp</v>
          </cell>
          <cell r="K152">
            <v>0</v>
          </cell>
        </row>
        <row r="153">
          <cell r="B153">
            <v>50106</v>
          </cell>
          <cell r="C153" t="str">
            <v>PENJUALAN TUNAI AQUA BOTOL A380ML</v>
          </cell>
          <cell r="D153" t="str">
            <v>Rp</v>
          </cell>
          <cell r="E153">
            <v>0</v>
          </cell>
          <cell r="F153" t="str">
            <v>Rp</v>
          </cell>
          <cell r="G153">
            <v>0</v>
          </cell>
          <cell r="H153" t="str">
            <v>Rp</v>
          </cell>
          <cell r="I153">
            <v>0</v>
          </cell>
          <cell r="J153" t="str">
            <v>Rp</v>
          </cell>
          <cell r="K153">
            <v>0</v>
          </cell>
        </row>
        <row r="154">
          <cell r="B154">
            <v>50107</v>
          </cell>
          <cell r="C154" t="str">
            <v>PENJUALAN TUNAI AQUA A600ML</v>
          </cell>
          <cell r="D154" t="str">
            <v>Rp</v>
          </cell>
          <cell r="E154">
            <v>0</v>
          </cell>
          <cell r="F154" t="str">
            <v>Rp</v>
          </cell>
          <cell r="G154">
            <v>0</v>
          </cell>
          <cell r="H154" t="str">
            <v>Rp</v>
          </cell>
          <cell r="I154">
            <v>0</v>
          </cell>
          <cell r="J154" t="str">
            <v>Rp</v>
          </cell>
          <cell r="K154">
            <v>0</v>
          </cell>
        </row>
        <row r="155">
          <cell r="B155">
            <v>50108</v>
          </cell>
          <cell r="C155" t="str">
            <v>PENJUALAN TUNAI AQUA A1500ML</v>
          </cell>
          <cell r="D155" t="str">
            <v>Rp</v>
          </cell>
          <cell r="E155">
            <v>0</v>
          </cell>
          <cell r="F155" t="str">
            <v>Rp</v>
          </cell>
          <cell r="G155">
            <v>0</v>
          </cell>
          <cell r="H155" t="str">
            <v>Rp</v>
          </cell>
          <cell r="I155">
            <v>0</v>
          </cell>
          <cell r="J155" t="str">
            <v>Rp</v>
          </cell>
          <cell r="K155">
            <v>0</v>
          </cell>
        </row>
        <row r="156">
          <cell r="B156">
            <v>50109</v>
          </cell>
          <cell r="C156" t="str">
            <v>PENJUALAN TUNAI AQUA GALON</v>
          </cell>
          <cell r="D156" t="str">
            <v>Rp</v>
          </cell>
          <cell r="E156">
            <v>0</v>
          </cell>
          <cell r="F156" t="str">
            <v>Rp</v>
          </cell>
          <cell r="G156">
            <v>205525800</v>
          </cell>
          <cell r="H156" t="str">
            <v>Rp</v>
          </cell>
          <cell r="I156">
            <v>0</v>
          </cell>
          <cell r="J156" t="str">
            <v>Rp</v>
          </cell>
          <cell r="K156">
            <v>205525800</v>
          </cell>
        </row>
        <row r="157">
          <cell r="B157">
            <v>50110</v>
          </cell>
          <cell r="C157" t="str">
            <v>PENJUALAN TUNAI AQUA GALON KOSONG</v>
          </cell>
          <cell r="D157" t="str">
            <v>Rp</v>
          </cell>
          <cell r="E157">
            <v>0</v>
          </cell>
          <cell r="F157" t="str">
            <v>Rp</v>
          </cell>
          <cell r="G157">
            <v>1410000</v>
          </cell>
          <cell r="H157" t="str">
            <v>Rp</v>
          </cell>
          <cell r="I157">
            <v>0</v>
          </cell>
          <cell r="J157" t="str">
            <v>Rp</v>
          </cell>
          <cell r="K157">
            <v>1410000</v>
          </cell>
        </row>
        <row r="158">
          <cell r="B158">
            <v>50111</v>
          </cell>
          <cell r="C158" t="str">
            <v>PENJUALAN TUNAI VIT V240ML</v>
          </cell>
          <cell r="D158" t="str">
            <v>Rp</v>
          </cell>
          <cell r="E158">
            <v>0</v>
          </cell>
          <cell r="F158" t="str">
            <v>Rp</v>
          </cell>
          <cell r="G158">
            <v>3147200</v>
          </cell>
          <cell r="H158" t="str">
            <v>Rp</v>
          </cell>
          <cell r="I158">
            <v>0</v>
          </cell>
          <cell r="J158" t="str">
            <v>Rp</v>
          </cell>
          <cell r="K158">
            <v>3147200</v>
          </cell>
        </row>
        <row r="159">
          <cell r="B159">
            <v>50112</v>
          </cell>
          <cell r="C159" t="str">
            <v>PENJUALAN TUNAI VIT V600ML</v>
          </cell>
          <cell r="D159" t="str">
            <v>Rp</v>
          </cell>
          <cell r="E159">
            <v>0</v>
          </cell>
          <cell r="F159" t="str">
            <v>Rp</v>
          </cell>
          <cell r="G159">
            <v>735000</v>
          </cell>
          <cell r="H159" t="str">
            <v>Rp</v>
          </cell>
          <cell r="I159">
            <v>0</v>
          </cell>
          <cell r="J159" t="str">
            <v>Rp</v>
          </cell>
          <cell r="K159">
            <v>735000</v>
          </cell>
        </row>
        <row r="160">
          <cell r="B160">
            <v>50113</v>
          </cell>
          <cell r="C160" t="str">
            <v>PENJUALAN TUNAI VIT V1500ML</v>
          </cell>
          <cell r="D160" t="str">
            <v>Rp</v>
          </cell>
          <cell r="E160">
            <v>0</v>
          </cell>
          <cell r="F160" t="str">
            <v>Rp</v>
          </cell>
          <cell r="G160">
            <v>280000</v>
          </cell>
          <cell r="H160" t="str">
            <v>Rp</v>
          </cell>
          <cell r="I160">
            <v>0</v>
          </cell>
          <cell r="J160" t="str">
            <v>Rp</v>
          </cell>
          <cell r="K160">
            <v>280000</v>
          </cell>
        </row>
        <row r="161">
          <cell r="B161">
            <v>50114</v>
          </cell>
          <cell r="C161" t="str">
            <v>PENJUALAN TUNAI VIT GALON</v>
          </cell>
          <cell r="D161" t="str">
            <v>Rp</v>
          </cell>
          <cell r="E161">
            <v>0</v>
          </cell>
          <cell r="F161" t="str">
            <v>Rp</v>
          </cell>
          <cell r="G161">
            <v>7198100</v>
          </cell>
          <cell r="H161" t="str">
            <v>Rp</v>
          </cell>
          <cell r="I161">
            <v>0</v>
          </cell>
          <cell r="J161" t="str">
            <v>Rp</v>
          </cell>
          <cell r="K161">
            <v>7198100</v>
          </cell>
        </row>
        <row r="162">
          <cell r="B162">
            <v>50115</v>
          </cell>
          <cell r="C162" t="str">
            <v>PENJUALAN TUNAI VIT GALON KOSONG</v>
          </cell>
          <cell r="D162" t="str">
            <v>Rp</v>
          </cell>
          <cell r="E162">
            <v>0</v>
          </cell>
          <cell r="F162" t="str">
            <v>Rp</v>
          </cell>
          <cell r="G162">
            <v>30000</v>
          </cell>
          <cell r="H162" t="str">
            <v>Rp</v>
          </cell>
          <cell r="I162">
            <v>0</v>
          </cell>
          <cell r="J162" t="str">
            <v>Rp</v>
          </cell>
          <cell r="K162">
            <v>30000</v>
          </cell>
        </row>
        <row r="163">
          <cell r="B163">
            <v>50116</v>
          </cell>
          <cell r="C163" t="str">
            <v>PENJUALAN TUNAI  MIZONE ORANGE LIM ( MZOL )</v>
          </cell>
          <cell r="D163" t="str">
            <v>Rp</v>
          </cell>
          <cell r="E163">
            <v>0</v>
          </cell>
          <cell r="F163" t="str">
            <v>Rp</v>
          </cell>
          <cell r="G163">
            <v>0</v>
          </cell>
          <cell r="H163" t="str">
            <v>Rp</v>
          </cell>
          <cell r="I163">
            <v>0</v>
          </cell>
          <cell r="J163" t="str">
            <v>Rp</v>
          </cell>
          <cell r="K163">
            <v>0</v>
          </cell>
        </row>
        <row r="164">
          <cell r="B164">
            <v>50117</v>
          </cell>
          <cell r="C164" t="str">
            <v>PENJUALAN TUNAI  MIZONE  PASSION FRUIT ( MZPF)</v>
          </cell>
          <cell r="D164" t="str">
            <v>Rp</v>
          </cell>
          <cell r="E164">
            <v>0</v>
          </cell>
          <cell r="F164" t="str">
            <v>Rp</v>
          </cell>
          <cell r="G164">
            <v>0</v>
          </cell>
          <cell r="H164" t="str">
            <v>Rp</v>
          </cell>
          <cell r="I164">
            <v>0</v>
          </cell>
          <cell r="J164" t="str">
            <v>Rp</v>
          </cell>
          <cell r="K164">
            <v>0</v>
          </cell>
        </row>
        <row r="165">
          <cell r="B165">
            <v>50118</v>
          </cell>
          <cell r="C165" t="str">
            <v>PENJUALAN TUNAI  MIZONE LEMON LECHEE ( MZLL)</v>
          </cell>
          <cell r="D165" t="str">
            <v>Rp</v>
          </cell>
          <cell r="E165">
            <v>0</v>
          </cell>
          <cell r="F165" t="str">
            <v>Rp</v>
          </cell>
          <cell r="G165">
            <v>0</v>
          </cell>
          <cell r="H165" t="str">
            <v>Rp</v>
          </cell>
          <cell r="I165">
            <v>0</v>
          </cell>
          <cell r="J165" t="str">
            <v>Rp</v>
          </cell>
          <cell r="K165">
            <v>0</v>
          </cell>
        </row>
        <row r="166">
          <cell r="B166">
            <v>50182</v>
          </cell>
          <cell r="C166" t="str">
            <v>PENJUALAN TUNAI  MIZONE GUAVA (MAG)</v>
          </cell>
          <cell r="D166" t="str">
            <v>Rp</v>
          </cell>
          <cell r="E166">
            <v>0</v>
          </cell>
          <cell r="F166" t="str">
            <v>Rp</v>
          </cell>
          <cell r="G166">
            <v>0</v>
          </cell>
          <cell r="H166" t="str">
            <v>Rp</v>
          </cell>
          <cell r="I166">
            <v>0</v>
          </cell>
          <cell r="J166" t="str">
            <v>Rp</v>
          </cell>
          <cell r="K166">
            <v>0</v>
          </cell>
        </row>
        <row r="167">
          <cell r="B167">
            <v>50119</v>
          </cell>
          <cell r="C167" t="str">
            <v>PENJUALAN TUNAI  MIZONE MULTI PACK</v>
          </cell>
          <cell r="D167" t="str">
            <v>Rp</v>
          </cell>
          <cell r="E167">
            <v>0</v>
          </cell>
          <cell r="F167" t="str">
            <v>Rp</v>
          </cell>
          <cell r="G167">
            <v>0</v>
          </cell>
          <cell r="H167" t="str">
            <v>Rp</v>
          </cell>
          <cell r="I167">
            <v>0</v>
          </cell>
          <cell r="J167" t="str">
            <v>Rp</v>
          </cell>
          <cell r="K167">
            <v>0</v>
          </cell>
        </row>
        <row r="168">
          <cell r="B168">
            <v>50120</v>
          </cell>
          <cell r="C168" t="str">
            <v>PENJUALAN TUNAI  MILKUAT ORANGE I (90 X 40 PC )</v>
          </cell>
          <cell r="D168" t="str">
            <v>Rp</v>
          </cell>
          <cell r="E168">
            <v>0</v>
          </cell>
          <cell r="F168" t="str">
            <v>Rp</v>
          </cell>
          <cell r="G168">
            <v>0</v>
          </cell>
          <cell r="H168" t="str">
            <v>Rp</v>
          </cell>
          <cell r="I168">
            <v>0</v>
          </cell>
          <cell r="J168" t="str">
            <v>Rp</v>
          </cell>
          <cell r="K168">
            <v>0</v>
          </cell>
        </row>
        <row r="169">
          <cell r="B169">
            <v>50121</v>
          </cell>
          <cell r="C169" t="str">
            <v>PENJUALAN TUNAI  MILKUAT ORANGE II ( ISI 60 pcs )</v>
          </cell>
          <cell r="D169" t="str">
            <v>Rp</v>
          </cell>
          <cell r="E169">
            <v>0</v>
          </cell>
          <cell r="F169" t="str">
            <v>Rp</v>
          </cell>
          <cell r="G169">
            <v>0</v>
          </cell>
          <cell r="H169" t="str">
            <v>Rp</v>
          </cell>
          <cell r="I169">
            <v>0</v>
          </cell>
          <cell r="J169" t="str">
            <v>Rp</v>
          </cell>
          <cell r="K169">
            <v>0</v>
          </cell>
        </row>
        <row r="170">
          <cell r="B170">
            <v>50122</v>
          </cell>
          <cell r="C170" t="str">
            <v>PENJUALAN TUNAI  MILKUAT ORANGE II ( 80 X 60 ml )</v>
          </cell>
          <cell r="D170" t="str">
            <v>Rp</v>
          </cell>
          <cell r="E170">
            <v>0</v>
          </cell>
          <cell r="F170" t="str">
            <v>Rp</v>
          </cell>
          <cell r="G170">
            <v>0</v>
          </cell>
          <cell r="H170" t="str">
            <v>Rp</v>
          </cell>
          <cell r="I170">
            <v>0</v>
          </cell>
          <cell r="J170" t="str">
            <v>Rp</v>
          </cell>
          <cell r="K170">
            <v>0</v>
          </cell>
        </row>
        <row r="171">
          <cell r="B171">
            <v>50123</v>
          </cell>
          <cell r="C171" t="str">
            <v>PENJUALAN TUNAI  MILKUAT FRUTY 135 ML</v>
          </cell>
          <cell r="D171" t="str">
            <v>Rp</v>
          </cell>
          <cell r="E171">
            <v>0</v>
          </cell>
          <cell r="F171" t="str">
            <v>Rp</v>
          </cell>
          <cell r="G171">
            <v>0</v>
          </cell>
          <cell r="H171" t="str">
            <v>Rp</v>
          </cell>
          <cell r="I171">
            <v>0</v>
          </cell>
          <cell r="J171" t="str">
            <v>Rp</v>
          </cell>
          <cell r="K171">
            <v>0</v>
          </cell>
        </row>
        <row r="172">
          <cell r="B172">
            <v>50124</v>
          </cell>
          <cell r="C172" t="str">
            <v>PENJUALAN TUNAI  MILKUAT FRUTY 90ML X 40PC</v>
          </cell>
          <cell r="D172" t="str">
            <v>Rp</v>
          </cell>
          <cell r="E172">
            <v>0</v>
          </cell>
          <cell r="F172" t="str">
            <v>Rp</v>
          </cell>
          <cell r="G172">
            <v>0</v>
          </cell>
          <cell r="H172" t="str">
            <v>Rp</v>
          </cell>
          <cell r="I172">
            <v>0</v>
          </cell>
          <cell r="J172" t="str">
            <v>Rp</v>
          </cell>
          <cell r="K172">
            <v>0</v>
          </cell>
        </row>
        <row r="173">
          <cell r="B173">
            <v>50125</v>
          </cell>
          <cell r="C173" t="str">
            <v>PENJUALAN TUNAI  MILKUAT FRUTY 80ML X 60PC</v>
          </cell>
          <cell r="D173" t="str">
            <v>Rp</v>
          </cell>
          <cell r="E173">
            <v>0</v>
          </cell>
          <cell r="F173" t="str">
            <v>Rp</v>
          </cell>
          <cell r="G173">
            <v>0</v>
          </cell>
          <cell r="H173" t="str">
            <v>Rp</v>
          </cell>
          <cell r="I173">
            <v>0</v>
          </cell>
          <cell r="J173" t="str">
            <v>Rp</v>
          </cell>
          <cell r="K173">
            <v>0</v>
          </cell>
        </row>
        <row r="174">
          <cell r="B174">
            <v>50126</v>
          </cell>
          <cell r="C174" t="str">
            <v>PENJUALAN TUNAI  MILKUAT FRUTY 70ML X 60PC</v>
          </cell>
          <cell r="D174" t="str">
            <v>Rp</v>
          </cell>
          <cell r="E174">
            <v>0</v>
          </cell>
          <cell r="F174" t="str">
            <v>Rp</v>
          </cell>
          <cell r="G174">
            <v>0</v>
          </cell>
          <cell r="H174" t="str">
            <v>Rp</v>
          </cell>
          <cell r="I174">
            <v>0</v>
          </cell>
          <cell r="J174" t="str">
            <v>Rp</v>
          </cell>
          <cell r="K174">
            <v>0</v>
          </cell>
        </row>
        <row r="175">
          <cell r="B175">
            <v>50127</v>
          </cell>
          <cell r="C175" t="str">
            <v>PENJUALAN TUNAI  MILKUAT STRA*BERRY 135 ml</v>
          </cell>
          <cell r="D175" t="str">
            <v>Rp</v>
          </cell>
          <cell r="E175">
            <v>0</v>
          </cell>
          <cell r="F175" t="str">
            <v>Rp</v>
          </cell>
          <cell r="G175">
            <v>0</v>
          </cell>
          <cell r="H175" t="str">
            <v>Rp</v>
          </cell>
          <cell r="I175">
            <v>0</v>
          </cell>
          <cell r="J175" t="str">
            <v>Rp</v>
          </cell>
          <cell r="K175">
            <v>0</v>
          </cell>
        </row>
        <row r="176">
          <cell r="B176">
            <v>50128</v>
          </cell>
          <cell r="C176" t="str">
            <v>PENJUALAN TUNAI  MILKUAT STRA*BERRY 90ML X 40PC</v>
          </cell>
          <cell r="D176" t="str">
            <v>Rp</v>
          </cell>
          <cell r="E176">
            <v>0</v>
          </cell>
          <cell r="F176" t="str">
            <v>Rp</v>
          </cell>
          <cell r="G176">
            <v>0</v>
          </cell>
          <cell r="H176" t="str">
            <v>Rp</v>
          </cell>
          <cell r="I176">
            <v>0</v>
          </cell>
          <cell r="J176" t="str">
            <v>Rp</v>
          </cell>
          <cell r="K176">
            <v>0</v>
          </cell>
        </row>
        <row r="177">
          <cell r="B177">
            <v>50129</v>
          </cell>
          <cell r="C177" t="str">
            <v>PENJUALAN TUNAI  MILKUAT STRA*BERRY 80ML X 60PC</v>
          </cell>
          <cell r="D177" t="str">
            <v>Rp</v>
          </cell>
          <cell r="E177">
            <v>0</v>
          </cell>
          <cell r="F177" t="str">
            <v>Rp</v>
          </cell>
          <cell r="G177">
            <v>0</v>
          </cell>
          <cell r="H177" t="str">
            <v>Rp</v>
          </cell>
          <cell r="I177">
            <v>0</v>
          </cell>
          <cell r="J177" t="str">
            <v>Rp</v>
          </cell>
          <cell r="K177">
            <v>0</v>
          </cell>
        </row>
        <row r="178">
          <cell r="B178">
            <v>50130</v>
          </cell>
          <cell r="C178" t="str">
            <v>PENJUALAN TUNAI  MILKUAT STRA*BERRY 70ML X 60PC</v>
          </cell>
          <cell r="D178" t="str">
            <v>Rp</v>
          </cell>
          <cell r="E178">
            <v>0</v>
          </cell>
          <cell r="F178" t="str">
            <v>Rp</v>
          </cell>
          <cell r="G178">
            <v>0</v>
          </cell>
          <cell r="H178" t="str">
            <v>Rp</v>
          </cell>
          <cell r="I178">
            <v>0</v>
          </cell>
          <cell r="J178" t="str">
            <v>Rp</v>
          </cell>
          <cell r="K178">
            <v>0</v>
          </cell>
        </row>
        <row r="179">
          <cell r="B179">
            <v>50131</v>
          </cell>
          <cell r="C179" t="str">
            <v>PENJUALAN TUNAI  MILKUAT MANGO I 90 ML (ISI 40 pcs)</v>
          </cell>
          <cell r="D179" t="str">
            <v>Rp</v>
          </cell>
          <cell r="E179">
            <v>0</v>
          </cell>
          <cell r="F179" t="str">
            <v>Rp</v>
          </cell>
          <cell r="G179">
            <v>0</v>
          </cell>
          <cell r="H179" t="str">
            <v>Rp</v>
          </cell>
          <cell r="I179">
            <v>0</v>
          </cell>
          <cell r="J179" t="str">
            <v>Rp</v>
          </cell>
          <cell r="K179">
            <v>0</v>
          </cell>
        </row>
        <row r="180">
          <cell r="B180">
            <v>50132</v>
          </cell>
          <cell r="C180" t="str">
            <v>PENJUALAN TUNAI  MILKUAT MANGO II (70ML X 60 pcs)</v>
          </cell>
          <cell r="D180" t="str">
            <v>Rp</v>
          </cell>
          <cell r="E180">
            <v>0</v>
          </cell>
          <cell r="F180" t="str">
            <v>Rp</v>
          </cell>
          <cell r="G180">
            <v>0</v>
          </cell>
          <cell r="H180" t="str">
            <v>Rp</v>
          </cell>
          <cell r="I180">
            <v>0</v>
          </cell>
          <cell r="J180" t="str">
            <v>Rp</v>
          </cell>
          <cell r="K180">
            <v>0</v>
          </cell>
        </row>
        <row r="181">
          <cell r="B181">
            <v>50133</v>
          </cell>
          <cell r="C181" t="str">
            <v>PENJUALAN TUNAI  MILKUAT MANGO III (80ML X 60 pcs)</v>
          </cell>
          <cell r="D181" t="str">
            <v>Rp</v>
          </cell>
          <cell r="E181">
            <v>0</v>
          </cell>
          <cell r="F181" t="str">
            <v>Rp</v>
          </cell>
          <cell r="G181">
            <v>0</v>
          </cell>
          <cell r="H181" t="str">
            <v>Rp</v>
          </cell>
          <cell r="I181">
            <v>0</v>
          </cell>
          <cell r="J181" t="str">
            <v>Rp</v>
          </cell>
          <cell r="K181">
            <v>0</v>
          </cell>
        </row>
        <row r="182">
          <cell r="B182">
            <v>50134</v>
          </cell>
          <cell r="C182" t="str">
            <v>PENJUALAN TUNAI  MILKUAT CHOCOLATE (70 X 54 ml)</v>
          </cell>
          <cell r="D182" t="str">
            <v>Rp</v>
          </cell>
          <cell r="E182">
            <v>0</v>
          </cell>
          <cell r="F182" t="str">
            <v>Rp</v>
          </cell>
          <cell r="G182">
            <v>0</v>
          </cell>
          <cell r="H182" t="str">
            <v>Rp</v>
          </cell>
          <cell r="I182">
            <v>0</v>
          </cell>
          <cell r="J182" t="str">
            <v>Rp</v>
          </cell>
          <cell r="K182">
            <v>0</v>
          </cell>
        </row>
        <row r="183">
          <cell r="B183">
            <v>50135</v>
          </cell>
          <cell r="C183" t="str">
            <v>PENJUALAN TUNAI  MILKUAT CHOCOLATE 90 ml</v>
          </cell>
          <cell r="D183" t="str">
            <v>Rp</v>
          </cell>
          <cell r="E183">
            <v>0</v>
          </cell>
          <cell r="F183" t="str">
            <v>Rp</v>
          </cell>
          <cell r="G183">
            <v>0</v>
          </cell>
          <cell r="H183" t="str">
            <v>Rp</v>
          </cell>
          <cell r="I183">
            <v>0</v>
          </cell>
          <cell r="J183" t="str">
            <v>Rp</v>
          </cell>
          <cell r="K183">
            <v>0</v>
          </cell>
        </row>
        <row r="184">
          <cell r="B184">
            <v>50136</v>
          </cell>
          <cell r="C184" t="str">
            <v>PENJUALAN TUNAI  MILKUAT CHOCOLATE BANTAL (135 ml)</v>
          </cell>
          <cell r="D184" t="str">
            <v>Rp</v>
          </cell>
          <cell r="E184">
            <v>0</v>
          </cell>
          <cell r="F184" t="str">
            <v>Rp</v>
          </cell>
          <cell r="G184">
            <v>0</v>
          </cell>
          <cell r="H184" t="str">
            <v>Rp</v>
          </cell>
          <cell r="I184">
            <v>0</v>
          </cell>
          <cell r="J184" t="str">
            <v>Rp</v>
          </cell>
          <cell r="K184">
            <v>0</v>
          </cell>
        </row>
        <row r="185">
          <cell r="B185">
            <v>50137</v>
          </cell>
          <cell r="C185" t="str">
            <v>PENJUALAN TUNAI  MILKUAT CHOCOLATE BANTAL (135 ml) NEW</v>
          </cell>
          <cell r="D185" t="str">
            <v>Rp</v>
          </cell>
          <cell r="E185">
            <v>0</v>
          </cell>
          <cell r="F185" t="str">
            <v>Rp</v>
          </cell>
          <cell r="G185">
            <v>0</v>
          </cell>
          <cell r="H185" t="str">
            <v>Rp</v>
          </cell>
          <cell r="I185">
            <v>0</v>
          </cell>
          <cell r="J185" t="str">
            <v>Rp</v>
          </cell>
          <cell r="K185">
            <v>0</v>
          </cell>
        </row>
        <row r="186">
          <cell r="B186">
            <v>50138</v>
          </cell>
          <cell r="C186" t="str">
            <v>PENJUALAN TUNAI  MILKUAT PREBIOTIK STA*-100MLX40PC</v>
          </cell>
          <cell r="D186" t="str">
            <v>Rp</v>
          </cell>
          <cell r="E186">
            <v>0</v>
          </cell>
          <cell r="F186" t="str">
            <v>Rp</v>
          </cell>
          <cell r="G186">
            <v>0</v>
          </cell>
          <cell r="H186" t="str">
            <v>Rp</v>
          </cell>
          <cell r="I186">
            <v>0</v>
          </cell>
          <cell r="J186" t="str">
            <v>Rp</v>
          </cell>
          <cell r="K186">
            <v>0</v>
          </cell>
        </row>
        <row r="187">
          <cell r="B187">
            <v>50139</v>
          </cell>
          <cell r="C187" t="str">
            <v>PENJUALAN TUNAI  MILKUAT PREBIOTIK GRAPE-100MLX40PC</v>
          </cell>
          <cell r="D187" t="str">
            <v>Rp</v>
          </cell>
          <cell r="E187">
            <v>0</v>
          </cell>
          <cell r="F187" t="str">
            <v>Rp</v>
          </cell>
          <cell r="G187">
            <v>0</v>
          </cell>
          <cell r="H187" t="str">
            <v>Rp</v>
          </cell>
          <cell r="I187">
            <v>0</v>
          </cell>
          <cell r="J187" t="str">
            <v>Rp</v>
          </cell>
          <cell r="K187">
            <v>0</v>
          </cell>
        </row>
        <row r="188">
          <cell r="B188">
            <v>50140</v>
          </cell>
          <cell r="C188" t="str">
            <v>PENJUALAN TUNAI  MILKUAT PREBIOTIK ORANGE-100MLX40PC</v>
          </cell>
          <cell r="D188" t="str">
            <v>Rp</v>
          </cell>
          <cell r="E188">
            <v>0</v>
          </cell>
          <cell r="F188" t="str">
            <v>Rp</v>
          </cell>
          <cell r="G188">
            <v>0</v>
          </cell>
          <cell r="H188" t="str">
            <v>Rp</v>
          </cell>
          <cell r="I188">
            <v>0</v>
          </cell>
          <cell r="J188" t="str">
            <v>Rp</v>
          </cell>
          <cell r="K188">
            <v>0</v>
          </cell>
        </row>
        <row r="189">
          <cell r="B189">
            <v>50141</v>
          </cell>
          <cell r="C189" t="str">
            <v>PENJUALAN TUNAI BAHAN PEMBANTU</v>
          </cell>
          <cell r="D189" t="str">
            <v>Rp</v>
          </cell>
          <cell r="E189">
            <v>0</v>
          </cell>
          <cell r="F189" t="str">
            <v>Rp</v>
          </cell>
          <cell r="G189">
            <v>0</v>
          </cell>
          <cell r="H189" t="str">
            <v>Rp</v>
          </cell>
          <cell r="I189">
            <v>0</v>
          </cell>
          <cell r="J189" t="str">
            <v>Rp</v>
          </cell>
          <cell r="K189">
            <v>0</v>
          </cell>
        </row>
        <row r="190">
          <cell r="B190">
            <v>50142</v>
          </cell>
          <cell r="C190" t="str">
            <v>PENJUALAN TUNAI AFALAN / BS</v>
          </cell>
          <cell r="D190" t="str">
            <v>Rp</v>
          </cell>
          <cell r="E190">
            <v>0</v>
          </cell>
          <cell r="F190" t="str">
            <v>Rp</v>
          </cell>
          <cell r="G190">
            <v>0</v>
          </cell>
          <cell r="H190" t="str">
            <v>Rp</v>
          </cell>
          <cell r="I190">
            <v>0</v>
          </cell>
          <cell r="J190" t="str">
            <v>Rp</v>
          </cell>
          <cell r="K190">
            <v>0</v>
          </cell>
        </row>
        <row r="191">
          <cell r="B191">
            <v>50143</v>
          </cell>
          <cell r="C191" t="str">
            <v>PENJUALAN TUNAI PROPERTY</v>
          </cell>
          <cell r="D191" t="str">
            <v>Rp</v>
          </cell>
          <cell r="E191">
            <v>0</v>
          </cell>
          <cell r="F191" t="str">
            <v>Rp</v>
          </cell>
          <cell r="G191">
            <v>0</v>
          </cell>
          <cell r="H191" t="str">
            <v>Rp</v>
          </cell>
          <cell r="I191">
            <v>0</v>
          </cell>
          <cell r="J191" t="str">
            <v>Rp</v>
          </cell>
          <cell r="K191">
            <v>0</v>
          </cell>
        </row>
        <row r="192">
          <cell r="B192">
            <v>50138</v>
          </cell>
          <cell r="C192" t="str">
            <v>PENJUALAN KREDIT AQUA A240ML</v>
          </cell>
          <cell r="D192" t="str">
            <v>Rp</v>
          </cell>
          <cell r="E192">
            <v>0</v>
          </cell>
          <cell r="F192" t="str">
            <v>Rp</v>
          </cell>
          <cell r="G192">
            <v>0</v>
          </cell>
          <cell r="H192" t="str">
            <v>Rp</v>
          </cell>
          <cell r="I192">
            <v>0</v>
          </cell>
          <cell r="J192" t="str">
            <v>Rp</v>
          </cell>
          <cell r="K192">
            <v>0</v>
          </cell>
        </row>
        <row r="193">
          <cell r="B193">
            <v>50139</v>
          </cell>
          <cell r="C193" t="str">
            <v>PENJUALAN KREDIT AQUA A330ML</v>
          </cell>
          <cell r="D193" t="str">
            <v>Rp</v>
          </cell>
          <cell r="E193">
            <v>0</v>
          </cell>
          <cell r="F193" t="str">
            <v>Rp</v>
          </cell>
          <cell r="G193">
            <v>0</v>
          </cell>
          <cell r="H193" t="str">
            <v>Rp</v>
          </cell>
          <cell r="I193">
            <v>0</v>
          </cell>
          <cell r="J193" t="str">
            <v>Rp</v>
          </cell>
          <cell r="K193">
            <v>0</v>
          </cell>
        </row>
        <row r="194">
          <cell r="B194">
            <v>50140</v>
          </cell>
          <cell r="C194" t="str">
            <v>PENJUALAN KREDIT AQUA A375ML</v>
          </cell>
          <cell r="D194" t="str">
            <v>Rp</v>
          </cell>
          <cell r="E194">
            <v>0</v>
          </cell>
          <cell r="F194" t="str">
            <v>Rp</v>
          </cell>
          <cell r="G194">
            <v>0</v>
          </cell>
          <cell r="H194" t="str">
            <v>Rp</v>
          </cell>
          <cell r="I194">
            <v>0</v>
          </cell>
          <cell r="J194" t="str">
            <v>Rp</v>
          </cell>
          <cell r="K194">
            <v>0</v>
          </cell>
        </row>
        <row r="195">
          <cell r="B195">
            <v>50141</v>
          </cell>
          <cell r="C195" t="str">
            <v>PENJUALAN KREDIT AQUA A380ML (ISI)</v>
          </cell>
          <cell r="D195" t="str">
            <v>Rp</v>
          </cell>
          <cell r="E195">
            <v>0</v>
          </cell>
          <cell r="F195" t="str">
            <v>Rp</v>
          </cell>
          <cell r="G195">
            <v>0</v>
          </cell>
          <cell r="H195" t="str">
            <v>Rp</v>
          </cell>
          <cell r="I195">
            <v>0</v>
          </cell>
          <cell r="J195" t="str">
            <v>Rp</v>
          </cell>
          <cell r="K195">
            <v>0</v>
          </cell>
        </row>
        <row r="196">
          <cell r="B196">
            <v>50142</v>
          </cell>
          <cell r="C196" t="str">
            <v>PENJUALAN KREDIT AQUA KRAT A380ML</v>
          </cell>
          <cell r="D196" t="str">
            <v>Rp</v>
          </cell>
          <cell r="E196">
            <v>0</v>
          </cell>
          <cell r="F196" t="str">
            <v>Rp</v>
          </cell>
          <cell r="G196">
            <v>0</v>
          </cell>
          <cell r="H196" t="str">
            <v>Rp</v>
          </cell>
          <cell r="I196">
            <v>0</v>
          </cell>
          <cell r="J196" t="str">
            <v>Rp</v>
          </cell>
          <cell r="K196">
            <v>0</v>
          </cell>
        </row>
        <row r="197">
          <cell r="B197">
            <v>50143</v>
          </cell>
          <cell r="C197" t="str">
            <v>PENJUALAN KREDIT AQUA BOTOL A380ML</v>
          </cell>
          <cell r="D197" t="str">
            <v>Rp</v>
          </cell>
          <cell r="E197">
            <v>0</v>
          </cell>
          <cell r="F197" t="str">
            <v>Rp</v>
          </cell>
          <cell r="G197">
            <v>0</v>
          </cell>
          <cell r="H197" t="str">
            <v>Rp</v>
          </cell>
          <cell r="I197">
            <v>0</v>
          </cell>
          <cell r="J197" t="str">
            <v>Rp</v>
          </cell>
          <cell r="K197">
            <v>0</v>
          </cell>
        </row>
        <row r="198">
          <cell r="B198">
            <v>50144</v>
          </cell>
          <cell r="C198" t="str">
            <v>PENJUALAN KREDIT AQUA A600ML</v>
          </cell>
          <cell r="D198" t="str">
            <v>Rp</v>
          </cell>
          <cell r="E198">
            <v>0</v>
          </cell>
          <cell r="F198" t="str">
            <v>Rp</v>
          </cell>
          <cell r="G198">
            <v>0</v>
          </cell>
          <cell r="H198" t="str">
            <v>Rp</v>
          </cell>
          <cell r="I198">
            <v>0</v>
          </cell>
          <cell r="J198" t="str">
            <v>Rp</v>
          </cell>
          <cell r="K198">
            <v>0</v>
          </cell>
        </row>
        <row r="199">
          <cell r="B199">
            <v>50145</v>
          </cell>
          <cell r="C199" t="str">
            <v>PENJUALAN KREDIT AQUA A1500ML</v>
          </cell>
          <cell r="D199" t="str">
            <v>Rp</v>
          </cell>
          <cell r="E199">
            <v>0</v>
          </cell>
          <cell r="F199" t="str">
            <v>Rp</v>
          </cell>
          <cell r="G199">
            <v>0</v>
          </cell>
          <cell r="H199" t="str">
            <v>Rp</v>
          </cell>
          <cell r="I199">
            <v>0</v>
          </cell>
          <cell r="J199" t="str">
            <v>Rp</v>
          </cell>
          <cell r="K199">
            <v>0</v>
          </cell>
        </row>
        <row r="200">
          <cell r="B200">
            <v>50146</v>
          </cell>
          <cell r="C200" t="str">
            <v>PENJUALAN KREDIT AQUA GALON</v>
          </cell>
          <cell r="D200" t="str">
            <v>Rp</v>
          </cell>
          <cell r="E200">
            <v>0</v>
          </cell>
          <cell r="F200" t="str">
            <v>Rp</v>
          </cell>
          <cell r="G200">
            <v>73659900</v>
          </cell>
          <cell r="H200" t="str">
            <v>Rp</v>
          </cell>
          <cell r="I200">
            <v>0</v>
          </cell>
          <cell r="J200" t="str">
            <v>Rp</v>
          </cell>
          <cell r="K200">
            <v>73659900</v>
          </cell>
        </row>
        <row r="201">
          <cell r="B201">
            <v>50147</v>
          </cell>
          <cell r="C201" t="str">
            <v>PENJUALAN KREDIT AQUA GALON KOSONG</v>
          </cell>
          <cell r="D201" t="str">
            <v>Rp</v>
          </cell>
          <cell r="E201">
            <v>0</v>
          </cell>
          <cell r="F201" t="str">
            <v>Rp</v>
          </cell>
          <cell r="G201">
            <v>95670000</v>
          </cell>
          <cell r="H201" t="str">
            <v>Rp</v>
          </cell>
          <cell r="I201">
            <v>0</v>
          </cell>
          <cell r="J201" t="str">
            <v>Rp</v>
          </cell>
          <cell r="K201">
            <v>95670000</v>
          </cell>
        </row>
        <row r="202">
          <cell r="B202">
            <v>50148</v>
          </cell>
          <cell r="C202" t="str">
            <v>PENJUALAN KREDIT VIT V240ML</v>
          </cell>
          <cell r="D202" t="str">
            <v>Rp</v>
          </cell>
          <cell r="E202">
            <v>0</v>
          </cell>
          <cell r="F202" t="str">
            <v>Rp</v>
          </cell>
          <cell r="G202">
            <v>0</v>
          </cell>
          <cell r="H202" t="str">
            <v>Rp</v>
          </cell>
          <cell r="I202">
            <v>0</v>
          </cell>
          <cell r="J202" t="str">
            <v>Rp</v>
          </cell>
          <cell r="K202">
            <v>0</v>
          </cell>
        </row>
        <row r="203">
          <cell r="B203">
            <v>50149</v>
          </cell>
          <cell r="C203" t="str">
            <v>PENJUALAN KREDIT VIT V600ML</v>
          </cell>
          <cell r="D203" t="str">
            <v>Rp</v>
          </cell>
          <cell r="E203">
            <v>0</v>
          </cell>
          <cell r="F203" t="str">
            <v>Rp</v>
          </cell>
          <cell r="G203">
            <v>0</v>
          </cell>
          <cell r="H203" t="str">
            <v>Rp</v>
          </cell>
          <cell r="I203">
            <v>0</v>
          </cell>
          <cell r="J203" t="str">
            <v>Rp</v>
          </cell>
          <cell r="K203">
            <v>0</v>
          </cell>
        </row>
        <row r="204">
          <cell r="B204">
            <v>50150</v>
          </cell>
          <cell r="C204" t="str">
            <v>PENJUALAN KREDIT VIT V1500ML</v>
          </cell>
          <cell r="D204" t="str">
            <v>Rp</v>
          </cell>
          <cell r="E204">
            <v>0</v>
          </cell>
          <cell r="F204" t="str">
            <v>Rp</v>
          </cell>
          <cell r="G204">
            <v>0</v>
          </cell>
          <cell r="H204" t="str">
            <v>Rp</v>
          </cell>
          <cell r="I204">
            <v>0</v>
          </cell>
          <cell r="J204" t="str">
            <v>Rp</v>
          </cell>
          <cell r="K204">
            <v>0</v>
          </cell>
        </row>
        <row r="205">
          <cell r="B205">
            <v>50151</v>
          </cell>
          <cell r="C205" t="str">
            <v>PENJUALAN KREDIT VIT GALON</v>
          </cell>
          <cell r="D205" t="str">
            <v>Rp</v>
          </cell>
          <cell r="E205">
            <v>0</v>
          </cell>
          <cell r="F205" t="str">
            <v>Rp</v>
          </cell>
          <cell r="G205">
            <v>118800</v>
          </cell>
          <cell r="H205" t="str">
            <v>Rp</v>
          </cell>
          <cell r="I205">
            <v>0</v>
          </cell>
          <cell r="J205" t="str">
            <v>Rp</v>
          </cell>
          <cell r="K205">
            <v>118800</v>
          </cell>
        </row>
        <row r="206">
          <cell r="B206">
            <v>50152</v>
          </cell>
          <cell r="C206" t="str">
            <v>PENJUALAN KREDIT VIT GALON KOSONG</v>
          </cell>
          <cell r="D206" t="str">
            <v>Rp</v>
          </cell>
          <cell r="E206">
            <v>0</v>
          </cell>
          <cell r="F206" t="str">
            <v>Rp</v>
          </cell>
          <cell r="G206">
            <v>0</v>
          </cell>
          <cell r="H206" t="str">
            <v>Rp</v>
          </cell>
          <cell r="I206">
            <v>0</v>
          </cell>
          <cell r="J206" t="str">
            <v>Rp</v>
          </cell>
          <cell r="K206">
            <v>0</v>
          </cell>
        </row>
        <row r="207">
          <cell r="B207">
            <v>50153</v>
          </cell>
          <cell r="C207" t="str">
            <v>PENJUALAN KREDIT  MIZONE ORANGE LIM ( MZOL )</v>
          </cell>
          <cell r="D207" t="str">
            <v>Rp</v>
          </cell>
          <cell r="E207">
            <v>0</v>
          </cell>
          <cell r="F207" t="str">
            <v>Rp</v>
          </cell>
          <cell r="G207">
            <v>0</v>
          </cell>
          <cell r="H207" t="str">
            <v>Rp</v>
          </cell>
          <cell r="I207">
            <v>0</v>
          </cell>
          <cell r="J207" t="str">
            <v>Rp</v>
          </cell>
          <cell r="K207">
            <v>0</v>
          </cell>
        </row>
        <row r="208">
          <cell r="B208">
            <v>50154</v>
          </cell>
          <cell r="C208" t="str">
            <v>PENJUALAN KREDIT  MIZONE  PASSION FRUIT ( MZPF)</v>
          </cell>
          <cell r="D208" t="str">
            <v>Rp</v>
          </cell>
          <cell r="E208">
            <v>0</v>
          </cell>
          <cell r="F208" t="str">
            <v>Rp</v>
          </cell>
          <cell r="G208">
            <v>0</v>
          </cell>
          <cell r="H208" t="str">
            <v>Rp</v>
          </cell>
          <cell r="I208">
            <v>0</v>
          </cell>
          <cell r="J208" t="str">
            <v>Rp</v>
          </cell>
          <cell r="K208">
            <v>0</v>
          </cell>
        </row>
        <row r="209">
          <cell r="B209">
            <v>50155</v>
          </cell>
          <cell r="C209" t="str">
            <v>PENJUALAN KREDIT  MIZONE LEMON LECHEE ( MZLL)</v>
          </cell>
          <cell r="D209" t="str">
            <v>Rp</v>
          </cell>
          <cell r="E209">
            <v>0</v>
          </cell>
          <cell r="F209" t="str">
            <v>Rp</v>
          </cell>
          <cell r="G209">
            <v>0</v>
          </cell>
          <cell r="H209" t="str">
            <v>Rp</v>
          </cell>
          <cell r="I209">
            <v>0</v>
          </cell>
          <cell r="J209" t="str">
            <v>Rp</v>
          </cell>
          <cell r="K209">
            <v>0</v>
          </cell>
        </row>
        <row r="210">
          <cell r="B210">
            <v>50181</v>
          </cell>
          <cell r="C210" t="str">
            <v>PENJUALAN KREDIT  MIZONE GUAVA (MAG)</v>
          </cell>
          <cell r="D210" t="str">
            <v>Rp</v>
          </cell>
          <cell r="E210">
            <v>0</v>
          </cell>
          <cell r="F210" t="str">
            <v>Rp</v>
          </cell>
          <cell r="G210">
            <v>0</v>
          </cell>
          <cell r="H210" t="str">
            <v>Rp</v>
          </cell>
          <cell r="I210">
            <v>0</v>
          </cell>
          <cell r="J210" t="str">
            <v>Rp</v>
          </cell>
          <cell r="K210">
            <v>0</v>
          </cell>
        </row>
        <row r="211">
          <cell r="B211">
            <v>50156</v>
          </cell>
          <cell r="C211" t="str">
            <v>PENJUALAN KREDIT  MIZONE MULTI PACK</v>
          </cell>
          <cell r="D211" t="str">
            <v>Rp</v>
          </cell>
          <cell r="E211">
            <v>0</v>
          </cell>
          <cell r="F211" t="str">
            <v>Rp</v>
          </cell>
          <cell r="G211">
            <v>0</v>
          </cell>
          <cell r="H211" t="str">
            <v>Rp</v>
          </cell>
          <cell r="I211">
            <v>0</v>
          </cell>
          <cell r="J211" t="str">
            <v>Rp</v>
          </cell>
          <cell r="K211">
            <v>0</v>
          </cell>
        </row>
        <row r="212">
          <cell r="B212">
            <v>50157</v>
          </cell>
          <cell r="C212" t="str">
            <v>PENJUALAN KREDIT  MILKUAT ORANGE I (90 X 40 PC )</v>
          </cell>
          <cell r="D212" t="str">
            <v>Rp</v>
          </cell>
          <cell r="E212">
            <v>0</v>
          </cell>
          <cell r="F212" t="str">
            <v>Rp</v>
          </cell>
          <cell r="G212">
            <v>0</v>
          </cell>
          <cell r="H212" t="str">
            <v>Rp</v>
          </cell>
          <cell r="I212">
            <v>0</v>
          </cell>
          <cell r="J212" t="str">
            <v>Rp</v>
          </cell>
          <cell r="K212">
            <v>0</v>
          </cell>
        </row>
        <row r="213">
          <cell r="B213">
            <v>50158</v>
          </cell>
          <cell r="C213" t="str">
            <v>PENJUALAN KREDIT  MILKUAT ORANGE II ( ISI 60 pcs )</v>
          </cell>
          <cell r="D213" t="str">
            <v>Rp</v>
          </cell>
          <cell r="E213">
            <v>0</v>
          </cell>
          <cell r="F213" t="str">
            <v>Rp</v>
          </cell>
          <cell r="G213">
            <v>0</v>
          </cell>
          <cell r="H213" t="str">
            <v>Rp</v>
          </cell>
          <cell r="I213">
            <v>0</v>
          </cell>
          <cell r="J213" t="str">
            <v>Rp</v>
          </cell>
          <cell r="K213">
            <v>0</v>
          </cell>
        </row>
        <row r="214">
          <cell r="B214">
            <v>50159</v>
          </cell>
          <cell r="C214" t="str">
            <v>PENJUALAN KREDIT  MILKUAT ORANGE II ( 80 X 60 ml )</v>
          </cell>
          <cell r="D214" t="str">
            <v>Rp</v>
          </cell>
          <cell r="E214">
            <v>0</v>
          </cell>
          <cell r="F214" t="str">
            <v>Rp</v>
          </cell>
          <cell r="G214">
            <v>0</v>
          </cell>
          <cell r="H214" t="str">
            <v>Rp</v>
          </cell>
          <cell r="I214">
            <v>0</v>
          </cell>
          <cell r="J214" t="str">
            <v>Rp</v>
          </cell>
          <cell r="K214">
            <v>0</v>
          </cell>
        </row>
        <row r="215">
          <cell r="B215">
            <v>50160</v>
          </cell>
          <cell r="C215" t="str">
            <v>PENJUALAN KREDIT  MILKUAT FRUTY 135 ML</v>
          </cell>
          <cell r="D215" t="str">
            <v>Rp</v>
          </cell>
          <cell r="E215">
            <v>0</v>
          </cell>
          <cell r="F215" t="str">
            <v>Rp</v>
          </cell>
          <cell r="G215">
            <v>0</v>
          </cell>
          <cell r="H215" t="str">
            <v>Rp</v>
          </cell>
          <cell r="I215">
            <v>0</v>
          </cell>
          <cell r="J215" t="str">
            <v>Rp</v>
          </cell>
          <cell r="K215">
            <v>0</v>
          </cell>
        </row>
        <row r="216">
          <cell r="B216">
            <v>50161</v>
          </cell>
          <cell r="C216" t="str">
            <v>PENJUALAN KREDIT  MILKUAT FRUTY 90ML X 40PC</v>
          </cell>
          <cell r="D216" t="str">
            <v>Rp</v>
          </cell>
          <cell r="E216">
            <v>0</v>
          </cell>
          <cell r="F216" t="str">
            <v>Rp</v>
          </cell>
          <cell r="G216">
            <v>0</v>
          </cell>
          <cell r="H216" t="str">
            <v>Rp</v>
          </cell>
          <cell r="I216">
            <v>0</v>
          </cell>
          <cell r="J216" t="str">
            <v>Rp</v>
          </cell>
          <cell r="K216">
            <v>0</v>
          </cell>
        </row>
        <row r="217">
          <cell r="B217">
            <v>50162</v>
          </cell>
          <cell r="C217" t="str">
            <v>PENJUALAN KREDIT  MILKUAT FRUTY 80ML X 60PC</v>
          </cell>
          <cell r="D217" t="str">
            <v>Rp</v>
          </cell>
          <cell r="E217">
            <v>0</v>
          </cell>
          <cell r="F217" t="str">
            <v>Rp</v>
          </cell>
          <cell r="G217">
            <v>0</v>
          </cell>
          <cell r="H217" t="str">
            <v>Rp</v>
          </cell>
          <cell r="I217">
            <v>0</v>
          </cell>
          <cell r="J217" t="str">
            <v>Rp</v>
          </cell>
          <cell r="K217">
            <v>0</v>
          </cell>
        </row>
        <row r="218">
          <cell r="B218">
            <v>50163</v>
          </cell>
          <cell r="C218" t="str">
            <v>PENJUALAN KREDIT  MILKUAT FRUTY 70ML X 60PC</v>
          </cell>
          <cell r="D218" t="str">
            <v>Rp</v>
          </cell>
          <cell r="E218">
            <v>0</v>
          </cell>
          <cell r="F218" t="str">
            <v>Rp</v>
          </cell>
          <cell r="G218">
            <v>0</v>
          </cell>
          <cell r="H218" t="str">
            <v>Rp</v>
          </cell>
          <cell r="I218">
            <v>0</v>
          </cell>
          <cell r="J218" t="str">
            <v>Rp</v>
          </cell>
          <cell r="K218">
            <v>0</v>
          </cell>
        </row>
        <row r="219">
          <cell r="B219">
            <v>50164</v>
          </cell>
          <cell r="C219" t="str">
            <v>PENJUALAN KREDIT  MILKUAT STRA*BERRY 135 ml</v>
          </cell>
          <cell r="D219" t="str">
            <v>Rp</v>
          </cell>
          <cell r="E219">
            <v>0</v>
          </cell>
          <cell r="F219" t="str">
            <v>Rp</v>
          </cell>
          <cell r="G219">
            <v>0</v>
          </cell>
          <cell r="H219" t="str">
            <v>Rp</v>
          </cell>
          <cell r="I219">
            <v>0</v>
          </cell>
          <cell r="J219" t="str">
            <v>Rp</v>
          </cell>
          <cell r="K219">
            <v>0</v>
          </cell>
        </row>
        <row r="220">
          <cell r="B220">
            <v>50165</v>
          </cell>
          <cell r="C220" t="str">
            <v>PENJUALAN KREDIT  MILKUAT STRA*BERRY 90ML X 40PC</v>
          </cell>
          <cell r="D220" t="str">
            <v>Rp</v>
          </cell>
          <cell r="E220">
            <v>0</v>
          </cell>
          <cell r="F220" t="str">
            <v>Rp</v>
          </cell>
          <cell r="G220">
            <v>0</v>
          </cell>
          <cell r="H220" t="str">
            <v>Rp</v>
          </cell>
          <cell r="I220">
            <v>0</v>
          </cell>
          <cell r="J220" t="str">
            <v>Rp</v>
          </cell>
          <cell r="K220">
            <v>0</v>
          </cell>
        </row>
        <row r="221">
          <cell r="B221">
            <v>50166</v>
          </cell>
          <cell r="C221" t="str">
            <v>PENJUALAN KREDIT  MILKUAT STRA*BERRY 80ML X 60PC</v>
          </cell>
          <cell r="D221" t="str">
            <v>Rp</v>
          </cell>
          <cell r="E221">
            <v>0</v>
          </cell>
          <cell r="F221" t="str">
            <v>Rp</v>
          </cell>
          <cell r="G221">
            <v>0</v>
          </cell>
          <cell r="H221" t="str">
            <v>Rp</v>
          </cell>
          <cell r="I221">
            <v>0</v>
          </cell>
          <cell r="J221" t="str">
            <v>Rp</v>
          </cell>
          <cell r="K221">
            <v>0</v>
          </cell>
        </row>
        <row r="222">
          <cell r="B222">
            <v>50167</v>
          </cell>
          <cell r="C222" t="str">
            <v>PENJUALAN KREDIT  MILKUAT STRA*BERRY 70ML X 60PC</v>
          </cell>
          <cell r="D222" t="str">
            <v>Rp</v>
          </cell>
          <cell r="E222">
            <v>0</v>
          </cell>
          <cell r="F222" t="str">
            <v>Rp</v>
          </cell>
          <cell r="G222">
            <v>0</v>
          </cell>
          <cell r="H222" t="str">
            <v>Rp</v>
          </cell>
          <cell r="I222">
            <v>0</v>
          </cell>
          <cell r="J222" t="str">
            <v>Rp</v>
          </cell>
          <cell r="K222">
            <v>0</v>
          </cell>
        </row>
        <row r="223">
          <cell r="B223">
            <v>50168</v>
          </cell>
          <cell r="C223" t="str">
            <v>PENJUALAN KREDIT  MILKUAT MANGO I 90 ML (ISI 40 pcs)</v>
          </cell>
          <cell r="D223" t="str">
            <v>Rp</v>
          </cell>
          <cell r="E223">
            <v>0</v>
          </cell>
          <cell r="F223" t="str">
            <v>Rp</v>
          </cell>
          <cell r="G223">
            <v>0</v>
          </cell>
          <cell r="H223" t="str">
            <v>Rp</v>
          </cell>
          <cell r="I223">
            <v>0</v>
          </cell>
          <cell r="J223" t="str">
            <v>Rp</v>
          </cell>
          <cell r="K223">
            <v>0</v>
          </cell>
        </row>
        <row r="224">
          <cell r="B224">
            <v>50169</v>
          </cell>
          <cell r="C224" t="str">
            <v>PENJUALAN KREDIT  MILKUAT MANGO II (70ML X 60 pcs)</v>
          </cell>
          <cell r="D224" t="str">
            <v>Rp</v>
          </cell>
          <cell r="E224">
            <v>0</v>
          </cell>
          <cell r="F224" t="str">
            <v>Rp</v>
          </cell>
          <cell r="G224">
            <v>0</v>
          </cell>
          <cell r="H224" t="str">
            <v>Rp</v>
          </cell>
          <cell r="I224">
            <v>0</v>
          </cell>
          <cell r="J224" t="str">
            <v>Rp</v>
          </cell>
          <cell r="K224">
            <v>0</v>
          </cell>
        </row>
        <row r="225">
          <cell r="B225">
            <v>50170</v>
          </cell>
          <cell r="C225" t="str">
            <v>PENJUALAN KREDIT  MILKUAT MANGO III (80ML X 60 pcs)</v>
          </cell>
          <cell r="D225" t="str">
            <v>Rp</v>
          </cell>
          <cell r="E225">
            <v>0</v>
          </cell>
          <cell r="F225" t="str">
            <v>Rp</v>
          </cell>
          <cell r="G225">
            <v>0</v>
          </cell>
          <cell r="H225" t="str">
            <v>Rp</v>
          </cell>
          <cell r="I225">
            <v>0</v>
          </cell>
          <cell r="J225" t="str">
            <v>Rp</v>
          </cell>
          <cell r="K225">
            <v>0</v>
          </cell>
        </row>
        <row r="226">
          <cell r="B226">
            <v>50171</v>
          </cell>
          <cell r="C226" t="str">
            <v>PENJUALAN KREDIT  MILKUAT CHOCOLATE (70 X 54 ml)</v>
          </cell>
          <cell r="D226" t="str">
            <v>Rp</v>
          </cell>
          <cell r="E226">
            <v>0</v>
          </cell>
          <cell r="F226" t="str">
            <v>Rp</v>
          </cell>
          <cell r="G226">
            <v>0</v>
          </cell>
          <cell r="H226" t="str">
            <v>Rp</v>
          </cell>
          <cell r="I226">
            <v>0</v>
          </cell>
          <cell r="J226" t="str">
            <v>Rp</v>
          </cell>
          <cell r="K226">
            <v>0</v>
          </cell>
        </row>
        <row r="227">
          <cell r="B227">
            <v>50172</v>
          </cell>
          <cell r="C227" t="str">
            <v>PENJUALAN KREDIT  MILKUAT CHOCOLATE 90 ml</v>
          </cell>
          <cell r="D227" t="str">
            <v>Rp</v>
          </cell>
          <cell r="E227">
            <v>0</v>
          </cell>
          <cell r="F227" t="str">
            <v>Rp</v>
          </cell>
          <cell r="G227">
            <v>0</v>
          </cell>
          <cell r="H227" t="str">
            <v>Rp</v>
          </cell>
          <cell r="I227">
            <v>0</v>
          </cell>
          <cell r="J227" t="str">
            <v>Rp</v>
          </cell>
          <cell r="K227">
            <v>0</v>
          </cell>
        </row>
        <row r="228">
          <cell r="B228">
            <v>50173</v>
          </cell>
          <cell r="C228" t="str">
            <v>PENJUALAN KREDIT  MILKUAT CHOCOLATE BANTAL (135 ml)</v>
          </cell>
          <cell r="D228" t="str">
            <v>Rp</v>
          </cell>
          <cell r="E228">
            <v>0</v>
          </cell>
          <cell r="F228" t="str">
            <v>Rp</v>
          </cell>
          <cell r="G228">
            <v>0</v>
          </cell>
          <cell r="H228" t="str">
            <v>Rp</v>
          </cell>
          <cell r="I228">
            <v>0</v>
          </cell>
          <cell r="J228" t="str">
            <v>Rp</v>
          </cell>
          <cell r="K228">
            <v>0</v>
          </cell>
        </row>
        <row r="229">
          <cell r="B229">
            <v>50174</v>
          </cell>
          <cell r="C229" t="str">
            <v>PENJUALAN KREDIT  MILKUAT CHOCOLATE BANTAL (135 ml) NEW</v>
          </cell>
          <cell r="D229" t="str">
            <v>Rp</v>
          </cell>
          <cell r="E229">
            <v>0</v>
          </cell>
          <cell r="F229" t="str">
            <v>Rp</v>
          </cell>
          <cell r="G229">
            <v>0</v>
          </cell>
          <cell r="H229" t="str">
            <v>Rp</v>
          </cell>
          <cell r="I229">
            <v>0</v>
          </cell>
          <cell r="J229" t="str">
            <v>Rp</v>
          </cell>
          <cell r="K229">
            <v>0</v>
          </cell>
        </row>
        <row r="230">
          <cell r="B230">
            <v>50175</v>
          </cell>
          <cell r="C230" t="str">
            <v>PENJUALAN KREDIT  MILKUAT PREBIOTIK STA*-100MLX40PC</v>
          </cell>
          <cell r="D230" t="str">
            <v>Rp</v>
          </cell>
          <cell r="E230">
            <v>0</v>
          </cell>
          <cell r="F230" t="str">
            <v>Rp</v>
          </cell>
          <cell r="G230">
            <v>0</v>
          </cell>
          <cell r="H230" t="str">
            <v>Rp</v>
          </cell>
          <cell r="I230">
            <v>0</v>
          </cell>
          <cell r="J230" t="str">
            <v>Rp</v>
          </cell>
          <cell r="K230">
            <v>0</v>
          </cell>
        </row>
        <row r="231">
          <cell r="B231">
            <v>50176</v>
          </cell>
          <cell r="C231" t="str">
            <v>PENJUALAN KREDIT  MILKUAT PREBIOTIK GRAPE-100MLX40PC</v>
          </cell>
          <cell r="D231" t="str">
            <v>Rp</v>
          </cell>
          <cell r="E231">
            <v>0</v>
          </cell>
          <cell r="F231" t="str">
            <v>Rp</v>
          </cell>
          <cell r="G231">
            <v>0</v>
          </cell>
          <cell r="H231" t="str">
            <v>Rp</v>
          </cell>
          <cell r="I231">
            <v>0</v>
          </cell>
          <cell r="J231" t="str">
            <v>Rp</v>
          </cell>
          <cell r="K231">
            <v>0</v>
          </cell>
        </row>
        <row r="232">
          <cell r="B232">
            <v>50177</v>
          </cell>
          <cell r="C232" t="str">
            <v>PENJUALAN KREDIT  MILKUAT PREBIOTIK ORANGE-100MLX40PC</v>
          </cell>
          <cell r="D232" t="str">
            <v>Rp</v>
          </cell>
          <cell r="E232">
            <v>0</v>
          </cell>
          <cell r="F232" t="str">
            <v>Rp</v>
          </cell>
          <cell r="G232">
            <v>0</v>
          </cell>
          <cell r="H232" t="str">
            <v>Rp</v>
          </cell>
          <cell r="I232">
            <v>0</v>
          </cell>
          <cell r="J232" t="str">
            <v>Rp</v>
          </cell>
          <cell r="K232">
            <v>0</v>
          </cell>
        </row>
        <row r="233">
          <cell r="B233">
            <v>50178</v>
          </cell>
          <cell r="C233" t="str">
            <v>PENJUALAN KREDIT BAHAN PEMBANTU</v>
          </cell>
          <cell r="D233" t="str">
            <v>Rp</v>
          </cell>
          <cell r="E233">
            <v>0</v>
          </cell>
          <cell r="F233" t="str">
            <v>Rp</v>
          </cell>
          <cell r="G233">
            <v>0</v>
          </cell>
          <cell r="H233" t="str">
            <v>Rp</v>
          </cell>
          <cell r="I233">
            <v>0</v>
          </cell>
          <cell r="J233" t="str">
            <v>Rp</v>
          </cell>
          <cell r="K233">
            <v>0</v>
          </cell>
        </row>
        <row r="234">
          <cell r="B234">
            <v>50179</v>
          </cell>
          <cell r="C234" t="str">
            <v>PENJUALAN KREDIT AFALAN / BS</v>
          </cell>
          <cell r="D234" t="str">
            <v>Rp</v>
          </cell>
          <cell r="E234">
            <v>0</v>
          </cell>
          <cell r="F234" t="str">
            <v>Rp</v>
          </cell>
          <cell r="G234">
            <v>0</v>
          </cell>
          <cell r="H234" t="str">
            <v>Rp</v>
          </cell>
          <cell r="I234">
            <v>0</v>
          </cell>
          <cell r="J234" t="str">
            <v>Rp</v>
          </cell>
          <cell r="K234">
            <v>0</v>
          </cell>
        </row>
        <row r="235">
          <cell r="B235">
            <v>50180</v>
          </cell>
          <cell r="C235" t="str">
            <v>PENJUALAN KREDIT PROPERTY</v>
          </cell>
          <cell r="D235" t="str">
            <v>Rp</v>
          </cell>
          <cell r="E235">
            <v>0</v>
          </cell>
          <cell r="F235" t="str">
            <v>Rp</v>
          </cell>
          <cell r="G235">
            <v>0</v>
          </cell>
          <cell r="H235" t="str">
            <v>Rp</v>
          </cell>
          <cell r="I235">
            <v>0</v>
          </cell>
          <cell r="J235" t="str">
            <v>Rp</v>
          </cell>
          <cell r="K235">
            <v>0</v>
          </cell>
        </row>
        <row r="236">
          <cell r="B236">
            <v>51101</v>
          </cell>
          <cell r="C236" t="str">
            <v>DISCOUNTPENJUALAN TUNAI AQUA A240ML</v>
          </cell>
          <cell r="D236" t="str">
            <v>Rp</v>
          </cell>
          <cell r="E236">
            <v>0</v>
          </cell>
          <cell r="F236" t="str">
            <v>Rp</v>
          </cell>
          <cell r="G236">
            <v>0</v>
          </cell>
          <cell r="H236" t="str">
            <v>Rp</v>
          </cell>
          <cell r="I236">
            <v>0</v>
          </cell>
          <cell r="J236" t="str">
            <v>Rp</v>
          </cell>
          <cell r="K236">
            <v>0</v>
          </cell>
        </row>
        <row r="237">
          <cell r="B237">
            <v>51102</v>
          </cell>
          <cell r="C237" t="str">
            <v>DISCOUNTPENJUALAN TUNAI AQUA A330ML</v>
          </cell>
          <cell r="D237" t="str">
            <v>Rp</v>
          </cell>
          <cell r="E237">
            <v>0</v>
          </cell>
          <cell r="F237" t="str">
            <v>Rp</v>
          </cell>
          <cell r="G237">
            <v>0</v>
          </cell>
          <cell r="H237" t="str">
            <v>Rp</v>
          </cell>
          <cell r="I237">
            <v>0</v>
          </cell>
          <cell r="J237" t="str">
            <v>Rp</v>
          </cell>
          <cell r="K237">
            <v>0</v>
          </cell>
        </row>
        <row r="238">
          <cell r="B238">
            <v>51103</v>
          </cell>
          <cell r="C238" t="str">
            <v>DISCOUNTPENJUALAN TUNAI AQUA A375ML</v>
          </cell>
          <cell r="D238" t="str">
            <v>Rp</v>
          </cell>
          <cell r="E238">
            <v>0</v>
          </cell>
          <cell r="F238" t="str">
            <v>Rp</v>
          </cell>
          <cell r="G238">
            <v>0</v>
          </cell>
          <cell r="H238" t="str">
            <v>Rp</v>
          </cell>
          <cell r="I238">
            <v>0</v>
          </cell>
          <cell r="J238" t="str">
            <v>Rp</v>
          </cell>
          <cell r="K238">
            <v>0</v>
          </cell>
        </row>
        <row r="239">
          <cell r="B239">
            <v>51104</v>
          </cell>
          <cell r="C239" t="str">
            <v>DISCOUNTPENJUALAN TUNAI AQUA A380ML (ISI)</v>
          </cell>
          <cell r="D239" t="str">
            <v>Rp</v>
          </cell>
          <cell r="E239">
            <v>0</v>
          </cell>
          <cell r="F239" t="str">
            <v>Rp</v>
          </cell>
          <cell r="G239">
            <v>0</v>
          </cell>
          <cell r="H239" t="str">
            <v>Rp</v>
          </cell>
          <cell r="I239">
            <v>0</v>
          </cell>
          <cell r="J239" t="str">
            <v>Rp</v>
          </cell>
          <cell r="K239">
            <v>0</v>
          </cell>
        </row>
        <row r="240">
          <cell r="B240">
            <v>51105</v>
          </cell>
          <cell r="C240" t="str">
            <v>DISCOUNTPENJUALAN TUNAI AQUA KRAT A380ML</v>
          </cell>
          <cell r="D240" t="str">
            <v>Rp</v>
          </cell>
          <cell r="E240">
            <v>0</v>
          </cell>
          <cell r="F240" t="str">
            <v>Rp</v>
          </cell>
          <cell r="G240">
            <v>0</v>
          </cell>
          <cell r="H240" t="str">
            <v>Rp</v>
          </cell>
          <cell r="I240">
            <v>0</v>
          </cell>
          <cell r="J240" t="str">
            <v>Rp</v>
          </cell>
          <cell r="K240">
            <v>0</v>
          </cell>
        </row>
        <row r="241">
          <cell r="B241">
            <v>51106</v>
          </cell>
          <cell r="C241" t="str">
            <v>DISCOUNTPENJUALAN TUNAI AQUA BOTOL A380ML</v>
          </cell>
          <cell r="D241" t="str">
            <v>Rp</v>
          </cell>
          <cell r="E241">
            <v>0</v>
          </cell>
          <cell r="F241" t="str">
            <v>Rp</v>
          </cell>
          <cell r="G241">
            <v>0</v>
          </cell>
          <cell r="H241" t="str">
            <v>Rp</v>
          </cell>
          <cell r="I241">
            <v>0</v>
          </cell>
          <cell r="J241" t="str">
            <v>Rp</v>
          </cell>
          <cell r="K241">
            <v>0</v>
          </cell>
        </row>
        <row r="242">
          <cell r="B242">
            <v>51107</v>
          </cell>
          <cell r="C242" t="str">
            <v>DISCOUNTPENJUALAN TUNAI AQUA A600ML</v>
          </cell>
          <cell r="D242" t="str">
            <v>Rp</v>
          </cell>
          <cell r="E242">
            <v>0</v>
          </cell>
          <cell r="F242" t="str">
            <v>Rp</v>
          </cell>
          <cell r="G242">
            <v>0</v>
          </cell>
          <cell r="H242" t="str">
            <v>Rp</v>
          </cell>
          <cell r="I242">
            <v>0</v>
          </cell>
          <cell r="J242" t="str">
            <v>Rp</v>
          </cell>
          <cell r="K242">
            <v>0</v>
          </cell>
        </row>
        <row r="243">
          <cell r="B243">
            <v>51108</v>
          </cell>
          <cell r="C243" t="str">
            <v>DISCOUNTPENJUALAN TUNAI AQUA A1500ML</v>
          </cell>
          <cell r="D243" t="str">
            <v>Rp</v>
          </cell>
          <cell r="E243">
            <v>0</v>
          </cell>
          <cell r="F243" t="str">
            <v>Rp</v>
          </cell>
          <cell r="G243">
            <v>0</v>
          </cell>
          <cell r="H243" t="str">
            <v>Rp</v>
          </cell>
          <cell r="I243">
            <v>0</v>
          </cell>
          <cell r="J243" t="str">
            <v>Rp</v>
          </cell>
          <cell r="K243">
            <v>0</v>
          </cell>
        </row>
        <row r="244">
          <cell r="B244">
            <v>51109</v>
          </cell>
          <cell r="C244" t="str">
            <v>DISCOUNTPENJUALAN TUNAI AQUA GALON</v>
          </cell>
          <cell r="D244" t="str">
            <v>Rp</v>
          </cell>
          <cell r="E244">
            <v>0</v>
          </cell>
          <cell r="F244" t="str">
            <v>Rp</v>
          </cell>
          <cell r="G244">
            <v>0</v>
          </cell>
          <cell r="H244" t="str">
            <v>Rp</v>
          </cell>
          <cell r="I244">
            <v>0</v>
          </cell>
          <cell r="J244" t="str">
            <v>Rp</v>
          </cell>
          <cell r="K244">
            <v>0</v>
          </cell>
        </row>
        <row r="245">
          <cell r="B245">
            <v>51110</v>
          </cell>
          <cell r="C245" t="str">
            <v>DISCOUNTPENJUALAN TUNAI AQUA GALON KOSONG</v>
          </cell>
          <cell r="D245" t="str">
            <v>Rp</v>
          </cell>
          <cell r="E245">
            <v>0</v>
          </cell>
          <cell r="F245" t="str">
            <v>Rp</v>
          </cell>
          <cell r="G245">
            <v>0</v>
          </cell>
          <cell r="H245" t="str">
            <v>Rp</v>
          </cell>
          <cell r="I245">
            <v>0</v>
          </cell>
          <cell r="J245" t="str">
            <v>Rp</v>
          </cell>
          <cell r="K245">
            <v>0</v>
          </cell>
        </row>
        <row r="246">
          <cell r="B246">
            <v>51111</v>
          </cell>
          <cell r="C246" t="str">
            <v>DISCOUNTPENJUALAN TUNAI VIT V240ML</v>
          </cell>
          <cell r="D246" t="str">
            <v>Rp</v>
          </cell>
          <cell r="E246">
            <v>0</v>
          </cell>
          <cell r="F246" t="str">
            <v>Rp</v>
          </cell>
          <cell r="G246">
            <v>0</v>
          </cell>
          <cell r="H246" t="str">
            <v>Rp</v>
          </cell>
          <cell r="I246">
            <v>0</v>
          </cell>
          <cell r="J246" t="str">
            <v>Rp</v>
          </cell>
          <cell r="K246">
            <v>0</v>
          </cell>
        </row>
        <row r="247">
          <cell r="B247">
            <v>51112</v>
          </cell>
          <cell r="C247" t="str">
            <v>DISCOUNTPENJUALAN TUNAI VIT V600ML</v>
          </cell>
          <cell r="D247" t="str">
            <v>Rp</v>
          </cell>
          <cell r="E247">
            <v>0</v>
          </cell>
          <cell r="F247" t="str">
            <v>Rp</v>
          </cell>
          <cell r="G247">
            <v>0</v>
          </cell>
          <cell r="H247" t="str">
            <v>Rp</v>
          </cell>
          <cell r="I247">
            <v>0</v>
          </cell>
          <cell r="J247" t="str">
            <v>Rp</v>
          </cell>
          <cell r="K247">
            <v>0</v>
          </cell>
        </row>
        <row r="248">
          <cell r="B248">
            <v>51113</v>
          </cell>
          <cell r="C248" t="str">
            <v>DISCOUNTPENJUALAN TUNAI VIT V1500ML</v>
          </cell>
          <cell r="D248" t="str">
            <v>Rp</v>
          </cell>
          <cell r="E248">
            <v>0</v>
          </cell>
          <cell r="F248" t="str">
            <v>Rp</v>
          </cell>
          <cell r="G248">
            <v>0</v>
          </cell>
          <cell r="H248" t="str">
            <v>Rp</v>
          </cell>
          <cell r="I248">
            <v>0</v>
          </cell>
          <cell r="J248" t="str">
            <v>Rp</v>
          </cell>
          <cell r="K248">
            <v>0</v>
          </cell>
        </row>
        <row r="249">
          <cell r="B249">
            <v>51114</v>
          </cell>
          <cell r="C249" t="str">
            <v>DISCOUNTPENJUALAN TUNAI VIT GALON</v>
          </cell>
          <cell r="D249" t="str">
            <v>Rp</v>
          </cell>
          <cell r="E249">
            <v>0</v>
          </cell>
          <cell r="F249" t="str">
            <v>Rp</v>
          </cell>
          <cell r="G249">
            <v>0</v>
          </cell>
          <cell r="H249" t="str">
            <v>Rp</v>
          </cell>
          <cell r="I249">
            <v>0</v>
          </cell>
          <cell r="J249" t="str">
            <v>Rp</v>
          </cell>
          <cell r="K249">
            <v>0</v>
          </cell>
        </row>
        <row r="250">
          <cell r="B250">
            <v>51115</v>
          </cell>
          <cell r="C250" t="str">
            <v>DISCOUNTPENJUALAN TUNAI VIT GALON KOSONG</v>
          </cell>
          <cell r="D250" t="str">
            <v>Rp</v>
          </cell>
          <cell r="E250">
            <v>0</v>
          </cell>
          <cell r="F250" t="str">
            <v>Rp</v>
          </cell>
          <cell r="G250">
            <v>0</v>
          </cell>
          <cell r="H250" t="str">
            <v>Rp</v>
          </cell>
          <cell r="I250">
            <v>0</v>
          </cell>
          <cell r="J250" t="str">
            <v>Rp</v>
          </cell>
          <cell r="K250">
            <v>0</v>
          </cell>
        </row>
        <row r="251">
          <cell r="B251">
            <v>51116</v>
          </cell>
          <cell r="C251" t="str">
            <v>DISCOUNTPENJUALAN TUNAI MIZONE ORANGE LIM ( MZOL )</v>
          </cell>
          <cell r="D251" t="str">
            <v>Rp</v>
          </cell>
          <cell r="E251">
            <v>0</v>
          </cell>
          <cell r="F251" t="str">
            <v>Rp</v>
          </cell>
          <cell r="G251">
            <v>0</v>
          </cell>
          <cell r="H251" t="str">
            <v>Rp</v>
          </cell>
          <cell r="I251">
            <v>0</v>
          </cell>
          <cell r="J251" t="str">
            <v>Rp</v>
          </cell>
          <cell r="K251">
            <v>0</v>
          </cell>
        </row>
        <row r="252">
          <cell r="B252">
            <v>51117</v>
          </cell>
          <cell r="C252" t="str">
            <v>DISCOUNTPENJUALAN TUNAI MIZONE  PASSION FRUIT ( MZPF)</v>
          </cell>
          <cell r="D252" t="str">
            <v>Rp</v>
          </cell>
          <cell r="E252">
            <v>0</v>
          </cell>
          <cell r="F252" t="str">
            <v>Rp</v>
          </cell>
          <cell r="G252">
            <v>0</v>
          </cell>
          <cell r="H252" t="str">
            <v>Rp</v>
          </cell>
          <cell r="I252">
            <v>0</v>
          </cell>
          <cell r="J252" t="str">
            <v>Rp</v>
          </cell>
          <cell r="K252">
            <v>0</v>
          </cell>
        </row>
        <row r="253">
          <cell r="B253">
            <v>51118</v>
          </cell>
          <cell r="C253" t="str">
            <v>DISCOUNTPENJUALAN TUNAI MIZONE LEMON LECHEE ( MZLL)</v>
          </cell>
          <cell r="D253" t="str">
            <v>Rp</v>
          </cell>
          <cell r="E253">
            <v>0</v>
          </cell>
          <cell r="F253" t="str">
            <v>Rp</v>
          </cell>
          <cell r="G253">
            <v>0</v>
          </cell>
          <cell r="H253" t="str">
            <v>Rp</v>
          </cell>
          <cell r="I253">
            <v>0</v>
          </cell>
          <cell r="J253" t="str">
            <v>Rp</v>
          </cell>
          <cell r="K253">
            <v>0</v>
          </cell>
        </row>
        <row r="254">
          <cell r="B254">
            <v>51119</v>
          </cell>
          <cell r="C254" t="str">
            <v>DISCOUNTPENJUALAN TUNAI MIZONE MULTI PACK</v>
          </cell>
          <cell r="D254" t="str">
            <v>Rp</v>
          </cell>
          <cell r="E254">
            <v>0</v>
          </cell>
          <cell r="F254" t="str">
            <v>Rp</v>
          </cell>
          <cell r="G254">
            <v>0</v>
          </cell>
          <cell r="H254" t="str">
            <v>Rp</v>
          </cell>
          <cell r="I254">
            <v>0</v>
          </cell>
          <cell r="J254" t="str">
            <v>Rp</v>
          </cell>
          <cell r="K254">
            <v>0</v>
          </cell>
        </row>
        <row r="255">
          <cell r="B255">
            <v>51120</v>
          </cell>
          <cell r="C255" t="str">
            <v>DISCOUNTPENJUALAN TUNAI MILKUAT ORANGE I (70 X 60 ml )</v>
          </cell>
          <cell r="D255" t="str">
            <v>Rp</v>
          </cell>
          <cell r="E255">
            <v>0</v>
          </cell>
          <cell r="F255" t="str">
            <v>Rp</v>
          </cell>
          <cell r="G255">
            <v>0</v>
          </cell>
          <cell r="H255" t="str">
            <v>Rp</v>
          </cell>
          <cell r="I255">
            <v>0</v>
          </cell>
          <cell r="J255" t="str">
            <v>Rp</v>
          </cell>
          <cell r="K255">
            <v>0</v>
          </cell>
        </row>
        <row r="256">
          <cell r="B256">
            <v>51121</v>
          </cell>
          <cell r="C256" t="str">
            <v>DISCOUNTPENJUALAN TUNAI MILKUAT ORANGE II ( ISI 60 pcs )</v>
          </cell>
          <cell r="D256" t="str">
            <v>Rp</v>
          </cell>
          <cell r="E256">
            <v>0</v>
          </cell>
          <cell r="F256" t="str">
            <v>Rp</v>
          </cell>
          <cell r="G256">
            <v>0</v>
          </cell>
          <cell r="H256" t="str">
            <v>Rp</v>
          </cell>
          <cell r="I256">
            <v>0</v>
          </cell>
          <cell r="J256" t="str">
            <v>Rp</v>
          </cell>
          <cell r="K256">
            <v>0</v>
          </cell>
        </row>
        <row r="257">
          <cell r="B257">
            <v>51122</v>
          </cell>
          <cell r="C257" t="str">
            <v>DISCOUNTPENJUALAN TUNAI MILKUAT ORANGE II ( 80 X 60 ml )</v>
          </cell>
          <cell r="D257" t="str">
            <v>Rp</v>
          </cell>
          <cell r="E257">
            <v>0</v>
          </cell>
          <cell r="F257" t="str">
            <v>Rp</v>
          </cell>
          <cell r="G257">
            <v>0</v>
          </cell>
          <cell r="H257" t="str">
            <v>Rp</v>
          </cell>
          <cell r="I257">
            <v>0</v>
          </cell>
          <cell r="J257" t="str">
            <v>Rp</v>
          </cell>
          <cell r="K257">
            <v>0</v>
          </cell>
        </row>
        <row r="258">
          <cell r="B258">
            <v>51123</v>
          </cell>
          <cell r="C258" t="str">
            <v>DISCOUNTPENJUALAN TUNAI MILKUAT FRUTY I ( ISI 4O pcs)</v>
          </cell>
          <cell r="D258" t="str">
            <v>Rp</v>
          </cell>
          <cell r="E258">
            <v>0</v>
          </cell>
          <cell r="F258" t="str">
            <v>Rp</v>
          </cell>
          <cell r="G258">
            <v>0</v>
          </cell>
          <cell r="H258" t="str">
            <v>Rp</v>
          </cell>
          <cell r="I258">
            <v>0</v>
          </cell>
          <cell r="J258" t="str">
            <v>Rp</v>
          </cell>
          <cell r="K258">
            <v>0</v>
          </cell>
        </row>
        <row r="259">
          <cell r="B259">
            <v>51124</v>
          </cell>
          <cell r="C259" t="str">
            <v>DISCOUNTPENJUALAN TUNAI MILKUAT FRUTY II( ISI 60 pcs)</v>
          </cell>
          <cell r="D259" t="str">
            <v>Rp</v>
          </cell>
          <cell r="E259">
            <v>0</v>
          </cell>
          <cell r="F259" t="str">
            <v>Rp</v>
          </cell>
          <cell r="G259">
            <v>0</v>
          </cell>
          <cell r="H259" t="str">
            <v>Rp</v>
          </cell>
          <cell r="I259">
            <v>0</v>
          </cell>
          <cell r="J259" t="str">
            <v>Rp</v>
          </cell>
          <cell r="K259">
            <v>0</v>
          </cell>
        </row>
        <row r="260">
          <cell r="B260">
            <v>51125</v>
          </cell>
          <cell r="C260" t="str">
            <v>DISCOUNTPENJUALAN TUNAI MILKUAT FRUTY ( 70 X 60 ml)</v>
          </cell>
          <cell r="D260" t="str">
            <v>Rp</v>
          </cell>
          <cell r="E260">
            <v>0</v>
          </cell>
          <cell r="F260" t="str">
            <v>Rp</v>
          </cell>
          <cell r="G260">
            <v>0</v>
          </cell>
          <cell r="H260" t="str">
            <v>Rp</v>
          </cell>
          <cell r="I260">
            <v>0</v>
          </cell>
          <cell r="J260" t="str">
            <v>Rp</v>
          </cell>
          <cell r="K260">
            <v>0</v>
          </cell>
        </row>
        <row r="261">
          <cell r="B261">
            <v>51126</v>
          </cell>
          <cell r="C261" t="str">
            <v>DISCOUNTPENJUALAN TUNAI MILKUAT STRA*BERRY ( 70 X 60 ml)</v>
          </cell>
          <cell r="D261" t="str">
            <v>Rp</v>
          </cell>
          <cell r="E261">
            <v>0</v>
          </cell>
          <cell r="F261" t="str">
            <v>Rp</v>
          </cell>
          <cell r="G261">
            <v>0</v>
          </cell>
          <cell r="H261" t="str">
            <v>Rp</v>
          </cell>
          <cell r="I261">
            <v>0</v>
          </cell>
          <cell r="J261" t="str">
            <v>Rp</v>
          </cell>
          <cell r="K261">
            <v>0</v>
          </cell>
        </row>
        <row r="262">
          <cell r="B262">
            <v>51127</v>
          </cell>
          <cell r="C262" t="str">
            <v>DISCOUNTPENJUALAN TUNAI MILKUAT STRA*BERRY ( 80 X 60 ml)</v>
          </cell>
          <cell r="D262" t="str">
            <v>Rp</v>
          </cell>
          <cell r="E262">
            <v>0</v>
          </cell>
          <cell r="F262" t="str">
            <v>Rp</v>
          </cell>
          <cell r="G262">
            <v>0</v>
          </cell>
          <cell r="H262" t="str">
            <v>Rp</v>
          </cell>
          <cell r="I262">
            <v>0</v>
          </cell>
          <cell r="J262" t="str">
            <v>Rp</v>
          </cell>
          <cell r="K262">
            <v>0</v>
          </cell>
        </row>
        <row r="263">
          <cell r="B263">
            <v>51128</v>
          </cell>
          <cell r="C263" t="str">
            <v>DISCOUNTPENJUALAN TUNAI MILKUAT MANGO I 90 ML (ISI 40 pcs)</v>
          </cell>
          <cell r="D263" t="str">
            <v>Rp</v>
          </cell>
          <cell r="E263">
            <v>0</v>
          </cell>
          <cell r="F263" t="str">
            <v>Rp</v>
          </cell>
          <cell r="G263">
            <v>0</v>
          </cell>
          <cell r="H263" t="str">
            <v>Rp</v>
          </cell>
          <cell r="I263">
            <v>0</v>
          </cell>
          <cell r="J263" t="str">
            <v>Rp</v>
          </cell>
          <cell r="K263">
            <v>0</v>
          </cell>
        </row>
        <row r="264">
          <cell r="B264">
            <v>51129</v>
          </cell>
          <cell r="C264" t="str">
            <v>DISCOUNTPENJUALAN TUNAI MILKUAT MANGO II (70ML X 60 pcs)</v>
          </cell>
          <cell r="D264" t="str">
            <v>Rp</v>
          </cell>
          <cell r="E264">
            <v>0</v>
          </cell>
          <cell r="F264" t="str">
            <v>Rp</v>
          </cell>
          <cell r="G264">
            <v>0</v>
          </cell>
          <cell r="H264" t="str">
            <v>Rp</v>
          </cell>
          <cell r="I264">
            <v>0</v>
          </cell>
          <cell r="J264" t="str">
            <v>Rp</v>
          </cell>
          <cell r="K264">
            <v>0</v>
          </cell>
        </row>
        <row r="265">
          <cell r="B265">
            <v>51130</v>
          </cell>
          <cell r="C265" t="str">
            <v>DISCOUNTPENJUALAN TUNAI MILKUAT MANGO III (80ML X 60 pcs)</v>
          </cell>
          <cell r="D265" t="str">
            <v>Rp</v>
          </cell>
          <cell r="E265">
            <v>0</v>
          </cell>
          <cell r="F265" t="str">
            <v>Rp</v>
          </cell>
          <cell r="G265">
            <v>0</v>
          </cell>
          <cell r="H265" t="str">
            <v>Rp</v>
          </cell>
          <cell r="I265">
            <v>0</v>
          </cell>
          <cell r="J265" t="str">
            <v>Rp</v>
          </cell>
          <cell r="K265">
            <v>0</v>
          </cell>
        </row>
        <row r="266">
          <cell r="B266">
            <v>51131</v>
          </cell>
          <cell r="C266" t="str">
            <v>DISCOUNTPENJUALAN TUNAI MILKUAT CHOCOLATE (70 X 54 ml)</v>
          </cell>
          <cell r="D266" t="str">
            <v>Rp</v>
          </cell>
          <cell r="E266">
            <v>0</v>
          </cell>
          <cell r="F266" t="str">
            <v>Rp</v>
          </cell>
          <cell r="G266">
            <v>0</v>
          </cell>
          <cell r="H266" t="str">
            <v>Rp</v>
          </cell>
          <cell r="I266">
            <v>0</v>
          </cell>
          <cell r="J266" t="str">
            <v>Rp</v>
          </cell>
          <cell r="K266">
            <v>0</v>
          </cell>
        </row>
        <row r="267">
          <cell r="B267">
            <v>51132</v>
          </cell>
          <cell r="C267" t="str">
            <v>DISCOUNTPENJUALAN TUNAI MILKUAT CHOCOLATE 90 ml</v>
          </cell>
          <cell r="D267" t="str">
            <v>Rp</v>
          </cell>
          <cell r="E267">
            <v>0</v>
          </cell>
          <cell r="F267" t="str">
            <v>Rp</v>
          </cell>
          <cell r="G267">
            <v>0</v>
          </cell>
          <cell r="H267" t="str">
            <v>Rp</v>
          </cell>
          <cell r="I267">
            <v>0</v>
          </cell>
          <cell r="J267" t="str">
            <v>Rp</v>
          </cell>
          <cell r="K267">
            <v>0</v>
          </cell>
        </row>
        <row r="268">
          <cell r="B268">
            <v>51133</v>
          </cell>
          <cell r="C268" t="str">
            <v>DISCOUNTPENJUALAN TUNAI MILKUAT CHOCOLATE BANTAL (135 ml)</v>
          </cell>
          <cell r="D268" t="str">
            <v>Rp</v>
          </cell>
          <cell r="E268">
            <v>0</v>
          </cell>
          <cell r="F268" t="str">
            <v>Rp</v>
          </cell>
          <cell r="G268">
            <v>0</v>
          </cell>
          <cell r="H268" t="str">
            <v>Rp</v>
          </cell>
          <cell r="I268">
            <v>0</v>
          </cell>
          <cell r="J268" t="str">
            <v>Rp</v>
          </cell>
          <cell r="K268">
            <v>0</v>
          </cell>
        </row>
        <row r="269">
          <cell r="B269">
            <v>51134</v>
          </cell>
          <cell r="C269" t="str">
            <v>DISCOUNTPENJUALAN TUNAI MILKUAT PREBIOTIK STA*-100MLX40PC</v>
          </cell>
          <cell r="D269" t="str">
            <v>Rp</v>
          </cell>
          <cell r="E269">
            <v>0</v>
          </cell>
          <cell r="F269" t="str">
            <v>Rp</v>
          </cell>
          <cell r="G269">
            <v>0</v>
          </cell>
          <cell r="H269" t="str">
            <v>Rp</v>
          </cell>
          <cell r="I269">
            <v>0</v>
          </cell>
          <cell r="J269" t="str">
            <v>Rp</v>
          </cell>
          <cell r="K269">
            <v>0</v>
          </cell>
        </row>
        <row r="270">
          <cell r="B270">
            <v>51135</v>
          </cell>
          <cell r="C270" t="str">
            <v>DISCOUNTPENJUALAN TUNAI MILKUAT PREBIOTIK GRAPE-100MLX40PC</v>
          </cell>
          <cell r="D270" t="str">
            <v>Rp</v>
          </cell>
          <cell r="E270">
            <v>0</v>
          </cell>
          <cell r="F270" t="str">
            <v>Rp</v>
          </cell>
          <cell r="G270">
            <v>0</v>
          </cell>
          <cell r="H270" t="str">
            <v>Rp</v>
          </cell>
          <cell r="I270">
            <v>0</v>
          </cell>
          <cell r="J270" t="str">
            <v>Rp</v>
          </cell>
          <cell r="K270">
            <v>0</v>
          </cell>
        </row>
        <row r="271">
          <cell r="B271">
            <v>51136</v>
          </cell>
          <cell r="C271" t="str">
            <v>DISCOUNTPENJUALAN TUNAI MILKUAT PREBIOTIK ORANGE-100MLX40PC</v>
          </cell>
          <cell r="D271" t="str">
            <v>Rp</v>
          </cell>
          <cell r="E271">
            <v>0</v>
          </cell>
          <cell r="F271" t="str">
            <v>Rp</v>
          </cell>
          <cell r="G271">
            <v>0</v>
          </cell>
          <cell r="H271" t="str">
            <v>Rp</v>
          </cell>
          <cell r="I271">
            <v>0</v>
          </cell>
          <cell r="J271" t="str">
            <v>Rp</v>
          </cell>
          <cell r="K271">
            <v>0</v>
          </cell>
        </row>
        <row r="272">
          <cell r="B272">
            <v>51137</v>
          </cell>
          <cell r="C272" t="str">
            <v>EMBALASI</v>
          </cell>
          <cell r="D272" t="str">
            <v>Rp</v>
          </cell>
          <cell r="E272">
            <v>0</v>
          </cell>
          <cell r="F272" t="str">
            <v>Rp</v>
          </cell>
          <cell r="G272">
            <v>0</v>
          </cell>
          <cell r="H272" t="str">
            <v>Rp</v>
          </cell>
          <cell r="I272">
            <v>0</v>
          </cell>
          <cell r="J272" t="str">
            <v>Rp</v>
          </cell>
          <cell r="K272">
            <v>0</v>
          </cell>
        </row>
        <row r="273">
          <cell r="B273">
            <v>51138</v>
          </cell>
          <cell r="C273" t="str">
            <v>DISCOUNTPENJUALAN KREDIT AQUA A240ML</v>
          </cell>
          <cell r="D273" t="str">
            <v>Rp</v>
          </cell>
          <cell r="E273">
            <v>0</v>
          </cell>
          <cell r="F273" t="str">
            <v>Rp</v>
          </cell>
          <cell r="G273">
            <v>0</v>
          </cell>
          <cell r="H273" t="str">
            <v>Rp</v>
          </cell>
          <cell r="I273">
            <v>0</v>
          </cell>
          <cell r="J273" t="str">
            <v>Rp</v>
          </cell>
          <cell r="K273">
            <v>0</v>
          </cell>
        </row>
        <row r="274">
          <cell r="B274">
            <v>51139</v>
          </cell>
          <cell r="C274" t="str">
            <v>DISCOUNTPENJUALAN KREDIT AQUA A330ML</v>
          </cell>
          <cell r="D274" t="str">
            <v>Rp</v>
          </cell>
          <cell r="E274">
            <v>0</v>
          </cell>
          <cell r="F274" t="str">
            <v>Rp</v>
          </cell>
          <cell r="G274">
            <v>0</v>
          </cell>
          <cell r="H274" t="str">
            <v>Rp</v>
          </cell>
          <cell r="I274">
            <v>0</v>
          </cell>
          <cell r="J274" t="str">
            <v>Rp</v>
          </cell>
          <cell r="K274">
            <v>0</v>
          </cell>
        </row>
        <row r="275">
          <cell r="B275">
            <v>51140</v>
          </cell>
          <cell r="C275" t="str">
            <v>DISCOUNTPENJUALAN KREDIT AQUA A375ML</v>
          </cell>
          <cell r="D275" t="str">
            <v>Rp</v>
          </cell>
          <cell r="E275">
            <v>0</v>
          </cell>
          <cell r="F275" t="str">
            <v>Rp</v>
          </cell>
          <cell r="G275">
            <v>0</v>
          </cell>
          <cell r="H275" t="str">
            <v>Rp</v>
          </cell>
          <cell r="I275">
            <v>0</v>
          </cell>
          <cell r="J275" t="str">
            <v>Rp</v>
          </cell>
          <cell r="K275">
            <v>0</v>
          </cell>
        </row>
        <row r="276">
          <cell r="B276">
            <v>51141</v>
          </cell>
          <cell r="C276" t="str">
            <v>DISCOUNTPENJUALAN KREDIT AQUA A380ML (ISI)</v>
          </cell>
          <cell r="D276" t="str">
            <v>Rp</v>
          </cell>
          <cell r="E276">
            <v>0</v>
          </cell>
          <cell r="F276" t="str">
            <v>Rp</v>
          </cell>
          <cell r="G276">
            <v>0</v>
          </cell>
          <cell r="H276" t="str">
            <v>Rp</v>
          </cell>
          <cell r="I276">
            <v>0</v>
          </cell>
          <cell r="J276" t="str">
            <v>Rp</v>
          </cell>
          <cell r="K276">
            <v>0</v>
          </cell>
        </row>
        <row r="277">
          <cell r="B277">
            <v>51142</v>
          </cell>
          <cell r="C277" t="str">
            <v>DISCOUNTPENJUALAN KREDIT AQUA KRAT A380ML</v>
          </cell>
          <cell r="D277" t="str">
            <v>Rp</v>
          </cell>
          <cell r="E277">
            <v>0</v>
          </cell>
          <cell r="F277" t="str">
            <v>Rp</v>
          </cell>
          <cell r="G277">
            <v>0</v>
          </cell>
          <cell r="H277" t="str">
            <v>Rp</v>
          </cell>
          <cell r="I277">
            <v>0</v>
          </cell>
          <cell r="J277" t="str">
            <v>Rp</v>
          </cell>
          <cell r="K277">
            <v>0</v>
          </cell>
        </row>
        <row r="278">
          <cell r="B278">
            <v>51143</v>
          </cell>
          <cell r="C278" t="str">
            <v>DISCOUNTPENJUALAN KREDIT AQUA BOTOL A380ML</v>
          </cell>
          <cell r="D278" t="str">
            <v>Rp</v>
          </cell>
          <cell r="E278">
            <v>0</v>
          </cell>
          <cell r="F278" t="str">
            <v>Rp</v>
          </cell>
          <cell r="G278">
            <v>0</v>
          </cell>
          <cell r="H278" t="str">
            <v>Rp</v>
          </cell>
          <cell r="I278">
            <v>0</v>
          </cell>
          <cell r="J278" t="str">
            <v>Rp</v>
          </cell>
          <cell r="K278">
            <v>0</v>
          </cell>
        </row>
        <row r="279">
          <cell r="B279">
            <v>51144</v>
          </cell>
          <cell r="C279" t="str">
            <v>DISCOUNTPENJUALAN KREDIT AQUA A600ML</v>
          </cell>
          <cell r="D279" t="str">
            <v>Rp</v>
          </cell>
          <cell r="E279">
            <v>0</v>
          </cell>
          <cell r="F279" t="str">
            <v>Rp</v>
          </cell>
          <cell r="G279">
            <v>0</v>
          </cell>
          <cell r="H279" t="str">
            <v>Rp</v>
          </cell>
          <cell r="I279">
            <v>0</v>
          </cell>
          <cell r="J279" t="str">
            <v>Rp</v>
          </cell>
          <cell r="K279">
            <v>0</v>
          </cell>
        </row>
        <row r="280">
          <cell r="B280">
            <v>51145</v>
          </cell>
          <cell r="C280" t="str">
            <v>DISCOUNTPENJUALAN KREDIT AQUA A1500ML</v>
          </cell>
          <cell r="D280" t="str">
            <v>Rp</v>
          </cell>
          <cell r="E280">
            <v>0</v>
          </cell>
          <cell r="F280" t="str">
            <v>Rp</v>
          </cell>
          <cell r="G280">
            <v>0</v>
          </cell>
          <cell r="H280" t="str">
            <v>Rp</v>
          </cell>
          <cell r="I280">
            <v>0</v>
          </cell>
          <cell r="J280" t="str">
            <v>Rp</v>
          </cell>
          <cell r="K280">
            <v>0</v>
          </cell>
        </row>
        <row r="281">
          <cell r="B281">
            <v>51146</v>
          </cell>
          <cell r="C281" t="str">
            <v>DISCOUNTPENJUALAN KREDIT AQUA GALON</v>
          </cell>
          <cell r="D281" t="str">
            <v>Rp</v>
          </cell>
          <cell r="E281">
            <v>0</v>
          </cell>
          <cell r="F281" t="str">
            <v>Rp</v>
          </cell>
          <cell r="G281">
            <v>0</v>
          </cell>
          <cell r="H281" t="str">
            <v>Rp</v>
          </cell>
          <cell r="I281">
            <v>0</v>
          </cell>
          <cell r="J281" t="str">
            <v>Rp</v>
          </cell>
          <cell r="K281">
            <v>0</v>
          </cell>
        </row>
        <row r="282">
          <cell r="B282">
            <v>51147</v>
          </cell>
          <cell r="C282" t="str">
            <v>DISCOUNTPENJUALAN KREDIT AQUA GALON KOSONG</v>
          </cell>
          <cell r="D282" t="str">
            <v>Rp</v>
          </cell>
          <cell r="E282">
            <v>0</v>
          </cell>
          <cell r="F282" t="str">
            <v>Rp</v>
          </cell>
          <cell r="G282">
            <v>0</v>
          </cell>
          <cell r="H282" t="str">
            <v>Rp</v>
          </cell>
          <cell r="I282">
            <v>0</v>
          </cell>
          <cell r="J282" t="str">
            <v>Rp</v>
          </cell>
          <cell r="K282">
            <v>0</v>
          </cell>
        </row>
        <row r="283">
          <cell r="B283">
            <v>51148</v>
          </cell>
          <cell r="C283" t="str">
            <v>DISCOUNTPENJUALAN KREDIT VIT V240ML</v>
          </cell>
          <cell r="D283" t="str">
            <v>Rp</v>
          </cell>
          <cell r="E283">
            <v>0</v>
          </cell>
          <cell r="F283" t="str">
            <v>Rp</v>
          </cell>
          <cell r="G283">
            <v>0</v>
          </cell>
          <cell r="H283" t="str">
            <v>Rp</v>
          </cell>
          <cell r="I283">
            <v>0</v>
          </cell>
          <cell r="J283" t="str">
            <v>Rp</v>
          </cell>
          <cell r="K283">
            <v>0</v>
          </cell>
        </row>
        <row r="284">
          <cell r="B284">
            <v>51149</v>
          </cell>
          <cell r="C284" t="str">
            <v>DISCOUNTPENJUALAN KREDIT VIT V600ML</v>
          </cell>
          <cell r="D284" t="str">
            <v>Rp</v>
          </cell>
          <cell r="E284">
            <v>0</v>
          </cell>
          <cell r="F284" t="str">
            <v>Rp</v>
          </cell>
          <cell r="G284">
            <v>0</v>
          </cell>
          <cell r="H284" t="str">
            <v>Rp</v>
          </cell>
          <cell r="I284">
            <v>0</v>
          </cell>
          <cell r="J284" t="str">
            <v>Rp</v>
          </cell>
          <cell r="K284">
            <v>0</v>
          </cell>
        </row>
        <row r="285">
          <cell r="B285">
            <v>51150</v>
          </cell>
          <cell r="C285" t="str">
            <v>DISCOUNTPENJUALAN KREDIT VIT V1500ML</v>
          </cell>
          <cell r="D285" t="str">
            <v>Rp</v>
          </cell>
          <cell r="E285">
            <v>0</v>
          </cell>
          <cell r="F285" t="str">
            <v>Rp</v>
          </cell>
          <cell r="G285">
            <v>0</v>
          </cell>
          <cell r="H285" t="str">
            <v>Rp</v>
          </cell>
          <cell r="I285">
            <v>0</v>
          </cell>
          <cell r="J285" t="str">
            <v>Rp</v>
          </cell>
          <cell r="K285">
            <v>0</v>
          </cell>
        </row>
        <row r="286">
          <cell r="B286">
            <v>51151</v>
          </cell>
          <cell r="C286" t="str">
            <v>DISCOUNTPENJUALAN KREDIT VIT GALON</v>
          </cell>
          <cell r="D286" t="str">
            <v>Rp</v>
          </cell>
          <cell r="E286">
            <v>0</v>
          </cell>
          <cell r="F286" t="str">
            <v>Rp</v>
          </cell>
          <cell r="G286">
            <v>0</v>
          </cell>
          <cell r="H286" t="str">
            <v>Rp</v>
          </cell>
          <cell r="I286">
            <v>0</v>
          </cell>
          <cell r="J286" t="str">
            <v>Rp</v>
          </cell>
          <cell r="K286">
            <v>0</v>
          </cell>
        </row>
        <row r="287">
          <cell r="B287">
            <v>51152</v>
          </cell>
          <cell r="C287" t="str">
            <v>DISCOUNTPENJUALAN KREDIT VIT GALON KOSONG</v>
          </cell>
          <cell r="D287" t="str">
            <v>Rp</v>
          </cell>
          <cell r="E287">
            <v>0</v>
          </cell>
          <cell r="F287" t="str">
            <v>Rp</v>
          </cell>
          <cell r="G287">
            <v>0</v>
          </cell>
          <cell r="H287" t="str">
            <v>Rp</v>
          </cell>
          <cell r="I287">
            <v>0</v>
          </cell>
          <cell r="J287" t="str">
            <v>Rp</v>
          </cell>
          <cell r="K287">
            <v>0</v>
          </cell>
        </row>
        <row r="288">
          <cell r="B288">
            <v>51153</v>
          </cell>
          <cell r="C288" t="str">
            <v>DISCOUNTPENJUALAN KREDIT MIZONE ORANGE LIM ( MZOL )</v>
          </cell>
          <cell r="D288" t="str">
            <v>Rp</v>
          </cell>
          <cell r="E288">
            <v>0</v>
          </cell>
          <cell r="F288" t="str">
            <v>Rp</v>
          </cell>
          <cell r="G288">
            <v>0</v>
          </cell>
          <cell r="H288" t="str">
            <v>Rp</v>
          </cell>
          <cell r="I288">
            <v>0</v>
          </cell>
          <cell r="J288" t="str">
            <v>Rp</v>
          </cell>
          <cell r="K288">
            <v>0</v>
          </cell>
        </row>
        <row r="289">
          <cell r="B289">
            <v>51154</v>
          </cell>
          <cell r="C289" t="str">
            <v>DISCOUNTPENJUALAN KREDIT MIZONE  PASSION FRUIT ( MZPF)</v>
          </cell>
          <cell r="D289" t="str">
            <v>Rp</v>
          </cell>
          <cell r="E289">
            <v>0</v>
          </cell>
          <cell r="F289" t="str">
            <v>Rp</v>
          </cell>
          <cell r="G289">
            <v>0</v>
          </cell>
          <cell r="H289" t="str">
            <v>Rp</v>
          </cell>
          <cell r="I289">
            <v>0</v>
          </cell>
          <cell r="J289" t="str">
            <v>Rp</v>
          </cell>
          <cell r="K289">
            <v>0</v>
          </cell>
        </row>
        <row r="290">
          <cell r="B290">
            <v>51155</v>
          </cell>
          <cell r="C290" t="str">
            <v>DISCOUNTPENJUALAN KREDIT MIZONE LEMON LECHEE ( MZLL)</v>
          </cell>
          <cell r="D290" t="str">
            <v>Rp</v>
          </cell>
          <cell r="E290">
            <v>0</v>
          </cell>
          <cell r="F290" t="str">
            <v>Rp</v>
          </cell>
          <cell r="G290">
            <v>0</v>
          </cell>
          <cell r="H290" t="str">
            <v>Rp</v>
          </cell>
          <cell r="I290">
            <v>0</v>
          </cell>
          <cell r="J290" t="str">
            <v>Rp</v>
          </cell>
          <cell r="K290">
            <v>0</v>
          </cell>
        </row>
        <row r="291">
          <cell r="B291">
            <v>51156</v>
          </cell>
          <cell r="C291" t="str">
            <v>DISCOUNTPENJUALAN KREDIT MIZONE MULTI PACK</v>
          </cell>
          <cell r="D291" t="str">
            <v>Rp</v>
          </cell>
          <cell r="E291">
            <v>0</v>
          </cell>
          <cell r="F291" t="str">
            <v>Rp</v>
          </cell>
          <cell r="G291">
            <v>0</v>
          </cell>
          <cell r="H291" t="str">
            <v>Rp</v>
          </cell>
          <cell r="I291">
            <v>0</v>
          </cell>
          <cell r="J291" t="str">
            <v>Rp</v>
          </cell>
          <cell r="K291">
            <v>0</v>
          </cell>
        </row>
        <row r="292">
          <cell r="B292">
            <v>51157</v>
          </cell>
          <cell r="C292" t="str">
            <v>DISCOUNTPENJUALAN KREDIT MILKUAT ORANGE I (70 X 60 ml )</v>
          </cell>
          <cell r="D292" t="str">
            <v>Rp</v>
          </cell>
          <cell r="E292">
            <v>0</v>
          </cell>
          <cell r="F292" t="str">
            <v>Rp</v>
          </cell>
          <cell r="G292">
            <v>0</v>
          </cell>
          <cell r="H292" t="str">
            <v>Rp</v>
          </cell>
          <cell r="I292">
            <v>0</v>
          </cell>
          <cell r="J292" t="str">
            <v>Rp</v>
          </cell>
          <cell r="K292">
            <v>0</v>
          </cell>
        </row>
        <row r="293">
          <cell r="B293">
            <v>51157</v>
          </cell>
          <cell r="C293" t="str">
            <v>DISCOUNTPENJUALAN KREDIT MILKUAT ORANGE II ( ISI 60 pcs )</v>
          </cell>
          <cell r="D293" t="str">
            <v>Rp</v>
          </cell>
          <cell r="E293">
            <v>0</v>
          </cell>
          <cell r="F293" t="str">
            <v>Rp</v>
          </cell>
          <cell r="G293">
            <v>0</v>
          </cell>
          <cell r="H293" t="str">
            <v>Rp</v>
          </cell>
          <cell r="I293">
            <v>0</v>
          </cell>
          <cell r="J293" t="str">
            <v>Rp</v>
          </cell>
          <cell r="K293">
            <v>0</v>
          </cell>
        </row>
        <row r="294">
          <cell r="B294">
            <v>51157</v>
          </cell>
          <cell r="C294" t="str">
            <v>DISCOUNTPENJUALAN KREDIT MILKUAT ORANGE II ( 80 X 60 ml )</v>
          </cell>
          <cell r="D294" t="str">
            <v>Rp</v>
          </cell>
          <cell r="E294">
            <v>0</v>
          </cell>
          <cell r="F294" t="str">
            <v>Rp</v>
          </cell>
          <cell r="G294">
            <v>0</v>
          </cell>
          <cell r="H294" t="str">
            <v>Rp</v>
          </cell>
          <cell r="I294">
            <v>0</v>
          </cell>
          <cell r="J294" t="str">
            <v>Rp</v>
          </cell>
          <cell r="K294">
            <v>0</v>
          </cell>
        </row>
        <row r="295">
          <cell r="B295">
            <v>51157</v>
          </cell>
          <cell r="C295" t="str">
            <v>DISCOUNTPENJUALAN KREDIT MILKUAT FRUTY I ( ISI 4O pcs)</v>
          </cell>
          <cell r="D295" t="str">
            <v>Rp</v>
          </cell>
          <cell r="E295">
            <v>0</v>
          </cell>
          <cell r="F295" t="str">
            <v>Rp</v>
          </cell>
          <cell r="G295">
            <v>0</v>
          </cell>
          <cell r="H295" t="str">
            <v>Rp</v>
          </cell>
          <cell r="I295">
            <v>0</v>
          </cell>
          <cell r="J295" t="str">
            <v>Rp</v>
          </cell>
          <cell r="K295">
            <v>0</v>
          </cell>
        </row>
        <row r="296">
          <cell r="B296">
            <v>51157</v>
          </cell>
          <cell r="C296" t="str">
            <v>DISCOUNTPENJUALAN KREDIT MILKUAT FRUTY II( ISI 60 pcs)</v>
          </cell>
          <cell r="D296" t="str">
            <v>Rp</v>
          </cell>
          <cell r="E296">
            <v>0</v>
          </cell>
          <cell r="F296" t="str">
            <v>Rp</v>
          </cell>
          <cell r="G296">
            <v>0</v>
          </cell>
          <cell r="H296" t="str">
            <v>Rp</v>
          </cell>
          <cell r="I296">
            <v>0</v>
          </cell>
          <cell r="J296" t="str">
            <v>Rp</v>
          </cell>
          <cell r="K296">
            <v>0</v>
          </cell>
        </row>
        <row r="297">
          <cell r="B297">
            <v>51157</v>
          </cell>
          <cell r="C297" t="str">
            <v>DISCOUNTPENJUALAN KREDIT MILKUAT FRUTY ( 70 X 60 ml)</v>
          </cell>
          <cell r="D297" t="str">
            <v>Rp</v>
          </cell>
          <cell r="E297">
            <v>0</v>
          </cell>
          <cell r="F297" t="str">
            <v>Rp</v>
          </cell>
          <cell r="G297">
            <v>0</v>
          </cell>
          <cell r="H297" t="str">
            <v>Rp</v>
          </cell>
          <cell r="I297">
            <v>0</v>
          </cell>
          <cell r="J297" t="str">
            <v>Rp</v>
          </cell>
          <cell r="K297">
            <v>0</v>
          </cell>
        </row>
        <row r="298">
          <cell r="B298">
            <v>51157</v>
          </cell>
          <cell r="C298" t="str">
            <v>DISCOUNTPENJUALAN KREDIT MILKUAT STRA*BERRY ( 70 X 60 ml)</v>
          </cell>
          <cell r="D298" t="str">
            <v>Rp</v>
          </cell>
          <cell r="E298">
            <v>0</v>
          </cell>
          <cell r="F298" t="str">
            <v>Rp</v>
          </cell>
          <cell r="G298">
            <v>0</v>
          </cell>
          <cell r="H298" t="str">
            <v>Rp</v>
          </cell>
          <cell r="I298">
            <v>0</v>
          </cell>
          <cell r="J298" t="str">
            <v>Rp</v>
          </cell>
          <cell r="K298">
            <v>0</v>
          </cell>
        </row>
        <row r="299">
          <cell r="B299">
            <v>51157</v>
          </cell>
          <cell r="C299" t="str">
            <v>DISCOUNTPENJUALAN KREDIT MILKUAT STRA*BERRY ( 80 X 60 ml)</v>
          </cell>
          <cell r="D299" t="str">
            <v>Rp</v>
          </cell>
          <cell r="E299">
            <v>0</v>
          </cell>
          <cell r="F299" t="str">
            <v>Rp</v>
          </cell>
          <cell r="G299">
            <v>0</v>
          </cell>
          <cell r="H299" t="str">
            <v>Rp</v>
          </cell>
          <cell r="I299">
            <v>0</v>
          </cell>
          <cell r="J299" t="str">
            <v>Rp</v>
          </cell>
          <cell r="K299">
            <v>0</v>
          </cell>
        </row>
        <row r="300">
          <cell r="B300">
            <v>51157</v>
          </cell>
          <cell r="C300" t="str">
            <v>DISCOUNTPENJUALAN KREDIT MILKUAT MANGO I 90 ML (ISI 40 pcs)</v>
          </cell>
          <cell r="D300" t="str">
            <v>Rp</v>
          </cell>
          <cell r="E300">
            <v>0</v>
          </cell>
          <cell r="F300" t="str">
            <v>Rp</v>
          </cell>
          <cell r="G300">
            <v>0</v>
          </cell>
          <cell r="H300" t="str">
            <v>Rp</v>
          </cell>
          <cell r="I300">
            <v>0</v>
          </cell>
          <cell r="J300" t="str">
            <v>Rp</v>
          </cell>
          <cell r="K300">
            <v>0</v>
          </cell>
        </row>
        <row r="301">
          <cell r="B301">
            <v>51157</v>
          </cell>
          <cell r="C301" t="str">
            <v>DISCOUNTPENJUALAN KREDIT MILKUAT MANGO II (70ML X 60 pcs)</v>
          </cell>
          <cell r="D301" t="str">
            <v>Rp</v>
          </cell>
          <cell r="E301">
            <v>0</v>
          </cell>
          <cell r="F301" t="str">
            <v>Rp</v>
          </cell>
          <cell r="G301">
            <v>0</v>
          </cell>
          <cell r="H301" t="str">
            <v>Rp</v>
          </cell>
          <cell r="I301">
            <v>0</v>
          </cell>
          <cell r="J301" t="str">
            <v>Rp</v>
          </cell>
          <cell r="K301">
            <v>0</v>
          </cell>
        </row>
        <row r="302">
          <cell r="B302">
            <v>51157</v>
          </cell>
          <cell r="C302" t="str">
            <v>DISCOUNTPENJUALAN KREDIT MILKUAT MANGO III (80ML X 60 pcs)</v>
          </cell>
          <cell r="D302" t="str">
            <v>Rp</v>
          </cell>
          <cell r="E302">
            <v>0</v>
          </cell>
          <cell r="F302" t="str">
            <v>Rp</v>
          </cell>
          <cell r="G302">
            <v>0</v>
          </cell>
          <cell r="H302" t="str">
            <v>Rp</v>
          </cell>
          <cell r="I302">
            <v>0</v>
          </cell>
          <cell r="J302" t="str">
            <v>Rp</v>
          </cell>
          <cell r="K302">
            <v>0</v>
          </cell>
        </row>
        <row r="303">
          <cell r="B303">
            <v>51157</v>
          </cell>
          <cell r="C303" t="str">
            <v>DISCOUNTPENJUALAN KREDIT MILKUAT CHOCOLATE (70 X 54 ml)</v>
          </cell>
          <cell r="D303" t="str">
            <v>Rp</v>
          </cell>
          <cell r="E303">
            <v>0</v>
          </cell>
          <cell r="F303" t="str">
            <v>Rp</v>
          </cell>
          <cell r="G303">
            <v>0</v>
          </cell>
          <cell r="H303" t="str">
            <v>Rp</v>
          </cell>
          <cell r="I303">
            <v>0</v>
          </cell>
          <cell r="J303" t="str">
            <v>Rp</v>
          </cell>
          <cell r="K303">
            <v>0</v>
          </cell>
        </row>
        <row r="304">
          <cell r="B304">
            <v>51157</v>
          </cell>
          <cell r="C304" t="str">
            <v>DISCOUNTPENJUALAN KREDIT MILKUAT CHOCOLATE 90 ml</v>
          </cell>
          <cell r="D304" t="str">
            <v>Rp</v>
          </cell>
          <cell r="E304">
            <v>0</v>
          </cell>
          <cell r="F304" t="str">
            <v>Rp</v>
          </cell>
          <cell r="G304">
            <v>0</v>
          </cell>
          <cell r="H304" t="str">
            <v>Rp</v>
          </cell>
          <cell r="I304">
            <v>0</v>
          </cell>
          <cell r="J304" t="str">
            <v>Rp</v>
          </cell>
          <cell r="K304">
            <v>0</v>
          </cell>
        </row>
        <row r="305">
          <cell r="B305">
            <v>51157</v>
          </cell>
          <cell r="C305" t="str">
            <v>DISCOUNTPENJUALAN KREDIT MILKUAT CHOCOLATE BANTAL (135 ml)</v>
          </cell>
          <cell r="D305" t="str">
            <v>Rp</v>
          </cell>
          <cell r="E305">
            <v>0</v>
          </cell>
          <cell r="F305" t="str">
            <v>Rp</v>
          </cell>
          <cell r="G305">
            <v>0</v>
          </cell>
          <cell r="H305" t="str">
            <v>Rp</v>
          </cell>
          <cell r="I305">
            <v>0</v>
          </cell>
          <cell r="J305" t="str">
            <v>Rp</v>
          </cell>
          <cell r="K305">
            <v>0</v>
          </cell>
        </row>
        <row r="306">
          <cell r="B306">
            <v>51157</v>
          </cell>
          <cell r="C306" t="str">
            <v>DISCOUNTPENJUALAN KREDIT MILKUAT PREBIOTIK STA*-100MLX40PC</v>
          </cell>
          <cell r="D306" t="str">
            <v>Rp</v>
          </cell>
          <cell r="E306">
            <v>0</v>
          </cell>
          <cell r="F306" t="str">
            <v>Rp</v>
          </cell>
          <cell r="G306">
            <v>0</v>
          </cell>
          <cell r="H306" t="str">
            <v>Rp</v>
          </cell>
          <cell r="I306">
            <v>0</v>
          </cell>
          <cell r="J306" t="str">
            <v>Rp</v>
          </cell>
          <cell r="K306">
            <v>0</v>
          </cell>
        </row>
        <row r="307">
          <cell r="B307">
            <v>51157</v>
          </cell>
          <cell r="C307" t="str">
            <v>DISCOUNTPENJUALAN KREDIT MILKUAT PREBIOTIK GRAPE-100MLX40PC</v>
          </cell>
          <cell r="D307" t="str">
            <v>Rp</v>
          </cell>
          <cell r="E307">
            <v>0</v>
          </cell>
          <cell r="F307" t="str">
            <v>Rp</v>
          </cell>
          <cell r="G307">
            <v>0</v>
          </cell>
          <cell r="H307" t="str">
            <v>Rp</v>
          </cell>
          <cell r="I307">
            <v>0</v>
          </cell>
          <cell r="J307" t="str">
            <v>Rp</v>
          </cell>
          <cell r="K307">
            <v>0</v>
          </cell>
        </row>
        <row r="308">
          <cell r="B308">
            <v>51157</v>
          </cell>
          <cell r="C308" t="str">
            <v>DISCOUNTPENJUALAN KREDIT MILKUAT PREBIOTIK ORANGE-100MLX40PC</v>
          </cell>
          <cell r="D308" t="str">
            <v>Rp</v>
          </cell>
          <cell r="E308">
            <v>0</v>
          </cell>
          <cell r="F308" t="str">
            <v>Rp</v>
          </cell>
          <cell r="G308">
            <v>0</v>
          </cell>
          <cell r="H308" t="str">
            <v>Rp</v>
          </cell>
          <cell r="I308">
            <v>0</v>
          </cell>
          <cell r="J308" t="str">
            <v>Rp</v>
          </cell>
          <cell r="K308">
            <v>0</v>
          </cell>
        </row>
        <row r="309">
          <cell r="B309">
            <v>51157</v>
          </cell>
          <cell r="C309" t="str">
            <v>DISCOUNTPENJUALAN KREDIT PROPERTY</v>
          </cell>
          <cell r="D309" t="str">
            <v>Rp</v>
          </cell>
          <cell r="E309">
            <v>0</v>
          </cell>
          <cell r="F309" t="str">
            <v>Rp</v>
          </cell>
          <cell r="G309">
            <v>0</v>
          </cell>
          <cell r="H309" t="str">
            <v>Rp</v>
          </cell>
          <cell r="I309">
            <v>0</v>
          </cell>
          <cell r="J309" t="str">
            <v>Rp</v>
          </cell>
          <cell r="K309">
            <v>0</v>
          </cell>
        </row>
        <row r="310">
          <cell r="B310">
            <v>51201</v>
          </cell>
          <cell r="C310" t="str">
            <v>RETURPENJUALAN TUNAI AQUA A240ML</v>
          </cell>
          <cell r="D310" t="str">
            <v>Rp</v>
          </cell>
          <cell r="E310">
            <v>0</v>
          </cell>
          <cell r="F310" t="str">
            <v>Rp</v>
          </cell>
          <cell r="G310">
            <v>0</v>
          </cell>
          <cell r="H310" t="str">
            <v>Rp</v>
          </cell>
          <cell r="I310">
            <v>0</v>
          </cell>
          <cell r="J310" t="str">
            <v>Rp</v>
          </cell>
          <cell r="K310">
            <v>0</v>
          </cell>
        </row>
        <row r="311">
          <cell r="B311">
            <v>51202</v>
          </cell>
          <cell r="C311" t="str">
            <v>RETURPENJUALAN TUNAI AQUA A330ML</v>
          </cell>
          <cell r="D311" t="str">
            <v>Rp</v>
          </cell>
          <cell r="E311">
            <v>0</v>
          </cell>
          <cell r="F311" t="str">
            <v>Rp</v>
          </cell>
          <cell r="G311">
            <v>0</v>
          </cell>
          <cell r="H311" t="str">
            <v>Rp</v>
          </cell>
          <cell r="I311">
            <v>0</v>
          </cell>
          <cell r="J311" t="str">
            <v>Rp</v>
          </cell>
          <cell r="K311">
            <v>0</v>
          </cell>
        </row>
        <row r="312">
          <cell r="B312">
            <v>51203</v>
          </cell>
          <cell r="C312" t="str">
            <v>RETURPENJUALAN TUNAI AQUA A375ML</v>
          </cell>
          <cell r="D312" t="str">
            <v>Rp</v>
          </cell>
          <cell r="E312">
            <v>0</v>
          </cell>
          <cell r="F312" t="str">
            <v>Rp</v>
          </cell>
          <cell r="G312">
            <v>0</v>
          </cell>
          <cell r="H312" t="str">
            <v>Rp</v>
          </cell>
          <cell r="I312">
            <v>0</v>
          </cell>
          <cell r="J312" t="str">
            <v>Rp</v>
          </cell>
          <cell r="K312">
            <v>0</v>
          </cell>
        </row>
        <row r="313">
          <cell r="B313">
            <v>51204</v>
          </cell>
          <cell r="C313" t="str">
            <v>RETURPENJUALAN TUNAI AQUA A380ML (ISI)</v>
          </cell>
          <cell r="D313" t="str">
            <v>Rp</v>
          </cell>
          <cell r="E313">
            <v>0</v>
          </cell>
          <cell r="F313" t="str">
            <v>Rp</v>
          </cell>
          <cell r="G313">
            <v>0</v>
          </cell>
          <cell r="H313" t="str">
            <v>Rp</v>
          </cell>
          <cell r="I313">
            <v>0</v>
          </cell>
          <cell r="J313" t="str">
            <v>Rp</v>
          </cell>
          <cell r="K313">
            <v>0</v>
          </cell>
        </row>
        <row r="314">
          <cell r="B314">
            <v>51205</v>
          </cell>
          <cell r="C314" t="str">
            <v>RETURPENJUALAN TUNAI AQUA KRAT A380ML</v>
          </cell>
          <cell r="D314" t="str">
            <v>Rp</v>
          </cell>
          <cell r="E314">
            <v>0</v>
          </cell>
          <cell r="F314" t="str">
            <v>Rp</v>
          </cell>
          <cell r="G314">
            <v>0</v>
          </cell>
          <cell r="H314" t="str">
            <v>Rp</v>
          </cell>
          <cell r="I314">
            <v>0</v>
          </cell>
          <cell r="J314" t="str">
            <v>Rp</v>
          </cell>
          <cell r="K314">
            <v>0</v>
          </cell>
        </row>
        <row r="315">
          <cell r="B315">
            <v>51206</v>
          </cell>
          <cell r="C315" t="str">
            <v>RETURPENJUALAN TUNAI AQUA BOTOL A380ML</v>
          </cell>
          <cell r="D315" t="str">
            <v>Rp</v>
          </cell>
          <cell r="E315">
            <v>0</v>
          </cell>
          <cell r="F315" t="str">
            <v>Rp</v>
          </cell>
          <cell r="G315">
            <v>0</v>
          </cell>
          <cell r="H315" t="str">
            <v>Rp</v>
          </cell>
          <cell r="I315">
            <v>0</v>
          </cell>
          <cell r="J315" t="str">
            <v>Rp</v>
          </cell>
          <cell r="K315">
            <v>0</v>
          </cell>
        </row>
        <row r="316">
          <cell r="B316">
            <v>51207</v>
          </cell>
          <cell r="C316" t="str">
            <v>RETURPENJUALAN TUNAI AQUA A600ML</v>
          </cell>
          <cell r="D316" t="str">
            <v>Rp</v>
          </cell>
          <cell r="E316">
            <v>0</v>
          </cell>
          <cell r="F316" t="str">
            <v>Rp</v>
          </cell>
          <cell r="G316">
            <v>0</v>
          </cell>
          <cell r="H316" t="str">
            <v>Rp</v>
          </cell>
          <cell r="I316">
            <v>0</v>
          </cell>
          <cell r="J316" t="str">
            <v>Rp</v>
          </cell>
          <cell r="K316">
            <v>0</v>
          </cell>
        </row>
        <row r="317">
          <cell r="B317">
            <v>51208</v>
          </cell>
          <cell r="C317" t="str">
            <v>RETURPENJUALAN TUNAI AQUA A1500ML</v>
          </cell>
          <cell r="D317" t="str">
            <v>Rp</v>
          </cell>
          <cell r="E317">
            <v>0</v>
          </cell>
          <cell r="F317" t="str">
            <v>Rp</v>
          </cell>
          <cell r="G317">
            <v>0</v>
          </cell>
          <cell r="H317" t="str">
            <v>Rp</v>
          </cell>
          <cell r="I317">
            <v>0</v>
          </cell>
          <cell r="J317" t="str">
            <v>Rp</v>
          </cell>
          <cell r="K317">
            <v>0</v>
          </cell>
        </row>
        <row r="318">
          <cell r="B318">
            <v>51209</v>
          </cell>
          <cell r="C318" t="str">
            <v>RETURPENJUALAN TUNAI AQUA GALON</v>
          </cell>
          <cell r="D318" t="str">
            <v>Rp</v>
          </cell>
          <cell r="E318">
            <v>0</v>
          </cell>
          <cell r="F318" t="str">
            <v>Rp</v>
          </cell>
          <cell r="G318">
            <v>0</v>
          </cell>
          <cell r="H318" t="str">
            <v>Rp</v>
          </cell>
          <cell r="I318">
            <v>0</v>
          </cell>
          <cell r="J318" t="str">
            <v>Rp</v>
          </cell>
          <cell r="K318">
            <v>0</v>
          </cell>
        </row>
        <row r="319">
          <cell r="B319">
            <v>51210</v>
          </cell>
          <cell r="C319" t="str">
            <v>RETURPENJUALAN TUNAI AQUA GALON KOSONG</v>
          </cell>
          <cell r="D319" t="str">
            <v>Rp</v>
          </cell>
          <cell r="E319">
            <v>0</v>
          </cell>
          <cell r="F319" t="str">
            <v>Rp</v>
          </cell>
          <cell r="G319">
            <v>0</v>
          </cell>
          <cell r="H319" t="str">
            <v>Rp</v>
          </cell>
          <cell r="I319">
            <v>0</v>
          </cell>
          <cell r="J319" t="str">
            <v>Rp</v>
          </cell>
          <cell r="K319">
            <v>0</v>
          </cell>
        </row>
        <row r="320">
          <cell r="B320">
            <v>51210</v>
          </cell>
          <cell r="C320" t="str">
            <v>RETURPENJUALAN TUNAI VIT V240ML</v>
          </cell>
          <cell r="D320" t="str">
            <v>Rp</v>
          </cell>
          <cell r="E320">
            <v>0</v>
          </cell>
          <cell r="F320" t="str">
            <v>Rp</v>
          </cell>
          <cell r="G320">
            <v>0</v>
          </cell>
          <cell r="H320" t="str">
            <v>Rp</v>
          </cell>
          <cell r="I320">
            <v>0</v>
          </cell>
          <cell r="J320" t="str">
            <v>Rp</v>
          </cell>
          <cell r="K320">
            <v>0</v>
          </cell>
        </row>
        <row r="321">
          <cell r="B321">
            <v>51211</v>
          </cell>
          <cell r="C321" t="str">
            <v>RETURPENJUALAN TUNAI VIT V600ML</v>
          </cell>
          <cell r="D321" t="str">
            <v>Rp</v>
          </cell>
          <cell r="E321">
            <v>0</v>
          </cell>
          <cell r="F321" t="str">
            <v>Rp</v>
          </cell>
          <cell r="G321">
            <v>0</v>
          </cell>
          <cell r="H321" t="str">
            <v>Rp</v>
          </cell>
          <cell r="I321">
            <v>0</v>
          </cell>
          <cell r="J321" t="str">
            <v>Rp</v>
          </cell>
          <cell r="K321">
            <v>0</v>
          </cell>
        </row>
        <row r="322">
          <cell r="B322">
            <v>51212</v>
          </cell>
          <cell r="C322" t="str">
            <v>RETURPENJUALAN TUNAI VIT V1500ML</v>
          </cell>
          <cell r="D322" t="str">
            <v>Rp</v>
          </cell>
          <cell r="E322">
            <v>0</v>
          </cell>
          <cell r="F322" t="str">
            <v>Rp</v>
          </cell>
          <cell r="G322">
            <v>0</v>
          </cell>
          <cell r="H322" t="str">
            <v>Rp</v>
          </cell>
          <cell r="I322">
            <v>0</v>
          </cell>
          <cell r="J322" t="str">
            <v>Rp</v>
          </cell>
          <cell r="K322">
            <v>0</v>
          </cell>
        </row>
        <row r="323">
          <cell r="B323">
            <v>51213</v>
          </cell>
          <cell r="C323" t="str">
            <v>RETURPENJUALAN TUNAI VIT GALON</v>
          </cell>
          <cell r="D323" t="str">
            <v>Rp</v>
          </cell>
          <cell r="E323">
            <v>0</v>
          </cell>
          <cell r="F323" t="str">
            <v>Rp</v>
          </cell>
          <cell r="G323">
            <v>0</v>
          </cell>
          <cell r="H323" t="str">
            <v>Rp</v>
          </cell>
          <cell r="I323">
            <v>0</v>
          </cell>
          <cell r="J323" t="str">
            <v>Rp</v>
          </cell>
          <cell r="K323">
            <v>0</v>
          </cell>
        </row>
        <row r="324">
          <cell r="B324">
            <v>51214</v>
          </cell>
          <cell r="C324" t="str">
            <v>RETURPENJUALAN TUNAI VIT GALON KOSONG</v>
          </cell>
          <cell r="D324" t="str">
            <v>Rp</v>
          </cell>
          <cell r="E324">
            <v>0</v>
          </cell>
          <cell r="F324" t="str">
            <v>Rp</v>
          </cell>
          <cell r="G324">
            <v>0</v>
          </cell>
          <cell r="H324" t="str">
            <v>Rp</v>
          </cell>
          <cell r="I324">
            <v>0</v>
          </cell>
          <cell r="J324" t="str">
            <v>Rp</v>
          </cell>
          <cell r="K324">
            <v>0</v>
          </cell>
        </row>
        <row r="325">
          <cell r="B325">
            <v>51216</v>
          </cell>
          <cell r="C325" t="str">
            <v>RETURPENJUALAN TUNAI MIZONE ORANGE LIM ( MZOL )</v>
          </cell>
          <cell r="D325" t="str">
            <v>Rp</v>
          </cell>
          <cell r="E325">
            <v>0</v>
          </cell>
          <cell r="F325" t="str">
            <v>Rp</v>
          </cell>
          <cell r="G325">
            <v>0</v>
          </cell>
          <cell r="H325" t="str">
            <v>Rp</v>
          </cell>
          <cell r="I325">
            <v>0</v>
          </cell>
          <cell r="J325" t="str">
            <v>Rp</v>
          </cell>
          <cell r="K325">
            <v>0</v>
          </cell>
        </row>
        <row r="326">
          <cell r="B326">
            <v>51217</v>
          </cell>
          <cell r="C326" t="str">
            <v>RETURPENJUALAN TUNAI MIZONE  PASSION FRUIT ( MZPF)</v>
          </cell>
          <cell r="D326" t="str">
            <v>Rp</v>
          </cell>
          <cell r="E326">
            <v>0</v>
          </cell>
          <cell r="F326" t="str">
            <v>Rp</v>
          </cell>
          <cell r="G326">
            <v>0</v>
          </cell>
          <cell r="H326" t="str">
            <v>Rp</v>
          </cell>
          <cell r="I326">
            <v>0</v>
          </cell>
          <cell r="J326" t="str">
            <v>Rp</v>
          </cell>
          <cell r="K326">
            <v>0</v>
          </cell>
        </row>
        <row r="327">
          <cell r="B327">
            <v>51218</v>
          </cell>
          <cell r="C327" t="str">
            <v>RETURPENJUALAN TUNAI MIZONE LEMON LECHEE ( MZLL)</v>
          </cell>
          <cell r="D327" t="str">
            <v>Rp</v>
          </cell>
          <cell r="E327">
            <v>0</v>
          </cell>
          <cell r="F327" t="str">
            <v>Rp</v>
          </cell>
          <cell r="G327">
            <v>0</v>
          </cell>
          <cell r="H327" t="str">
            <v>Rp</v>
          </cell>
          <cell r="I327">
            <v>0</v>
          </cell>
          <cell r="J327" t="str">
            <v>Rp</v>
          </cell>
          <cell r="K327">
            <v>0</v>
          </cell>
        </row>
        <row r="328">
          <cell r="B328">
            <v>51219</v>
          </cell>
          <cell r="C328" t="str">
            <v>RETURPENJUALAN TUNAI MIZONE MULTI PACK</v>
          </cell>
          <cell r="D328" t="str">
            <v>Rp</v>
          </cell>
          <cell r="E328">
            <v>0</v>
          </cell>
          <cell r="F328" t="str">
            <v>Rp</v>
          </cell>
          <cell r="G328">
            <v>0</v>
          </cell>
          <cell r="H328" t="str">
            <v>Rp</v>
          </cell>
          <cell r="I328">
            <v>0</v>
          </cell>
          <cell r="J328" t="str">
            <v>Rp</v>
          </cell>
          <cell r="K328">
            <v>0</v>
          </cell>
        </row>
        <row r="329">
          <cell r="B329">
            <v>51220</v>
          </cell>
          <cell r="C329" t="str">
            <v>RETURPENJUALAN TUNAI MILKUAT ORANGE I (70 X 60 ml )</v>
          </cell>
          <cell r="D329" t="str">
            <v>Rp</v>
          </cell>
          <cell r="E329">
            <v>0</v>
          </cell>
          <cell r="F329" t="str">
            <v>Rp</v>
          </cell>
          <cell r="G329">
            <v>0</v>
          </cell>
          <cell r="H329" t="str">
            <v>Rp</v>
          </cell>
          <cell r="I329">
            <v>0</v>
          </cell>
          <cell r="J329" t="str">
            <v>Rp</v>
          </cell>
          <cell r="K329">
            <v>0</v>
          </cell>
        </row>
        <row r="330">
          <cell r="B330">
            <v>51221</v>
          </cell>
          <cell r="C330" t="str">
            <v>RETURPENJUALAN TUNAI MILKUAT ORANGE II ( ISI 60 pcs )</v>
          </cell>
          <cell r="D330" t="str">
            <v>Rp</v>
          </cell>
          <cell r="E330">
            <v>0</v>
          </cell>
          <cell r="F330" t="str">
            <v>Rp</v>
          </cell>
          <cell r="G330">
            <v>0</v>
          </cell>
          <cell r="H330" t="str">
            <v>Rp</v>
          </cell>
          <cell r="I330">
            <v>0</v>
          </cell>
          <cell r="J330" t="str">
            <v>Rp</v>
          </cell>
          <cell r="K330">
            <v>0</v>
          </cell>
        </row>
        <row r="331">
          <cell r="B331">
            <v>51222</v>
          </cell>
          <cell r="C331" t="str">
            <v>RETURPENJUALAN TUNAI MILKUAT ORANGE II ( 80 X 60 ml )</v>
          </cell>
          <cell r="D331" t="str">
            <v>Rp</v>
          </cell>
          <cell r="E331">
            <v>0</v>
          </cell>
          <cell r="F331" t="str">
            <v>Rp</v>
          </cell>
          <cell r="G331">
            <v>0</v>
          </cell>
          <cell r="H331" t="str">
            <v>Rp</v>
          </cell>
          <cell r="I331">
            <v>0</v>
          </cell>
          <cell r="J331" t="str">
            <v>Rp</v>
          </cell>
          <cell r="K331">
            <v>0</v>
          </cell>
        </row>
        <row r="332">
          <cell r="B332">
            <v>51223</v>
          </cell>
          <cell r="C332" t="str">
            <v>RETURPENJUALAN TUNAI MILKUAT FRUTY I ( ISI 4O pcs)</v>
          </cell>
          <cell r="D332" t="str">
            <v>Rp</v>
          </cell>
          <cell r="E332">
            <v>0</v>
          </cell>
          <cell r="F332" t="str">
            <v>Rp</v>
          </cell>
          <cell r="G332">
            <v>0</v>
          </cell>
          <cell r="H332" t="str">
            <v>Rp</v>
          </cell>
          <cell r="I332">
            <v>0</v>
          </cell>
          <cell r="J332" t="str">
            <v>Rp</v>
          </cell>
          <cell r="K332">
            <v>0</v>
          </cell>
        </row>
        <row r="333">
          <cell r="B333">
            <v>51224</v>
          </cell>
          <cell r="C333" t="str">
            <v>RETURPENJUALAN TUNAI MILKUAT FRUTY II( ISI 60 pcs)</v>
          </cell>
          <cell r="D333" t="str">
            <v>Rp</v>
          </cell>
          <cell r="E333">
            <v>0</v>
          </cell>
          <cell r="F333" t="str">
            <v>Rp</v>
          </cell>
          <cell r="G333">
            <v>0</v>
          </cell>
          <cell r="H333" t="str">
            <v>Rp</v>
          </cell>
          <cell r="I333">
            <v>0</v>
          </cell>
          <cell r="J333" t="str">
            <v>Rp</v>
          </cell>
          <cell r="K333">
            <v>0</v>
          </cell>
        </row>
        <row r="334">
          <cell r="B334">
            <v>51225</v>
          </cell>
          <cell r="C334" t="str">
            <v>RETURPENJUALAN TUNAI MILKUAT FRUTY ( 70 X 60 ml)</v>
          </cell>
          <cell r="D334" t="str">
            <v>Rp</v>
          </cell>
          <cell r="E334">
            <v>0</v>
          </cell>
          <cell r="F334" t="str">
            <v>Rp</v>
          </cell>
          <cell r="G334">
            <v>0</v>
          </cell>
          <cell r="H334" t="str">
            <v>Rp</v>
          </cell>
          <cell r="I334">
            <v>0</v>
          </cell>
          <cell r="J334" t="str">
            <v>Rp</v>
          </cell>
          <cell r="K334">
            <v>0</v>
          </cell>
        </row>
        <row r="335">
          <cell r="B335">
            <v>51226</v>
          </cell>
          <cell r="C335" t="str">
            <v>RETURPENJUALAN TUNAI MILKUAT STRA*BERRY ( 70 X 60 ml)</v>
          </cell>
          <cell r="D335" t="str">
            <v>Rp</v>
          </cell>
          <cell r="E335">
            <v>0</v>
          </cell>
          <cell r="F335" t="str">
            <v>Rp</v>
          </cell>
          <cell r="G335">
            <v>0</v>
          </cell>
          <cell r="H335" t="str">
            <v>Rp</v>
          </cell>
          <cell r="I335">
            <v>0</v>
          </cell>
          <cell r="J335" t="str">
            <v>Rp</v>
          </cell>
          <cell r="K335">
            <v>0</v>
          </cell>
        </row>
        <row r="336">
          <cell r="B336">
            <v>51227</v>
          </cell>
          <cell r="C336" t="str">
            <v>RETURPENJUALAN TUNAI MILKUAT STRA*BERRY ( 80 X 60 ml)</v>
          </cell>
          <cell r="D336" t="str">
            <v>Rp</v>
          </cell>
          <cell r="E336">
            <v>0</v>
          </cell>
          <cell r="F336" t="str">
            <v>Rp</v>
          </cell>
          <cell r="G336">
            <v>0</v>
          </cell>
          <cell r="H336" t="str">
            <v>Rp</v>
          </cell>
          <cell r="I336">
            <v>0</v>
          </cell>
          <cell r="J336" t="str">
            <v>Rp</v>
          </cell>
          <cell r="K336">
            <v>0</v>
          </cell>
        </row>
        <row r="337">
          <cell r="B337">
            <v>51228</v>
          </cell>
          <cell r="C337" t="str">
            <v>RETURPENJUALAN TUNAI MILKUAT MANGO I 90 ML (ISI 40 pcs)</v>
          </cell>
          <cell r="D337" t="str">
            <v>Rp</v>
          </cell>
          <cell r="E337">
            <v>0</v>
          </cell>
          <cell r="F337" t="str">
            <v>Rp</v>
          </cell>
          <cell r="G337">
            <v>0</v>
          </cell>
          <cell r="H337" t="str">
            <v>Rp</v>
          </cell>
          <cell r="I337">
            <v>0</v>
          </cell>
          <cell r="J337" t="str">
            <v>Rp</v>
          </cell>
          <cell r="K337">
            <v>0</v>
          </cell>
        </row>
        <row r="338">
          <cell r="B338">
            <v>51229</v>
          </cell>
          <cell r="C338" t="str">
            <v>RETURPENJUALAN TUNAI MILKUAT MANGO II (70ML X 60 pcs)</v>
          </cell>
          <cell r="D338" t="str">
            <v>Rp</v>
          </cell>
          <cell r="E338">
            <v>0</v>
          </cell>
          <cell r="F338" t="str">
            <v>Rp</v>
          </cell>
          <cell r="G338">
            <v>0</v>
          </cell>
          <cell r="H338" t="str">
            <v>Rp</v>
          </cell>
          <cell r="I338">
            <v>0</v>
          </cell>
          <cell r="J338" t="str">
            <v>Rp</v>
          </cell>
          <cell r="K338">
            <v>0</v>
          </cell>
        </row>
        <row r="339">
          <cell r="B339">
            <v>51230</v>
          </cell>
          <cell r="C339" t="str">
            <v>RETURPENJUALAN TUNAI MILKUAT MANGO III (80ML X 60 pcs)</v>
          </cell>
          <cell r="D339" t="str">
            <v>Rp</v>
          </cell>
          <cell r="E339">
            <v>0</v>
          </cell>
          <cell r="F339" t="str">
            <v>Rp</v>
          </cell>
          <cell r="G339">
            <v>0</v>
          </cell>
          <cell r="H339" t="str">
            <v>Rp</v>
          </cell>
          <cell r="I339">
            <v>0</v>
          </cell>
          <cell r="J339" t="str">
            <v>Rp</v>
          </cell>
          <cell r="K339">
            <v>0</v>
          </cell>
        </row>
        <row r="340">
          <cell r="B340">
            <v>51231</v>
          </cell>
          <cell r="C340" t="str">
            <v>RETURPENJUALAN TUNAI MILKUAT CHOCOLATE (70 X 54 ml)</v>
          </cell>
          <cell r="D340" t="str">
            <v>Rp</v>
          </cell>
          <cell r="E340">
            <v>0</v>
          </cell>
          <cell r="F340" t="str">
            <v>Rp</v>
          </cell>
          <cell r="G340">
            <v>0</v>
          </cell>
          <cell r="H340" t="str">
            <v>Rp</v>
          </cell>
          <cell r="I340">
            <v>0</v>
          </cell>
          <cell r="J340" t="str">
            <v>Rp</v>
          </cell>
          <cell r="K340">
            <v>0</v>
          </cell>
        </row>
        <row r="341">
          <cell r="B341">
            <v>51232</v>
          </cell>
          <cell r="C341" t="str">
            <v>RETURPENJUALAN TUNAI MILKUAT CHOCOLATE 90 ml</v>
          </cell>
          <cell r="D341" t="str">
            <v>Rp</v>
          </cell>
          <cell r="E341">
            <v>0</v>
          </cell>
          <cell r="F341" t="str">
            <v>Rp</v>
          </cell>
          <cell r="G341">
            <v>0</v>
          </cell>
          <cell r="H341" t="str">
            <v>Rp</v>
          </cell>
          <cell r="I341">
            <v>0</v>
          </cell>
          <cell r="J341" t="str">
            <v>Rp</v>
          </cell>
          <cell r="K341">
            <v>0</v>
          </cell>
        </row>
        <row r="342">
          <cell r="B342">
            <v>51233</v>
          </cell>
          <cell r="C342" t="str">
            <v>RETURPENJUALAN TUNAI MILKUAT CHOCOLATE BANTAL (135 ml)</v>
          </cell>
          <cell r="D342" t="str">
            <v>Rp</v>
          </cell>
          <cell r="E342">
            <v>0</v>
          </cell>
          <cell r="F342" t="str">
            <v>Rp</v>
          </cell>
          <cell r="G342">
            <v>0</v>
          </cell>
          <cell r="H342" t="str">
            <v>Rp</v>
          </cell>
          <cell r="I342">
            <v>0</v>
          </cell>
          <cell r="J342" t="str">
            <v>Rp</v>
          </cell>
          <cell r="K342">
            <v>0</v>
          </cell>
        </row>
        <row r="343">
          <cell r="B343">
            <v>51234</v>
          </cell>
          <cell r="C343" t="str">
            <v>RETURPENJUALAN TUNAI MILKUAT PREBIOTIK STA*-100MLX40PC</v>
          </cell>
          <cell r="D343" t="str">
            <v>Rp</v>
          </cell>
          <cell r="E343">
            <v>0</v>
          </cell>
          <cell r="F343" t="str">
            <v>Rp</v>
          </cell>
          <cell r="G343">
            <v>0</v>
          </cell>
          <cell r="H343" t="str">
            <v>Rp</v>
          </cell>
          <cell r="I343">
            <v>0</v>
          </cell>
          <cell r="J343" t="str">
            <v>Rp</v>
          </cell>
          <cell r="K343">
            <v>0</v>
          </cell>
        </row>
        <row r="344">
          <cell r="B344">
            <v>51235</v>
          </cell>
          <cell r="C344" t="str">
            <v>RETURPENJUALAN TUNAI MILKUAT PREBIOTIK GRAPE-100MLX40PC</v>
          </cell>
          <cell r="D344" t="str">
            <v>Rp</v>
          </cell>
          <cell r="E344">
            <v>0</v>
          </cell>
          <cell r="F344" t="str">
            <v>Rp</v>
          </cell>
          <cell r="G344">
            <v>0</v>
          </cell>
          <cell r="H344" t="str">
            <v>Rp</v>
          </cell>
          <cell r="I344">
            <v>0</v>
          </cell>
          <cell r="J344" t="str">
            <v>Rp</v>
          </cell>
          <cell r="K344">
            <v>0</v>
          </cell>
        </row>
        <row r="345">
          <cell r="B345">
            <v>51236</v>
          </cell>
          <cell r="C345" t="str">
            <v>RETURPENJUALAN TUNAI MILKUAT PREBIOTIK ORANGE-100MLX40PC</v>
          </cell>
          <cell r="D345" t="str">
            <v>Rp</v>
          </cell>
          <cell r="E345">
            <v>0</v>
          </cell>
          <cell r="F345" t="str">
            <v>Rp</v>
          </cell>
          <cell r="G345">
            <v>0</v>
          </cell>
          <cell r="H345" t="str">
            <v>Rp</v>
          </cell>
          <cell r="I345">
            <v>0</v>
          </cell>
          <cell r="J345" t="str">
            <v>Rp</v>
          </cell>
          <cell r="K345">
            <v>0</v>
          </cell>
        </row>
        <row r="346">
          <cell r="B346">
            <v>51237</v>
          </cell>
          <cell r="C346" t="str">
            <v>RETURPENJUALAN TUNAI PROPERTY</v>
          </cell>
          <cell r="D346" t="str">
            <v>Rp</v>
          </cell>
          <cell r="E346">
            <v>0</v>
          </cell>
          <cell r="F346" t="str">
            <v>Rp</v>
          </cell>
          <cell r="G346">
            <v>0</v>
          </cell>
          <cell r="H346" t="str">
            <v>Rp</v>
          </cell>
          <cell r="I346">
            <v>0</v>
          </cell>
          <cell r="J346" t="str">
            <v>Rp</v>
          </cell>
          <cell r="K346">
            <v>0</v>
          </cell>
        </row>
        <row r="347">
          <cell r="B347">
            <v>51238</v>
          </cell>
          <cell r="C347" t="str">
            <v>RETURPENJUALAN KREDIT AQUA A240ML</v>
          </cell>
          <cell r="D347" t="str">
            <v>Rp</v>
          </cell>
          <cell r="E347">
            <v>0</v>
          </cell>
          <cell r="F347" t="str">
            <v>Rp</v>
          </cell>
          <cell r="G347">
            <v>0</v>
          </cell>
          <cell r="H347" t="str">
            <v>Rp</v>
          </cell>
          <cell r="I347">
            <v>0</v>
          </cell>
          <cell r="J347" t="str">
            <v>Rp</v>
          </cell>
          <cell r="K347">
            <v>0</v>
          </cell>
        </row>
        <row r="348">
          <cell r="B348">
            <v>51239</v>
          </cell>
          <cell r="C348" t="str">
            <v>RETURPENJUALAN KREDIT AQUA A330ML</v>
          </cell>
          <cell r="D348" t="str">
            <v>Rp</v>
          </cell>
          <cell r="E348">
            <v>0</v>
          </cell>
          <cell r="F348" t="str">
            <v>Rp</v>
          </cell>
          <cell r="G348">
            <v>0</v>
          </cell>
          <cell r="H348" t="str">
            <v>Rp</v>
          </cell>
          <cell r="I348">
            <v>0</v>
          </cell>
          <cell r="J348" t="str">
            <v>Rp</v>
          </cell>
          <cell r="K348">
            <v>0</v>
          </cell>
        </row>
        <row r="349">
          <cell r="B349">
            <v>51240</v>
          </cell>
          <cell r="C349" t="str">
            <v>RETURPENJUALAN KREDIT AQUA A375ML</v>
          </cell>
          <cell r="D349" t="str">
            <v>Rp</v>
          </cell>
          <cell r="E349">
            <v>0</v>
          </cell>
          <cell r="F349" t="str">
            <v>Rp</v>
          </cell>
          <cell r="G349">
            <v>0</v>
          </cell>
          <cell r="H349" t="str">
            <v>Rp</v>
          </cell>
          <cell r="I349">
            <v>0</v>
          </cell>
          <cell r="J349" t="str">
            <v>Rp</v>
          </cell>
          <cell r="K349">
            <v>0</v>
          </cell>
        </row>
        <row r="350">
          <cell r="B350">
            <v>51241</v>
          </cell>
          <cell r="C350" t="str">
            <v>RETURPENJUALAN KREDIT AQUA A380ML (ISI)</v>
          </cell>
          <cell r="D350" t="str">
            <v>Rp</v>
          </cell>
          <cell r="E350">
            <v>0</v>
          </cell>
          <cell r="F350" t="str">
            <v>Rp</v>
          </cell>
          <cell r="G350">
            <v>0</v>
          </cell>
          <cell r="H350" t="str">
            <v>Rp</v>
          </cell>
          <cell r="I350">
            <v>0</v>
          </cell>
          <cell r="J350" t="str">
            <v>Rp</v>
          </cell>
          <cell r="K350">
            <v>0</v>
          </cell>
        </row>
        <row r="351">
          <cell r="B351">
            <v>51242</v>
          </cell>
          <cell r="C351" t="str">
            <v>RETURPENJUALAN KREDIT AQUA KRAT A380ML</v>
          </cell>
          <cell r="D351" t="str">
            <v>Rp</v>
          </cell>
          <cell r="E351">
            <v>0</v>
          </cell>
          <cell r="F351" t="str">
            <v>Rp</v>
          </cell>
          <cell r="G351">
            <v>0</v>
          </cell>
          <cell r="H351" t="str">
            <v>Rp</v>
          </cell>
          <cell r="I351">
            <v>0</v>
          </cell>
          <cell r="J351" t="str">
            <v>Rp</v>
          </cell>
          <cell r="K351">
            <v>0</v>
          </cell>
        </row>
        <row r="352">
          <cell r="B352">
            <v>51243</v>
          </cell>
          <cell r="C352" t="str">
            <v>RETURPENJUALAN KREDIT AQUA BOTOL A380ML</v>
          </cell>
          <cell r="D352" t="str">
            <v>Rp</v>
          </cell>
          <cell r="E352">
            <v>0</v>
          </cell>
          <cell r="F352" t="str">
            <v>Rp</v>
          </cell>
          <cell r="G352">
            <v>0</v>
          </cell>
          <cell r="H352" t="str">
            <v>Rp</v>
          </cell>
          <cell r="I352">
            <v>0</v>
          </cell>
          <cell r="J352" t="str">
            <v>Rp</v>
          </cell>
          <cell r="K352">
            <v>0</v>
          </cell>
        </row>
        <row r="353">
          <cell r="B353">
            <v>51244</v>
          </cell>
          <cell r="C353" t="str">
            <v>RETURPENJUALAN KREDIT AQUA A600ML</v>
          </cell>
          <cell r="D353" t="str">
            <v>Rp</v>
          </cell>
          <cell r="E353">
            <v>0</v>
          </cell>
          <cell r="F353" t="str">
            <v>Rp</v>
          </cell>
          <cell r="G353">
            <v>0</v>
          </cell>
          <cell r="H353" t="str">
            <v>Rp</v>
          </cell>
          <cell r="I353">
            <v>0</v>
          </cell>
          <cell r="J353" t="str">
            <v>Rp</v>
          </cell>
          <cell r="K353">
            <v>0</v>
          </cell>
        </row>
        <row r="354">
          <cell r="B354">
            <v>51245</v>
          </cell>
          <cell r="C354" t="str">
            <v>RETURPENJUALAN KREDIT AQUA A1500ML</v>
          </cell>
          <cell r="D354" t="str">
            <v>Rp</v>
          </cell>
          <cell r="E354">
            <v>0</v>
          </cell>
          <cell r="F354" t="str">
            <v>Rp</v>
          </cell>
          <cell r="G354">
            <v>0</v>
          </cell>
          <cell r="H354" t="str">
            <v>Rp</v>
          </cell>
          <cell r="I354">
            <v>0</v>
          </cell>
          <cell r="J354" t="str">
            <v>Rp</v>
          </cell>
          <cell r="K354">
            <v>0</v>
          </cell>
        </row>
        <row r="355">
          <cell r="B355">
            <v>51246</v>
          </cell>
          <cell r="C355" t="str">
            <v>RETURPENJUALAN KREDIT AQUA GALON</v>
          </cell>
          <cell r="D355" t="str">
            <v>Rp</v>
          </cell>
          <cell r="E355">
            <v>0</v>
          </cell>
          <cell r="F355" t="str">
            <v>Rp</v>
          </cell>
          <cell r="G355">
            <v>0</v>
          </cell>
          <cell r="H355" t="str">
            <v>Rp</v>
          </cell>
          <cell r="I355">
            <v>0</v>
          </cell>
          <cell r="J355" t="str">
            <v>Rp</v>
          </cell>
          <cell r="K355">
            <v>0</v>
          </cell>
        </row>
        <row r="356">
          <cell r="B356">
            <v>51247</v>
          </cell>
          <cell r="C356" t="str">
            <v>RETURPENJUALAN KREDIT AQUA GALON KOSONG</v>
          </cell>
          <cell r="D356" t="str">
            <v>Rp</v>
          </cell>
          <cell r="E356">
            <v>0</v>
          </cell>
          <cell r="F356" t="str">
            <v>Rp</v>
          </cell>
          <cell r="G356">
            <v>0</v>
          </cell>
          <cell r="H356" t="str">
            <v>Rp</v>
          </cell>
          <cell r="I356">
            <v>0</v>
          </cell>
          <cell r="J356" t="str">
            <v>Rp</v>
          </cell>
          <cell r="K356">
            <v>0</v>
          </cell>
        </row>
        <row r="357">
          <cell r="B357">
            <v>51248</v>
          </cell>
          <cell r="C357" t="str">
            <v>RETURPENJUALAN KREDIT VIT V240ML</v>
          </cell>
          <cell r="D357" t="str">
            <v>Rp</v>
          </cell>
          <cell r="E357">
            <v>0</v>
          </cell>
          <cell r="F357" t="str">
            <v>Rp</v>
          </cell>
          <cell r="G357">
            <v>0</v>
          </cell>
          <cell r="H357" t="str">
            <v>Rp</v>
          </cell>
          <cell r="I357">
            <v>0</v>
          </cell>
          <cell r="J357" t="str">
            <v>Rp</v>
          </cell>
          <cell r="K357">
            <v>0</v>
          </cell>
        </row>
        <row r="358">
          <cell r="B358">
            <v>51249</v>
          </cell>
          <cell r="C358" t="str">
            <v>RETURPENJUALAN KREDIT VIT V600ML</v>
          </cell>
          <cell r="D358" t="str">
            <v>Rp</v>
          </cell>
          <cell r="E358">
            <v>0</v>
          </cell>
          <cell r="F358" t="str">
            <v>Rp</v>
          </cell>
          <cell r="G358">
            <v>0</v>
          </cell>
          <cell r="H358" t="str">
            <v>Rp</v>
          </cell>
          <cell r="I358">
            <v>0</v>
          </cell>
          <cell r="J358" t="str">
            <v>Rp</v>
          </cell>
          <cell r="K358">
            <v>0</v>
          </cell>
        </row>
        <row r="359">
          <cell r="B359">
            <v>51250</v>
          </cell>
          <cell r="C359" t="str">
            <v>RETURPENJUALAN KREDIT VIT V1500ML</v>
          </cell>
          <cell r="D359" t="str">
            <v>Rp</v>
          </cell>
          <cell r="E359">
            <v>0</v>
          </cell>
          <cell r="F359" t="str">
            <v>Rp</v>
          </cell>
          <cell r="G359">
            <v>0</v>
          </cell>
          <cell r="H359" t="str">
            <v>Rp</v>
          </cell>
          <cell r="I359">
            <v>0</v>
          </cell>
          <cell r="J359" t="str">
            <v>Rp</v>
          </cell>
          <cell r="K359">
            <v>0</v>
          </cell>
        </row>
        <row r="360">
          <cell r="B360">
            <v>51251</v>
          </cell>
          <cell r="C360" t="str">
            <v>RETURPENJUALAN KREDIT VIT GALON</v>
          </cell>
          <cell r="D360" t="str">
            <v>Rp</v>
          </cell>
          <cell r="E360">
            <v>0</v>
          </cell>
          <cell r="F360" t="str">
            <v>Rp</v>
          </cell>
          <cell r="G360">
            <v>0</v>
          </cell>
          <cell r="H360" t="str">
            <v>Rp</v>
          </cell>
          <cell r="I360">
            <v>0</v>
          </cell>
          <cell r="J360" t="str">
            <v>Rp</v>
          </cell>
          <cell r="K360">
            <v>0</v>
          </cell>
        </row>
        <row r="361">
          <cell r="B361">
            <v>51252</v>
          </cell>
          <cell r="C361" t="str">
            <v>RETURPENJUALAN KREDIT VIT GALON KOSONG</v>
          </cell>
          <cell r="D361" t="str">
            <v>Rp</v>
          </cell>
          <cell r="E361">
            <v>0</v>
          </cell>
          <cell r="F361" t="str">
            <v>Rp</v>
          </cell>
          <cell r="G361">
            <v>0</v>
          </cell>
          <cell r="H361" t="str">
            <v>Rp</v>
          </cell>
          <cell r="I361">
            <v>0</v>
          </cell>
          <cell r="J361" t="str">
            <v>Rp</v>
          </cell>
          <cell r="K361">
            <v>0</v>
          </cell>
        </row>
        <row r="362">
          <cell r="B362">
            <v>51253</v>
          </cell>
          <cell r="C362" t="str">
            <v>RETURPENJUALAN KREDIT MIZONE ORANGE LIM ( MZOL )</v>
          </cell>
          <cell r="D362" t="str">
            <v>Rp</v>
          </cell>
          <cell r="E362">
            <v>0</v>
          </cell>
          <cell r="F362" t="str">
            <v>Rp</v>
          </cell>
          <cell r="G362">
            <v>0</v>
          </cell>
          <cell r="H362" t="str">
            <v>Rp</v>
          </cell>
          <cell r="I362">
            <v>0</v>
          </cell>
          <cell r="J362" t="str">
            <v>Rp</v>
          </cell>
          <cell r="K362">
            <v>0</v>
          </cell>
        </row>
        <row r="363">
          <cell r="B363">
            <v>51254</v>
          </cell>
          <cell r="C363" t="str">
            <v>RETURPENJUALAN KREDIT MIZONE  PASSION FRUIT ( MZPF)</v>
          </cell>
          <cell r="D363" t="str">
            <v>Rp</v>
          </cell>
          <cell r="E363">
            <v>0</v>
          </cell>
          <cell r="F363" t="str">
            <v>Rp</v>
          </cell>
          <cell r="G363">
            <v>0</v>
          </cell>
          <cell r="H363" t="str">
            <v>Rp</v>
          </cell>
          <cell r="I363">
            <v>0</v>
          </cell>
          <cell r="J363" t="str">
            <v>Rp</v>
          </cell>
          <cell r="K363">
            <v>0</v>
          </cell>
        </row>
        <row r="364">
          <cell r="B364">
            <v>51255</v>
          </cell>
          <cell r="C364" t="str">
            <v>RETURPENJUALAN KREDIT MIZONE LEMON LECHEE ( MZLL)</v>
          </cell>
          <cell r="D364" t="str">
            <v>Rp</v>
          </cell>
          <cell r="E364">
            <v>0</v>
          </cell>
          <cell r="F364" t="str">
            <v>Rp</v>
          </cell>
          <cell r="G364">
            <v>0</v>
          </cell>
          <cell r="H364" t="str">
            <v>Rp</v>
          </cell>
          <cell r="I364">
            <v>0</v>
          </cell>
          <cell r="J364" t="str">
            <v>Rp</v>
          </cell>
          <cell r="K364">
            <v>0</v>
          </cell>
        </row>
        <row r="365">
          <cell r="B365">
            <v>51256</v>
          </cell>
          <cell r="C365" t="str">
            <v>RETURPENJUALAN KREDIT MIZONE MULTI PACK</v>
          </cell>
          <cell r="D365" t="str">
            <v>Rp</v>
          </cell>
          <cell r="E365">
            <v>0</v>
          </cell>
          <cell r="F365" t="str">
            <v>Rp</v>
          </cell>
          <cell r="G365">
            <v>0</v>
          </cell>
          <cell r="H365" t="str">
            <v>Rp</v>
          </cell>
          <cell r="I365">
            <v>0</v>
          </cell>
          <cell r="J365" t="str">
            <v>Rp</v>
          </cell>
          <cell r="K365">
            <v>0</v>
          </cell>
        </row>
        <row r="366">
          <cell r="B366">
            <v>51257</v>
          </cell>
          <cell r="C366" t="str">
            <v>RETURPENJUALAN KREDIT MILKUAT ORANGE I (70 X 60 ml )</v>
          </cell>
          <cell r="D366" t="str">
            <v>Rp</v>
          </cell>
          <cell r="E366">
            <v>0</v>
          </cell>
          <cell r="F366" t="str">
            <v>Rp</v>
          </cell>
          <cell r="G366">
            <v>0</v>
          </cell>
          <cell r="H366" t="str">
            <v>Rp</v>
          </cell>
          <cell r="I366">
            <v>0</v>
          </cell>
          <cell r="J366" t="str">
            <v>Rp</v>
          </cell>
          <cell r="K366">
            <v>0</v>
          </cell>
        </row>
        <row r="367">
          <cell r="B367">
            <v>51258</v>
          </cell>
          <cell r="C367" t="str">
            <v>RETURPENJUALAN KREDIT MILKUAT ORANGE II ( ISI 60 pcs )</v>
          </cell>
          <cell r="D367" t="str">
            <v>Rp</v>
          </cell>
          <cell r="E367">
            <v>0</v>
          </cell>
          <cell r="F367" t="str">
            <v>Rp</v>
          </cell>
          <cell r="G367">
            <v>0</v>
          </cell>
          <cell r="H367" t="str">
            <v>Rp</v>
          </cell>
          <cell r="I367">
            <v>0</v>
          </cell>
          <cell r="J367" t="str">
            <v>Rp</v>
          </cell>
          <cell r="K367">
            <v>0</v>
          </cell>
        </row>
        <row r="368">
          <cell r="B368">
            <v>51259</v>
          </cell>
          <cell r="C368" t="str">
            <v>RETURPENJUALAN KREDIT MILKUAT ORANGE II ( 80 X 60 ml )</v>
          </cell>
          <cell r="D368" t="str">
            <v>Rp</v>
          </cell>
          <cell r="E368">
            <v>0</v>
          </cell>
          <cell r="F368" t="str">
            <v>Rp</v>
          </cell>
          <cell r="G368">
            <v>0</v>
          </cell>
          <cell r="H368" t="str">
            <v>Rp</v>
          </cell>
          <cell r="I368">
            <v>0</v>
          </cell>
          <cell r="J368" t="str">
            <v>Rp</v>
          </cell>
          <cell r="K368">
            <v>0</v>
          </cell>
        </row>
        <row r="369">
          <cell r="B369">
            <v>51260</v>
          </cell>
          <cell r="C369" t="str">
            <v>RETURPENJUALAN KREDIT MILKUAT FRUTY I ( ISI 4O pcs)</v>
          </cell>
          <cell r="D369" t="str">
            <v>Rp</v>
          </cell>
          <cell r="E369">
            <v>0</v>
          </cell>
          <cell r="F369" t="str">
            <v>Rp</v>
          </cell>
          <cell r="G369">
            <v>0</v>
          </cell>
          <cell r="H369" t="str">
            <v>Rp</v>
          </cell>
          <cell r="I369">
            <v>0</v>
          </cell>
          <cell r="J369" t="str">
            <v>Rp</v>
          </cell>
          <cell r="K369">
            <v>0</v>
          </cell>
        </row>
        <row r="370">
          <cell r="B370">
            <v>51261</v>
          </cell>
          <cell r="C370" t="str">
            <v>RETURPENJUALAN KREDIT MILKUAT FRUTY II( ISI 60 pcs)</v>
          </cell>
          <cell r="D370" t="str">
            <v>Rp</v>
          </cell>
          <cell r="E370">
            <v>0</v>
          </cell>
          <cell r="F370" t="str">
            <v>Rp</v>
          </cell>
          <cell r="G370">
            <v>0</v>
          </cell>
          <cell r="H370" t="str">
            <v>Rp</v>
          </cell>
          <cell r="I370">
            <v>0</v>
          </cell>
          <cell r="J370" t="str">
            <v>Rp</v>
          </cell>
          <cell r="K370">
            <v>0</v>
          </cell>
        </row>
        <row r="371">
          <cell r="B371">
            <v>51262</v>
          </cell>
          <cell r="C371" t="str">
            <v>RETURPENJUALAN KREDIT MILKUAT FRUTY ( 70 X 60 ml)</v>
          </cell>
          <cell r="D371" t="str">
            <v>Rp</v>
          </cell>
          <cell r="E371">
            <v>0</v>
          </cell>
          <cell r="F371" t="str">
            <v>Rp</v>
          </cell>
          <cell r="G371">
            <v>0</v>
          </cell>
          <cell r="H371" t="str">
            <v>Rp</v>
          </cell>
          <cell r="I371">
            <v>0</v>
          </cell>
          <cell r="J371" t="str">
            <v>Rp</v>
          </cell>
          <cell r="K371">
            <v>0</v>
          </cell>
        </row>
        <row r="372">
          <cell r="B372">
            <v>51263</v>
          </cell>
          <cell r="C372" t="str">
            <v>RETURPENJUALAN KREDIT MILKUAT STRA*BERRY ( 70 X 60 ml)</v>
          </cell>
          <cell r="D372" t="str">
            <v>Rp</v>
          </cell>
          <cell r="E372">
            <v>0</v>
          </cell>
          <cell r="F372" t="str">
            <v>Rp</v>
          </cell>
          <cell r="G372">
            <v>0</v>
          </cell>
          <cell r="H372" t="str">
            <v>Rp</v>
          </cell>
          <cell r="I372">
            <v>0</v>
          </cell>
          <cell r="J372" t="str">
            <v>Rp</v>
          </cell>
          <cell r="K372">
            <v>0</v>
          </cell>
        </row>
        <row r="373">
          <cell r="B373">
            <v>51264</v>
          </cell>
          <cell r="C373" t="str">
            <v>RETURPENJUALAN KREDIT MILKUAT STRA*BERRY ( 80 X 60 ml)</v>
          </cell>
          <cell r="D373" t="str">
            <v>Rp</v>
          </cell>
          <cell r="E373">
            <v>0</v>
          </cell>
          <cell r="F373" t="str">
            <v>Rp</v>
          </cell>
          <cell r="G373">
            <v>0</v>
          </cell>
          <cell r="H373" t="str">
            <v>Rp</v>
          </cell>
          <cell r="I373">
            <v>0</v>
          </cell>
          <cell r="J373" t="str">
            <v>Rp</v>
          </cell>
          <cell r="K373">
            <v>0</v>
          </cell>
        </row>
        <row r="374">
          <cell r="B374">
            <v>51265</v>
          </cell>
          <cell r="C374" t="str">
            <v>RETURPENJUALAN KREDIT MILKUAT MANGO I 90 ML (ISI 40 pcs)</v>
          </cell>
          <cell r="D374" t="str">
            <v>Rp</v>
          </cell>
          <cell r="E374">
            <v>0</v>
          </cell>
          <cell r="F374" t="str">
            <v>Rp</v>
          </cell>
          <cell r="G374">
            <v>0</v>
          </cell>
          <cell r="H374" t="str">
            <v>Rp</v>
          </cell>
          <cell r="I374">
            <v>0</v>
          </cell>
          <cell r="J374" t="str">
            <v>Rp</v>
          </cell>
          <cell r="K374">
            <v>0</v>
          </cell>
        </row>
        <row r="375">
          <cell r="B375">
            <v>51266</v>
          </cell>
          <cell r="C375" t="str">
            <v>RETURPENJUALAN KREDIT MILKUAT MANGO II (70ML X 60 pcs)</v>
          </cell>
          <cell r="D375" t="str">
            <v>Rp</v>
          </cell>
          <cell r="E375">
            <v>0</v>
          </cell>
          <cell r="F375" t="str">
            <v>Rp</v>
          </cell>
          <cell r="G375">
            <v>0</v>
          </cell>
          <cell r="H375" t="str">
            <v>Rp</v>
          </cell>
          <cell r="I375">
            <v>0</v>
          </cell>
          <cell r="J375" t="str">
            <v>Rp</v>
          </cell>
          <cell r="K375">
            <v>0</v>
          </cell>
        </row>
        <row r="376">
          <cell r="B376">
            <v>51267</v>
          </cell>
          <cell r="C376" t="str">
            <v>RETURPENJUALAN KREDIT MILKUAT MANGO III (80ML X 60 pcs)</v>
          </cell>
          <cell r="D376" t="str">
            <v>Rp</v>
          </cell>
          <cell r="E376">
            <v>0</v>
          </cell>
          <cell r="F376" t="str">
            <v>Rp</v>
          </cell>
          <cell r="G376">
            <v>0</v>
          </cell>
          <cell r="H376" t="str">
            <v>Rp</v>
          </cell>
          <cell r="I376">
            <v>0</v>
          </cell>
          <cell r="J376" t="str">
            <v>Rp</v>
          </cell>
          <cell r="K376">
            <v>0</v>
          </cell>
        </row>
        <row r="377">
          <cell r="B377">
            <v>51268</v>
          </cell>
          <cell r="C377" t="str">
            <v>RETURPENJUALAN KREDIT MILKUAT CHOCOLATE (70 X 54 ml)</v>
          </cell>
          <cell r="D377" t="str">
            <v>Rp</v>
          </cell>
          <cell r="E377">
            <v>0</v>
          </cell>
          <cell r="F377" t="str">
            <v>Rp</v>
          </cell>
          <cell r="G377">
            <v>0</v>
          </cell>
          <cell r="H377" t="str">
            <v>Rp</v>
          </cell>
          <cell r="I377">
            <v>0</v>
          </cell>
          <cell r="J377" t="str">
            <v>Rp</v>
          </cell>
          <cell r="K377">
            <v>0</v>
          </cell>
        </row>
        <row r="378">
          <cell r="B378">
            <v>51269</v>
          </cell>
          <cell r="C378" t="str">
            <v>RETURPENJUALAN KREDIT MILKUAT CHOCOLATE 90 ml</v>
          </cell>
          <cell r="D378" t="str">
            <v>Rp</v>
          </cell>
          <cell r="E378">
            <v>0</v>
          </cell>
          <cell r="F378" t="str">
            <v>Rp</v>
          </cell>
          <cell r="G378">
            <v>0</v>
          </cell>
          <cell r="H378" t="str">
            <v>Rp</v>
          </cell>
          <cell r="I378">
            <v>0</v>
          </cell>
          <cell r="J378" t="str">
            <v>Rp</v>
          </cell>
          <cell r="K378">
            <v>0</v>
          </cell>
        </row>
        <row r="379">
          <cell r="B379">
            <v>51270</v>
          </cell>
          <cell r="C379" t="str">
            <v>RETURPENJUALAN KREDIT MILKUAT CHOCOLATE BANTAL (135 ml)</v>
          </cell>
          <cell r="D379" t="str">
            <v>Rp</v>
          </cell>
          <cell r="E379">
            <v>0</v>
          </cell>
          <cell r="F379" t="str">
            <v>Rp</v>
          </cell>
          <cell r="G379">
            <v>0</v>
          </cell>
          <cell r="H379" t="str">
            <v>Rp</v>
          </cell>
          <cell r="I379">
            <v>0</v>
          </cell>
          <cell r="J379" t="str">
            <v>Rp</v>
          </cell>
          <cell r="K379">
            <v>0</v>
          </cell>
        </row>
        <row r="380">
          <cell r="B380">
            <v>51271</v>
          </cell>
          <cell r="C380" t="str">
            <v>RETURPENJUALAN KREDIT MILKUAT PREBIOTIK STA*-100MLX40PC</v>
          </cell>
          <cell r="D380" t="str">
            <v>Rp</v>
          </cell>
          <cell r="E380">
            <v>0</v>
          </cell>
          <cell r="F380" t="str">
            <v>Rp</v>
          </cell>
          <cell r="G380">
            <v>0</v>
          </cell>
          <cell r="H380" t="str">
            <v>Rp</v>
          </cell>
          <cell r="I380">
            <v>0</v>
          </cell>
          <cell r="J380" t="str">
            <v>Rp</v>
          </cell>
          <cell r="K380">
            <v>0</v>
          </cell>
        </row>
        <row r="381">
          <cell r="B381">
            <v>51272</v>
          </cell>
          <cell r="C381" t="str">
            <v>RETURPENJUALAN KREDIT MILKUAT PREBIOTIK GRAPE-100MLX40PC</v>
          </cell>
          <cell r="D381" t="str">
            <v>Rp</v>
          </cell>
          <cell r="E381">
            <v>0</v>
          </cell>
          <cell r="F381" t="str">
            <v>Rp</v>
          </cell>
          <cell r="G381">
            <v>0</v>
          </cell>
          <cell r="H381" t="str">
            <v>Rp</v>
          </cell>
          <cell r="I381">
            <v>0</v>
          </cell>
          <cell r="J381" t="str">
            <v>Rp</v>
          </cell>
          <cell r="K381">
            <v>0</v>
          </cell>
        </row>
        <row r="382">
          <cell r="B382">
            <v>51273</v>
          </cell>
          <cell r="C382" t="str">
            <v>RETURPENJUALAN KREDIT MILKUAT PREBIOTIK ORANGE-100MLX40PC</v>
          </cell>
          <cell r="D382" t="str">
            <v>Rp</v>
          </cell>
          <cell r="E382">
            <v>0</v>
          </cell>
          <cell r="F382" t="str">
            <v>Rp</v>
          </cell>
          <cell r="G382">
            <v>0</v>
          </cell>
          <cell r="H382" t="str">
            <v>Rp</v>
          </cell>
          <cell r="I382">
            <v>0</v>
          </cell>
          <cell r="J382" t="str">
            <v>Rp</v>
          </cell>
          <cell r="K382">
            <v>0</v>
          </cell>
        </row>
        <row r="383">
          <cell r="B383">
            <v>51274</v>
          </cell>
          <cell r="C383" t="str">
            <v>RETURPENJUALAN KREDIT PROPERTY</v>
          </cell>
          <cell r="D383" t="str">
            <v>Rp</v>
          </cell>
          <cell r="E383">
            <v>0</v>
          </cell>
          <cell r="F383" t="str">
            <v>Rp</v>
          </cell>
          <cell r="G383">
            <v>0</v>
          </cell>
          <cell r="H383" t="str">
            <v>Rp</v>
          </cell>
          <cell r="I383">
            <v>0</v>
          </cell>
          <cell r="J383" t="str">
            <v>Rp</v>
          </cell>
          <cell r="K383">
            <v>0</v>
          </cell>
        </row>
        <row r="384">
          <cell r="B384">
            <v>55101</v>
          </cell>
          <cell r="C384" t="str">
            <v>BEBAN POKOK AQUA A240ML</v>
          </cell>
          <cell r="D384" t="str">
            <v>Rp</v>
          </cell>
          <cell r="E384">
            <v>0</v>
          </cell>
          <cell r="F384" t="str">
            <v>Rp</v>
          </cell>
          <cell r="G384">
            <v>0</v>
          </cell>
          <cell r="H384" t="str">
            <v>Rp</v>
          </cell>
          <cell r="I384">
            <v>0</v>
          </cell>
          <cell r="J384" t="str">
            <v>Rp</v>
          </cell>
          <cell r="K384">
            <v>0</v>
          </cell>
        </row>
        <row r="385">
          <cell r="B385">
            <v>55102</v>
          </cell>
          <cell r="C385" t="str">
            <v>BEBAN POKOK AQUA A330ML</v>
          </cell>
          <cell r="D385" t="str">
            <v>Rp</v>
          </cell>
          <cell r="E385">
            <v>0</v>
          </cell>
          <cell r="F385" t="str">
            <v>Rp</v>
          </cell>
          <cell r="G385">
            <v>0</v>
          </cell>
          <cell r="H385" t="str">
            <v>Rp</v>
          </cell>
          <cell r="I385">
            <v>0</v>
          </cell>
          <cell r="J385" t="str">
            <v>Rp</v>
          </cell>
          <cell r="K385">
            <v>0</v>
          </cell>
        </row>
        <row r="386">
          <cell r="B386">
            <v>55103</v>
          </cell>
          <cell r="C386" t="str">
            <v>BEBAN POKOK AQUA A375ML</v>
          </cell>
          <cell r="D386" t="str">
            <v>Rp</v>
          </cell>
          <cell r="E386">
            <v>0</v>
          </cell>
          <cell r="F386" t="str">
            <v>Rp</v>
          </cell>
          <cell r="G386">
            <v>0</v>
          </cell>
          <cell r="H386" t="str">
            <v>Rp</v>
          </cell>
          <cell r="I386">
            <v>0</v>
          </cell>
          <cell r="J386" t="str">
            <v>Rp</v>
          </cell>
          <cell r="K386">
            <v>0</v>
          </cell>
        </row>
        <row r="387">
          <cell r="B387">
            <v>55104</v>
          </cell>
          <cell r="C387" t="str">
            <v>BEBAN POKOK AQUA A380ML (ISI)</v>
          </cell>
          <cell r="D387" t="str">
            <v>Rp</v>
          </cell>
          <cell r="E387">
            <v>0</v>
          </cell>
          <cell r="F387" t="str">
            <v>Rp</v>
          </cell>
          <cell r="G387">
            <v>0</v>
          </cell>
          <cell r="H387" t="str">
            <v>Rp</v>
          </cell>
          <cell r="I387">
            <v>0</v>
          </cell>
          <cell r="J387" t="str">
            <v>Rp</v>
          </cell>
          <cell r="K387">
            <v>0</v>
          </cell>
        </row>
        <row r="388">
          <cell r="B388">
            <v>55105</v>
          </cell>
          <cell r="C388" t="str">
            <v>BEBAN POKOK AQUA KRAT A380ML</v>
          </cell>
          <cell r="D388" t="str">
            <v>Rp</v>
          </cell>
          <cell r="E388">
            <v>0</v>
          </cell>
          <cell r="F388" t="str">
            <v>Rp</v>
          </cell>
          <cell r="G388">
            <v>0</v>
          </cell>
          <cell r="H388" t="str">
            <v>Rp</v>
          </cell>
          <cell r="I388">
            <v>0</v>
          </cell>
          <cell r="J388" t="str">
            <v>Rp</v>
          </cell>
          <cell r="K388">
            <v>0</v>
          </cell>
        </row>
        <row r="389">
          <cell r="B389">
            <v>55106</v>
          </cell>
          <cell r="C389" t="str">
            <v>BEBAN POKOK AQUA BOTOL A380ML</v>
          </cell>
          <cell r="D389" t="str">
            <v>Rp</v>
          </cell>
          <cell r="E389">
            <v>0</v>
          </cell>
          <cell r="F389" t="str">
            <v>Rp</v>
          </cell>
          <cell r="G389">
            <v>0</v>
          </cell>
          <cell r="H389" t="str">
            <v>Rp</v>
          </cell>
          <cell r="I389">
            <v>0</v>
          </cell>
          <cell r="J389" t="str">
            <v>Rp</v>
          </cell>
          <cell r="K389">
            <v>0</v>
          </cell>
        </row>
        <row r="390">
          <cell r="B390">
            <v>55107</v>
          </cell>
          <cell r="C390" t="str">
            <v>BEBAN POKOK AQUA A600ML</v>
          </cell>
          <cell r="D390" t="str">
            <v>Rp</v>
          </cell>
          <cell r="E390">
            <v>0</v>
          </cell>
          <cell r="F390" t="str">
            <v>Rp</v>
          </cell>
          <cell r="G390">
            <v>0</v>
          </cell>
          <cell r="H390" t="str">
            <v>Rp</v>
          </cell>
          <cell r="I390">
            <v>0</v>
          </cell>
          <cell r="J390" t="str">
            <v>Rp</v>
          </cell>
          <cell r="K390">
            <v>0</v>
          </cell>
        </row>
        <row r="391">
          <cell r="B391">
            <v>55108</v>
          </cell>
          <cell r="C391" t="str">
            <v>BEBAN POKOK AQUA A1500ML</v>
          </cell>
          <cell r="D391" t="str">
            <v>Rp</v>
          </cell>
          <cell r="E391">
            <v>0</v>
          </cell>
          <cell r="F391" t="str">
            <v>Rp</v>
          </cell>
          <cell r="G391">
            <v>0</v>
          </cell>
          <cell r="H391" t="str">
            <v>Rp</v>
          </cell>
          <cell r="I391">
            <v>0</v>
          </cell>
          <cell r="J391" t="str">
            <v>Rp</v>
          </cell>
          <cell r="K391">
            <v>0</v>
          </cell>
        </row>
        <row r="392">
          <cell r="B392">
            <v>55109</v>
          </cell>
          <cell r="C392" t="str">
            <v>BEBAN POKOK AQUA GALON</v>
          </cell>
          <cell r="D392" t="str">
            <v>Rp</v>
          </cell>
          <cell r="E392">
            <v>0</v>
          </cell>
          <cell r="F392" t="str">
            <v>Rp</v>
          </cell>
          <cell r="G392">
            <v>257825250</v>
          </cell>
          <cell r="H392" t="str">
            <v>Rp</v>
          </cell>
          <cell r="I392">
            <v>0</v>
          </cell>
          <cell r="J392" t="str">
            <v>Rp</v>
          </cell>
          <cell r="K392">
            <v>257825250</v>
          </cell>
        </row>
        <row r="393">
          <cell r="B393">
            <v>55110</v>
          </cell>
          <cell r="C393" t="str">
            <v>BEBAN POKOK AQUA GALON KOSONG</v>
          </cell>
          <cell r="D393" t="str">
            <v>Rp</v>
          </cell>
          <cell r="E393">
            <v>0</v>
          </cell>
          <cell r="F393" t="str">
            <v>Rp</v>
          </cell>
          <cell r="G393">
            <v>97080000</v>
          </cell>
          <cell r="H393" t="str">
            <v>Rp</v>
          </cell>
          <cell r="I393">
            <v>0</v>
          </cell>
          <cell r="J393" t="str">
            <v>Rp</v>
          </cell>
          <cell r="K393">
            <v>97080000</v>
          </cell>
        </row>
        <row r="394">
          <cell r="B394">
            <v>55111</v>
          </cell>
          <cell r="C394" t="str">
            <v>BEBAN POKOK VIT V240ML</v>
          </cell>
          <cell r="D394" t="str">
            <v>Rp</v>
          </cell>
          <cell r="E394">
            <v>0</v>
          </cell>
          <cell r="F394" t="str">
            <v>Rp</v>
          </cell>
          <cell r="G394">
            <v>2985400</v>
          </cell>
          <cell r="H394" t="str">
            <v>Rp</v>
          </cell>
          <cell r="I394">
            <v>0</v>
          </cell>
          <cell r="J394" t="str">
            <v>Rp</v>
          </cell>
          <cell r="K394">
            <v>2985400</v>
          </cell>
        </row>
        <row r="395">
          <cell r="B395">
            <v>55112</v>
          </cell>
          <cell r="C395" t="str">
            <v>BEBAN POKOK VIT V600ML</v>
          </cell>
          <cell r="D395" t="str">
            <v>Rp</v>
          </cell>
          <cell r="E395">
            <v>0</v>
          </cell>
          <cell r="F395" t="str">
            <v>Rp</v>
          </cell>
          <cell r="G395">
            <v>696500</v>
          </cell>
          <cell r="H395" t="str">
            <v>Rp</v>
          </cell>
          <cell r="I395">
            <v>0</v>
          </cell>
          <cell r="J395" t="str">
            <v>Rp</v>
          </cell>
          <cell r="K395">
            <v>696500</v>
          </cell>
        </row>
        <row r="396">
          <cell r="B396">
            <v>55113</v>
          </cell>
          <cell r="C396" t="str">
            <v>BEBAN POKOK VIT V1500ML</v>
          </cell>
          <cell r="D396" t="str">
            <v>Rp</v>
          </cell>
          <cell r="E396">
            <v>0</v>
          </cell>
          <cell r="F396" t="str">
            <v>Rp</v>
          </cell>
          <cell r="G396">
            <v>266000</v>
          </cell>
          <cell r="H396" t="str">
            <v>Rp</v>
          </cell>
          <cell r="I396">
            <v>0</v>
          </cell>
          <cell r="J396" t="str">
            <v>Rp</v>
          </cell>
          <cell r="K396">
            <v>266000</v>
          </cell>
        </row>
        <row r="397">
          <cell r="B397">
            <v>55114</v>
          </cell>
          <cell r="C397" t="str">
            <v>BEBAN POKOK VIT GALON</v>
          </cell>
          <cell r="D397" t="str">
            <v>Rp</v>
          </cell>
          <cell r="E397">
            <v>0</v>
          </cell>
          <cell r="F397" t="str">
            <v>Rp</v>
          </cell>
          <cell r="G397">
            <v>6672900</v>
          </cell>
          <cell r="H397" t="str">
            <v>Rp</v>
          </cell>
          <cell r="I397">
            <v>0</v>
          </cell>
          <cell r="J397" t="str">
            <v>Rp</v>
          </cell>
          <cell r="K397">
            <v>6672900</v>
          </cell>
        </row>
        <row r="398">
          <cell r="B398">
            <v>55115</v>
          </cell>
          <cell r="C398" t="str">
            <v>BEBAN POKOK VIT GALON KOSONG</v>
          </cell>
          <cell r="D398" t="str">
            <v>Rp</v>
          </cell>
          <cell r="E398">
            <v>0</v>
          </cell>
          <cell r="F398" t="str">
            <v>Rp</v>
          </cell>
          <cell r="G398">
            <v>30000</v>
          </cell>
          <cell r="H398" t="str">
            <v>Rp</v>
          </cell>
          <cell r="I398">
            <v>0</v>
          </cell>
          <cell r="J398" t="str">
            <v>Rp</v>
          </cell>
          <cell r="K398">
            <v>30000</v>
          </cell>
        </row>
        <row r="399">
          <cell r="B399">
            <v>55116</v>
          </cell>
          <cell r="C399" t="str">
            <v>BEBAN POKOK MIZONE ORANGE LIM ( MZOL )</v>
          </cell>
          <cell r="D399" t="str">
            <v>Rp</v>
          </cell>
          <cell r="E399">
            <v>0</v>
          </cell>
          <cell r="F399" t="str">
            <v>Rp</v>
          </cell>
          <cell r="G399">
            <v>0</v>
          </cell>
          <cell r="H399" t="str">
            <v>Rp</v>
          </cell>
          <cell r="I399">
            <v>0</v>
          </cell>
          <cell r="J399" t="str">
            <v>Rp</v>
          </cell>
          <cell r="K399">
            <v>0</v>
          </cell>
        </row>
        <row r="400">
          <cell r="B400">
            <v>55117</v>
          </cell>
          <cell r="C400" t="str">
            <v>BEBAN POKOK MIZONE  PASSION FRUIT ( MZPF)</v>
          </cell>
          <cell r="D400" t="str">
            <v>Rp</v>
          </cell>
          <cell r="E400">
            <v>0</v>
          </cell>
          <cell r="F400" t="str">
            <v>Rp</v>
          </cell>
          <cell r="G400">
            <v>0</v>
          </cell>
          <cell r="H400" t="str">
            <v>Rp</v>
          </cell>
          <cell r="I400">
            <v>0</v>
          </cell>
          <cell r="J400" t="str">
            <v>Rp</v>
          </cell>
          <cell r="K400">
            <v>0</v>
          </cell>
        </row>
        <row r="401">
          <cell r="B401">
            <v>55118</v>
          </cell>
          <cell r="C401" t="str">
            <v>BEBAN POKOK MIZONE LEMON LECHEE ( MZLL)</v>
          </cell>
          <cell r="D401" t="str">
            <v>Rp</v>
          </cell>
          <cell r="E401">
            <v>0</v>
          </cell>
          <cell r="F401" t="str">
            <v>Rp</v>
          </cell>
          <cell r="G401">
            <v>0</v>
          </cell>
          <cell r="H401" t="str">
            <v>Rp</v>
          </cell>
          <cell r="I401">
            <v>0</v>
          </cell>
          <cell r="J401" t="str">
            <v>Rp</v>
          </cell>
          <cell r="K401">
            <v>0</v>
          </cell>
        </row>
        <row r="402">
          <cell r="B402">
            <v>55144</v>
          </cell>
          <cell r="C402" t="str">
            <v>BEBAN POKOK MIZONE GUAVA (MAG)</v>
          </cell>
          <cell r="D402" t="str">
            <v>Rp</v>
          </cell>
          <cell r="E402">
            <v>0</v>
          </cell>
          <cell r="F402" t="str">
            <v>Rp</v>
          </cell>
          <cell r="G402">
            <v>0</v>
          </cell>
          <cell r="H402" t="str">
            <v>Rp</v>
          </cell>
          <cell r="I402">
            <v>0</v>
          </cell>
          <cell r="J402" t="str">
            <v>Rp</v>
          </cell>
          <cell r="K402">
            <v>0</v>
          </cell>
        </row>
        <row r="403">
          <cell r="B403">
            <v>55119</v>
          </cell>
          <cell r="C403" t="str">
            <v>BEBAN POKOK MIZONE MULTI PACK</v>
          </cell>
          <cell r="D403" t="str">
            <v>Rp</v>
          </cell>
          <cell r="E403">
            <v>0</v>
          </cell>
          <cell r="F403" t="str">
            <v>Rp</v>
          </cell>
          <cell r="G403">
            <v>0</v>
          </cell>
          <cell r="H403" t="str">
            <v>Rp</v>
          </cell>
          <cell r="I403">
            <v>0</v>
          </cell>
          <cell r="J403" t="str">
            <v>Rp</v>
          </cell>
          <cell r="K403">
            <v>0</v>
          </cell>
        </row>
        <row r="404">
          <cell r="B404">
            <v>55120</v>
          </cell>
          <cell r="C404" t="str">
            <v>BEBAN POKOK MILKUAT ORANGE I (70 X 60 ml )</v>
          </cell>
          <cell r="D404" t="str">
            <v>Rp</v>
          </cell>
          <cell r="E404">
            <v>0</v>
          </cell>
          <cell r="F404" t="str">
            <v>Rp</v>
          </cell>
          <cell r="G404">
            <v>0</v>
          </cell>
          <cell r="H404" t="str">
            <v>Rp</v>
          </cell>
          <cell r="I404">
            <v>0</v>
          </cell>
          <cell r="J404" t="str">
            <v>Rp</v>
          </cell>
          <cell r="K404">
            <v>0</v>
          </cell>
        </row>
        <row r="405">
          <cell r="B405">
            <v>55121</v>
          </cell>
          <cell r="C405" t="str">
            <v>BEBAN POKOK MILKUAT ORANGE II ( ISI 60 pcs )</v>
          </cell>
          <cell r="D405" t="str">
            <v>Rp</v>
          </cell>
          <cell r="E405">
            <v>0</v>
          </cell>
          <cell r="F405" t="str">
            <v>Rp</v>
          </cell>
          <cell r="G405">
            <v>0</v>
          </cell>
          <cell r="H405" t="str">
            <v>Rp</v>
          </cell>
          <cell r="I405">
            <v>0</v>
          </cell>
          <cell r="J405" t="str">
            <v>Rp</v>
          </cell>
          <cell r="K405">
            <v>0</v>
          </cell>
        </row>
        <row r="406">
          <cell r="B406">
            <v>55122</v>
          </cell>
          <cell r="C406" t="str">
            <v>BEBAN POKOK MILKUAT ORANGE II ( 80 X 60 ml )</v>
          </cell>
          <cell r="D406" t="str">
            <v>Rp</v>
          </cell>
          <cell r="E406">
            <v>0</v>
          </cell>
          <cell r="F406" t="str">
            <v>Rp</v>
          </cell>
          <cell r="G406">
            <v>0</v>
          </cell>
          <cell r="H406" t="str">
            <v>Rp</v>
          </cell>
          <cell r="I406">
            <v>0</v>
          </cell>
          <cell r="J406" t="str">
            <v>Rp</v>
          </cell>
          <cell r="K406">
            <v>0</v>
          </cell>
        </row>
        <row r="407">
          <cell r="B407">
            <v>55123</v>
          </cell>
          <cell r="C407" t="str">
            <v>BEBAN POKOK MILKUAT FRUTY 135 ML</v>
          </cell>
          <cell r="D407" t="str">
            <v>Rp</v>
          </cell>
          <cell r="E407">
            <v>0</v>
          </cell>
          <cell r="F407" t="str">
            <v>Rp</v>
          </cell>
          <cell r="G407">
            <v>0</v>
          </cell>
          <cell r="H407" t="str">
            <v>Rp</v>
          </cell>
          <cell r="I407">
            <v>0</v>
          </cell>
          <cell r="J407" t="str">
            <v>Rp</v>
          </cell>
          <cell r="K407">
            <v>0</v>
          </cell>
        </row>
        <row r="408">
          <cell r="B408">
            <v>55124</v>
          </cell>
          <cell r="C408" t="str">
            <v>BEBAN POKOK MILKUAT FRUTY II( ISI 60 pcs)</v>
          </cell>
          <cell r="D408" t="str">
            <v>Rp</v>
          </cell>
          <cell r="E408">
            <v>0</v>
          </cell>
          <cell r="F408" t="str">
            <v>Rp</v>
          </cell>
          <cell r="G408">
            <v>0</v>
          </cell>
          <cell r="H408" t="str">
            <v>Rp</v>
          </cell>
          <cell r="I408">
            <v>0</v>
          </cell>
          <cell r="J408" t="str">
            <v>Rp</v>
          </cell>
          <cell r="K408">
            <v>0</v>
          </cell>
        </row>
        <row r="409">
          <cell r="B409">
            <v>55125</v>
          </cell>
          <cell r="C409" t="str">
            <v>BEBAN POKOK MILKUAT FRUTY ( 70 X 60 ml)</v>
          </cell>
          <cell r="D409" t="str">
            <v>Rp</v>
          </cell>
          <cell r="E409">
            <v>0</v>
          </cell>
          <cell r="F409" t="str">
            <v>Rp</v>
          </cell>
          <cell r="G409">
            <v>0</v>
          </cell>
          <cell r="H409" t="str">
            <v>Rp</v>
          </cell>
          <cell r="I409">
            <v>0</v>
          </cell>
          <cell r="J409" t="str">
            <v>Rp</v>
          </cell>
          <cell r="K409">
            <v>0</v>
          </cell>
        </row>
        <row r="410">
          <cell r="B410">
            <v>55126</v>
          </cell>
          <cell r="C410" t="str">
            <v>BEBAN POKOK MILKUAT STRA*BERRY ( 70 X 60 ml)</v>
          </cell>
          <cell r="D410" t="str">
            <v>Rp</v>
          </cell>
          <cell r="E410">
            <v>0</v>
          </cell>
          <cell r="F410" t="str">
            <v>Rp</v>
          </cell>
          <cell r="G410">
            <v>0</v>
          </cell>
          <cell r="H410" t="str">
            <v>Rp</v>
          </cell>
          <cell r="I410">
            <v>0</v>
          </cell>
          <cell r="J410" t="str">
            <v>Rp</v>
          </cell>
          <cell r="K410">
            <v>0</v>
          </cell>
        </row>
        <row r="411">
          <cell r="B411">
            <v>55127</v>
          </cell>
          <cell r="C411" t="str">
            <v>BEBAN POKOK MILKUAT STRA*BERRY 135ML</v>
          </cell>
          <cell r="D411" t="str">
            <v>Rp</v>
          </cell>
          <cell r="E411">
            <v>0</v>
          </cell>
          <cell r="F411" t="str">
            <v>Rp</v>
          </cell>
          <cell r="G411">
            <v>0</v>
          </cell>
          <cell r="H411" t="str">
            <v>Rp</v>
          </cell>
          <cell r="I411">
            <v>0</v>
          </cell>
          <cell r="J411" t="str">
            <v>Rp</v>
          </cell>
          <cell r="K411">
            <v>0</v>
          </cell>
        </row>
        <row r="412">
          <cell r="B412">
            <v>55128</v>
          </cell>
          <cell r="C412" t="str">
            <v>BEBAN POKOK MILKUAT MANGO I 90 ML (ISI 40 pcs)</v>
          </cell>
          <cell r="D412" t="str">
            <v>Rp</v>
          </cell>
          <cell r="E412">
            <v>0</v>
          </cell>
          <cell r="F412" t="str">
            <v>Rp</v>
          </cell>
          <cell r="G412">
            <v>0</v>
          </cell>
          <cell r="H412" t="str">
            <v>Rp</v>
          </cell>
          <cell r="I412">
            <v>0</v>
          </cell>
          <cell r="J412" t="str">
            <v>Rp</v>
          </cell>
          <cell r="K412">
            <v>0</v>
          </cell>
        </row>
        <row r="413">
          <cell r="B413">
            <v>55129</v>
          </cell>
          <cell r="C413" t="str">
            <v>BEBAN POKOK MILKUAT MANGO II (70ML X 60 pcs)</v>
          </cell>
          <cell r="D413" t="str">
            <v>Rp</v>
          </cell>
          <cell r="E413">
            <v>0</v>
          </cell>
          <cell r="F413" t="str">
            <v>Rp</v>
          </cell>
          <cell r="G413">
            <v>0</v>
          </cell>
          <cell r="H413" t="str">
            <v>Rp</v>
          </cell>
          <cell r="I413">
            <v>0</v>
          </cell>
          <cell r="J413" t="str">
            <v>Rp</v>
          </cell>
          <cell r="K413">
            <v>0</v>
          </cell>
        </row>
        <row r="414">
          <cell r="B414">
            <v>55130</v>
          </cell>
          <cell r="C414" t="str">
            <v>BEBAN POKOK MILKUAT MANGO III (80ML X 60 pcs)</v>
          </cell>
          <cell r="D414" t="str">
            <v>Rp</v>
          </cell>
          <cell r="E414">
            <v>0</v>
          </cell>
          <cell r="F414" t="str">
            <v>Rp</v>
          </cell>
          <cell r="G414">
            <v>0</v>
          </cell>
          <cell r="H414" t="str">
            <v>Rp</v>
          </cell>
          <cell r="I414">
            <v>0</v>
          </cell>
          <cell r="J414" t="str">
            <v>Rp</v>
          </cell>
          <cell r="K414">
            <v>0</v>
          </cell>
        </row>
        <row r="415">
          <cell r="B415">
            <v>55131</v>
          </cell>
          <cell r="C415" t="str">
            <v>BEBAN POKOK MILKUAT CHOCOLATE (70 X 54 ml)</v>
          </cell>
          <cell r="D415" t="str">
            <v>Rp</v>
          </cell>
          <cell r="E415">
            <v>0</v>
          </cell>
          <cell r="F415" t="str">
            <v>Rp</v>
          </cell>
          <cell r="G415">
            <v>0</v>
          </cell>
          <cell r="H415" t="str">
            <v>Rp</v>
          </cell>
          <cell r="I415">
            <v>0</v>
          </cell>
          <cell r="J415" t="str">
            <v>Rp</v>
          </cell>
          <cell r="K415">
            <v>0</v>
          </cell>
        </row>
        <row r="416">
          <cell r="B416">
            <v>55132</v>
          </cell>
          <cell r="C416" t="str">
            <v>BEBAN POKOK MILKUAT CHOCOLATE 90 ml</v>
          </cell>
          <cell r="D416" t="str">
            <v>Rp</v>
          </cell>
          <cell r="E416">
            <v>0</v>
          </cell>
          <cell r="F416" t="str">
            <v>Rp</v>
          </cell>
          <cell r="G416">
            <v>0</v>
          </cell>
          <cell r="H416" t="str">
            <v>Rp</v>
          </cell>
          <cell r="I416">
            <v>0</v>
          </cell>
          <cell r="J416" t="str">
            <v>Rp</v>
          </cell>
          <cell r="K416">
            <v>0</v>
          </cell>
        </row>
        <row r="417">
          <cell r="B417">
            <v>55133</v>
          </cell>
          <cell r="C417" t="str">
            <v>BEBAN POKOK MILKUAT CHOCOLATE BANTAL (135 ml)</v>
          </cell>
          <cell r="D417" t="str">
            <v>Rp</v>
          </cell>
          <cell r="E417">
            <v>0</v>
          </cell>
          <cell r="F417" t="str">
            <v>Rp</v>
          </cell>
          <cell r="G417">
            <v>0</v>
          </cell>
          <cell r="H417" t="str">
            <v>Rp</v>
          </cell>
          <cell r="I417">
            <v>0</v>
          </cell>
          <cell r="J417" t="str">
            <v>Rp</v>
          </cell>
          <cell r="K417">
            <v>0</v>
          </cell>
        </row>
        <row r="418">
          <cell r="B418">
            <v>55134</v>
          </cell>
          <cell r="C418" t="str">
            <v>BEBAN POKOK MILKUAT PREBIOTIK STA*-100MLX40PC</v>
          </cell>
          <cell r="D418" t="str">
            <v>Rp</v>
          </cell>
          <cell r="E418">
            <v>0</v>
          </cell>
          <cell r="F418" t="str">
            <v>Rp</v>
          </cell>
          <cell r="G418">
            <v>0</v>
          </cell>
          <cell r="H418" t="str">
            <v>Rp</v>
          </cell>
          <cell r="I418">
            <v>0</v>
          </cell>
          <cell r="J418" t="str">
            <v>Rp</v>
          </cell>
          <cell r="K418">
            <v>0</v>
          </cell>
        </row>
        <row r="419">
          <cell r="B419">
            <v>55135</v>
          </cell>
          <cell r="C419" t="str">
            <v>BEBAN POKOK MILKUAT PREBIOTIK GRAPE-100MLX40PC</v>
          </cell>
          <cell r="D419" t="str">
            <v>Rp</v>
          </cell>
          <cell r="E419">
            <v>0</v>
          </cell>
          <cell r="F419" t="str">
            <v>Rp</v>
          </cell>
          <cell r="G419">
            <v>0</v>
          </cell>
          <cell r="H419" t="str">
            <v>Rp</v>
          </cell>
          <cell r="I419">
            <v>0</v>
          </cell>
          <cell r="J419" t="str">
            <v>Rp</v>
          </cell>
          <cell r="K419">
            <v>0</v>
          </cell>
        </row>
        <row r="420">
          <cell r="B420">
            <v>55136</v>
          </cell>
          <cell r="C420" t="str">
            <v>BEBAN POKOK MILKUAT PREBIOTIK ORANGE-100MLX40PC</v>
          </cell>
          <cell r="D420" t="str">
            <v>Rp</v>
          </cell>
          <cell r="E420">
            <v>0</v>
          </cell>
          <cell r="F420" t="str">
            <v>Rp</v>
          </cell>
          <cell r="G420">
            <v>0</v>
          </cell>
          <cell r="H420" t="str">
            <v>Rp</v>
          </cell>
          <cell r="I420">
            <v>0</v>
          </cell>
          <cell r="J420" t="str">
            <v>Rp</v>
          </cell>
          <cell r="K420">
            <v>0</v>
          </cell>
        </row>
        <row r="421">
          <cell r="B421">
            <v>55137</v>
          </cell>
          <cell r="C421" t="str">
            <v>BEBAN POKOK AFALAN / REJECT</v>
          </cell>
          <cell r="D421" t="str">
            <v>Rp</v>
          </cell>
          <cell r="E421">
            <v>0</v>
          </cell>
          <cell r="F421" t="str">
            <v>Rp</v>
          </cell>
          <cell r="G421">
            <v>0</v>
          </cell>
          <cell r="H421" t="str">
            <v>Rp</v>
          </cell>
          <cell r="I421">
            <v>0</v>
          </cell>
          <cell r="J421" t="str">
            <v>Rp</v>
          </cell>
          <cell r="K421">
            <v>0</v>
          </cell>
        </row>
        <row r="422">
          <cell r="B422">
            <v>80101</v>
          </cell>
          <cell r="C422" t="str">
            <v>Pendapatan Jasa Giro</v>
          </cell>
          <cell r="D422" t="str">
            <v>Rp</v>
          </cell>
          <cell r="E422">
            <v>0</v>
          </cell>
          <cell r="F422" t="str">
            <v>Rp</v>
          </cell>
          <cell r="G422">
            <v>0</v>
          </cell>
          <cell r="H422" t="str">
            <v>Rp</v>
          </cell>
          <cell r="I422">
            <v>0</v>
          </cell>
          <cell r="J422" t="str">
            <v>Rp</v>
          </cell>
          <cell r="K422">
            <v>0</v>
          </cell>
        </row>
        <row r="423">
          <cell r="B423">
            <v>80201</v>
          </cell>
          <cell r="C423" t="str">
            <v>Laba Penjualan Aktiva Tetap</v>
          </cell>
          <cell r="D423" t="str">
            <v>Rp</v>
          </cell>
          <cell r="E423">
            <v>0</v>
          </cell>
          <cell r="F423" t="str">
            <v>Rp</v>
          </cell>
          <cell r="G423">
            <v>0</v>
          </cell>
          <cell r="H423" t="str">
            <v>Rp</v>
          </cell>
          <cell r="I423">
            <v>0</v>
          </cell>
          <cell r="J423" t="str">
            <v>Rp</v>
          </cell>
          <cell r="K423">
            <v>0</v>
          </cell>
        </row>
        <row r="424">
          <cell r="B424">
            <v>80301</v>
          </cell>
          <cell r="C424" t="str">
            <v>Pendapatan Bunga</v>
          </cell>
          <cell r="D424" t="str">
            <v>Rp</v>
          </cell>
          <cell r="E424">
            <v>0</v>
          </cell>
          <cell r="F424" t="str">
            <v>Rp</v>
          </cell>
          <cell r="G424">
            <v>0</v>
          </cell>
          <cell r="H424" t="str">
            <v>Rp</v>
          </cell>
          <cell r="I424">
            <v>2272.27</v>
          </cell>
          <cell r="J424" t="str">
            <v>Rp</v>
          </cell>
          <cell r="K424">
            <v>-2272.27</v>
          </cell>
        </row>
        <row r="425">
          <cell r="B425">
            <v>80401</v>
          </cell>
          <cell r="C425" t="str">
            <v>Laba Selisih Kurs</v>
          </cell>
          <cell r="D425" t="str">
            <v>Rp</v>
          </cell>
          <cell r="E425">
            <v>0</v>
          </cell>
          <cell r="F425" t="str">
            <v>Rp</v>
          </cell>
          <cell r="G425">
            <v>0</v>
          </cell>
          <cell r="H425" t="str">
            <v>Rp</v>
          </cell>
          <cell r="I425">
            <v>0</v>
          </cell>
          <cell r="J425" t="str">
            <v>Rp</v>
          </cell>
          <cell r="K425">
            <v>0</v>
          </cell>
        </row>
        <row r="426">
          <cell r="B426">
            <v>80501</v>
          </cell>
          <cell r="C426" t="str">
            <v>Penjualan Afalan</v>
          </cell>
          <cell r="D426" t="str">
            <v>Rp</v>
          </cell>
          <cell r="E426">
            <v>0</v>
          </cell>
          <cell r="F426" t="str">
            <v>Rp</v>
          </cell>
          <cell r="G426">
            <v>0</v>
          </cell>
          <cell r="H426" t="str">
            <v>Rp</v>
          </cell>
          <cell r="I426">
            <v>0</v>
          </cell>
          <cell r="J426" t="str">
            <v>Rp</v>
          </cell>
          <cell r="K426">
            <v>0</v>
          </cell>
        </row>
        <row r="427">
          <cell r="B427">
            <v>80601</v>
          </cell>
          <cell r="C427" t="str">
            <v>Selisih Harga Transaksi Antar Cabang</v>
          </cell>
          <cell r="D427" t="str">
            <v>Rp</v>
          </cell>
          <cell r="E427">
            <v>0</v>
          </cell>
          <cell r="F427" t="str">
            <v>Rp</v>
          </cell>
          <cell r="G427">
            <v>0</v>
          </cell>
          <cell r="H427" t="str">
            <v>Rp</v>
          </cell>
          <cell r="I427">
            <v>0</v>
          </cell>
          <cell r="J427" t="str">
            <v>Rp</v>
          </cell>
          <cell r="K427">
            <v>0</v>
          </cell>
        </row>
        <row r="428">
          <cell r="B428">
            <v>80701</v>
          </cell>
          <cell r="C428" t="str">
            <v xml:space="preserve">Pendapatan Sewa </v>
          </cell>
          <cell r="D428" t="str">
            <v>Rp</v>
          </cell>
          <cell r="E428">
            <v>0</v>
          </cell>
          <cell r="F428" t="str">
            <v>Rp</v>
          </cell>
          <cell r="G428">
            <v>0</v>
          </cell>
          <cell r="H428" t="str">
            <v>Rp</v>
          </cell>
          <cell r="I428">
            <v>0</v>
          </cell>
          <cell r="J428" t="str">
            <v>Rp</v>
          </cell>
          <cell r="K428">
            <v>0</v>
          </cell>
        </row>
        <row r="429">
          <cell r="B429">
            <v>80901</v>
          </cell>
          <cell r="C429" t="str">
            <v>Lain-lain ( Kurang lebih bayar)</v>
          </cell>
          <cell r="D429" t="str">
            <v>Rp</v>
          </cell>
          <cell r="E429">
            <v>0</v>
          </cell>
          <cell r="F429" t="str">
            <v>Rp</v>
          </cell>
          <cell r="G429">
            <v>0</v>
          </cell>
          <cell r="H429" t="str">
            <v>Rp</v>
          </cell>
          <cell r="I429">
            <v>0</v>
          </cell>
          <cell r="J429" t="str">
            <v>Rp</v>
          </cell>
          <cell r="K429">
            <v>0</v>
          </cell>
        </row>
        <row r="430">
          <cell r="B430">
            <v>125101</v>
          </cell>
          <cell r="C430" t="str">
            <v>Investasi Pada PT ………….</v>
          </cell>
          <cell r="D430" t="str">
            <v>Rp</v>
          </cell>
          <cell r="E430">
            <v>0</v>
          </cell>
          <cell r="F430" t="str">
            <v>Rp</v>
          </cell>
          <cell r="G430">
            <v>0</v>
          </cell>
          <cell r="H430" t="str">
            <v>Rp</v>
          </cell>
          <cell r="I430">
            <v>0</v>
          </cell>
          <cell r="J430" t="str">
            <v>Rp</v>
          </cell>
          <cell r="K430">
            <v>0</v>
          </cell>
        </row>
        <row r="431">
          <cell r="B431" t="str">
            <v>116101</v>
          </cell>
          <cell r="C431" t="str">
            <v>Uang Muka Pembelian Mesin Lokal</v>
          </cell>
          <cell r="D431" t="str">
            <v>Rp</v>
          </cell>
          <cell r="E431">
            <v>0</v>
          </cell>
          <cell r="F431" t="str">
            <v>Rp</v>
          </cell>
          <cell r="G431">
            <v>0</v>
          </cell>
          <cell r="H431" t="str">
            <v>Rp</v>
          </cell>
          <cell r="I431">
            <v>0</v>
          </cell>
          <cell r="J431" t="str">
            <v>Rp</v>
          </cell>
          <cell r="K431">
            <v>0</v>
          </cell>
        </row>
        <row r="432">
          <cell r="B432" t="str">
            <v>116102</v>
          </cell>
          <cell r="C432" t="str">
            <v>Uang Muka Pembelian Lain-lain Lokal</v>
          </cell>
          <cell r="D432" t="str">
            <v>Rp</v>
          </cell>
          <cell r="E432">
            <v>0</v>
          </cell>
          <cell r="F432" t="str">
            <v>Rp</v>
          </cell>
          <cell r="G432">
            <v>0</v>
          </cell>
          <cell r="H432" t="str">
            <v>Rp</v>
          </cell>
          <cell r="I432">
            <v>0</v>
          </cell>
          <cell r="J432" t="str">
            <v>Rp</v>
          </cell>
          <cell r="K432">
            <v>0</v>
          </cell>
        </row>
        <row r="433">
          <cell r="B433" t="str">
            <v>116103</v>
          </cell>
          <cell r="C433" t="str">
            <v>Uang Muka Pembelian - PT SPS</v>
          </cell>
          <cell r="D433" t="str">
            <v>Rp</v>
          </cell>
          <cell r="E433">
            <v>0</v>
          </cell>
          <cell r="F433" t="str">
            <v>Rp</v>
          </cell>
          <cell r="G433">
            <v>0</v>
          </cell>
          <cell r="H433" t="str">
            <v>Rp</v>
          </cell>
          <cell r="I433">
            <v>0</v>
          </cell>
          <cell r="J433" t="str">
            <v>Rp</v>
          </cell>
          <cell r="K433">
            <v>0</v>
          </cell>
        </row>
        <row r="434">
          <cell r="B434" t="str">
            <v>116201</v>
          </cell>
          <cell r="C434" t="str">
            <v>Uang Muka Pembelian Mesin Import</v>
          </cell>
          <cell r="D434" t="str">
            <v>Rp</v>
          </cell>
          <cell r="E434">
            <v>0</v>
          </cell>
          <cell r="F434" t="str">
            <v>Rp</v>
          </cell>
          <cell r="G434">
            <v>0</v>
          </cell>
          <cell r="H434" t="str">
            <v>Rp</v>
          </cell>
          <cell r="I434">
            <v>0</v>
          </cell>
          <cell r="J434" t="str">
            <v>Rp</v>
          </cell>
          <cell r="K434">
            <v>0</v>
          </cell>
        </row>
        <row r="435">
          <cell r="B435" t="str">
            <v>116202</v>
          </cell>
          <cell r="C435" t="str">
            <v>Uang Muka Pembelian Lain-lain Import</v>
          </cell>
          <cell r="D435" t="str">
            <v>Rp</v>
          </cell>
          <cell r="E435">
            <v>0</v>
          </cell>
          <cell r="F435" t="str">
            <v>Rp</v>
          </cell>
          <cell r="G435">
            <v>0</v>
          </cell>
          <cell r="H435" t="str">
            <v>Rp</v>
          </cell>
          <cell r="I435">
            <v>0</v>
          </cell>
          <cell r="J435" t="str">
            <v>Rp</v>
          </cell>
          <cell r="K435">
            <v>0</v>
          </cell>
        </row>
        <row r="436">
          <cell r="B436" t="str">
            <v>116301</v>
          </cell>
          <cell r="C436" t="str">
            <v>Uang Muka Pembayaran Hutang IDR</v>
          </cell>
          <cell r="D436" t="str">
            <v>Rp</v>
          </cell>
          <cell r="E436">
            <v>0</v>
          </cell>
          <cell r="F436" t="str">
            <v>Rp</v>
          </cell>
          <cell r="G436">
            <v>0</v>
          </cell>
          <cell r="H436" t="str">
            <v>Rp</v>
          </cell>
          <cell r="I436">
            <v>0</v>
          </cell>
          <cell r="J436" t="str">
            <v>Rp</v>
          </cell>
          <cell r="K436">
            <v>0</v>
          </cell>
        </row>
        <row r="437">
          <cell r="B437" t="str">
            <v>116302</v>
          </cell>
          <cell r="C437" t="str">
            <v>Uang Muka Pembayaran Hutang USD</v>
          </cell>
          <cell r="D437" t="str">
            <v>Rp</v>
          </cell>
          <cell r="E437">
            <v>0</v>
          </cell>
          <cell r="F437" t="str">
            <v>Rp</v>
          </cell>
          <cell r="G437">
            <v>0</v>
          </cell>
          <cell r="H437" t="str">
            <v>Rp</v>
          </cell>
          <cell r="I437">
            <v>0</v>
          </cell>
          <cell r="J437" t="str">
            <v>Rp</v>
          </cell>
          <cell r="K437">
            <v>0</v>
          </cell>
        </row>
        <row r="438">
          <cell r="B438" t="str">
            <v>116303</v>
          </cell>
          <cell r="C438" t="str">
            <v>Uang Muka Pembayaran Hutang SGD</v>
          </cell>
          <cell r="D438" t="str">
            <v>Rp</v>
          </cell>
          <cell r="E438">
            <v>0</v>
          </cell>
          <cell r="F438" t="str">
            <v>Rp</v>
          </cell>
          <cell r="G438">
            <v>0</v>
          </cell>
          <cell r="H438" t="str">
            <v>Rp</v>
          </cell>
          <cell r="I438">
            <v>0</v>
          </cell>
          <cell r="J438" t="str">
            <v>Rp</v>
          </cell>
          <cell r="K438">
            <v>0</v>
          </cell>
        </row>
        <row r="439">
          <cell r="B439" t="str">
            <v>116304</v>
          </cell>
          <cell r="C439" t="str">
            <v>Uang Muka Pembayaran Hutang EUR</v>
          </cell>
          <cell r="D439" t="str">
            <v>Rp</v>
          </cell>
          <cell r="E439">
            <v>0</v>
          </cell>
          <cell r="F439" t="str">
            <v>Rp</v>
          </cell>
          <cell r="G439">
            <v>0</v>
          </cell>
          <cell r="H439" t="str">
            <v>Rp</v>
          </cell>
          <cell r="I439">
            <v>0</v>
          </cell>
          <cell r="J439" t="str">
            <v>Rp</v>
          </cell>
          <cell r="K439">
            <v>0</v>
          </cell>
        </row>
        <row r="440">
          <cell r="B440" t="str">
            <v>123102</v>
          </cell>
          <cell r="C440" t="str">
            <v>Soft*are Microsoft *indo*s &amp; Microsoft Office</v>
          </cell>
          <cell r="D440" t="str">
            <v>Rp</v>
          </cell>
          <cell r="E440">
            <v>0</v>
          </cell>
          <cell r="F440" t="str">
            <v>Rp</v>
          </cell>
          <cell r="G440">
            <v>0</v>
          </cell>
          <cell r="H440" t="str">
            <v>Rp</v>
          </cell>
          <cell r="I440">
            <v>0</v>
          </cell>
          <cell r="J440" t="str">
            <v>Rp</v>
          </cell>
          <cell r="K440">
            <v>0</v>
          </cell>
        </row>
        <row r="441">
          <cell r="B441" t="str">
            <v>124101</v>
          </cell>
          <cell r="C441" t="str">
            <v>Bangunan Dalam Pelaksanaan - Proyek Pabrik ………..</v>
          </cell>
          <cell r="D441" t="str">
            <v>Rp</v>
          </cell>
          <cell r="E441">
            <v>0</v>
          </cell>
          <cell r="F441" t="str">
            <v>Rp</v>
          </cell>
          <cell r="G441">
            <v>0</v>
          </cell>
          <cell r="H441" t="str">
            <v>Rp</v>
          </cell>
          <cell r="I441">
            <v>0</v>
          </cell>
          <cell r="J441" t="str">
            <v>Rp</v>
          </cell>
          <cell r="K441">
            <v>0</v>
          </cell>
        </row>
        <row r="442">
          <cell r="B442" t="str">
            <v>124102</v>
          </cell>
          <cell r="C442" t="str">
            <v>Bangunan Dalam Pelaksanaan - Proyek Pabrik ………..</v>
          </cell>
          <cell r="D442" t="str">
            <v>Rp</v>
          </cell>
          <cell r="E442">
            <v>0</v>
          </cell>
          <cell r="F442" t="str">
            <v>Rp</v>
          </cell>
          <cell r="G442">
            <v>0</v>
          </cell>
          <cell r="H442" t="str">
            <v>Rp</v>
          </cell>
          <cell r="I442">
            <v>0</v>
          </cell>
          <cell r="J442" t="str">
            <v>Rp</v>
          </cell>
          <cell r="K442">
            <v>0</v>
          </cell>
        </row>
        <row r="443">
          <cell r="B443" t="str">
            <v>124103</v>
          </cell>
          <cell r="C443" t="str">
            <v>Bangunan Dalam Pelaksanaan - Proyek Pabrik ………..</v>
          </cell>
          <cell r="D443" t="str">
            <v>Rp</v>
          </cell>
          <cell r="E443">
            <v>0</v>
          </cell>
          <cell r="F443" t="str">
            <v>Rp</v>
          </cell>
          <cell r="G443">
            <v>0</v>
          </cell>
          <cell r="H443" t="str">
            <v>Rp</v>
          </cell>
          <cell r="I443">
            <v>0</v>
          </cell>
          <cell r="J443" t="str">
            <v>Rp</v>
          </cell>
          <cell r="K443">
            <v>0</v>
          </cell>
        </row>
        <row r="444">
          <cell r="B444" t="str">
            <v>124104</v>
          </cell>
          <cell r="C444" t="str">
            <v>Bangunan Dalam Pelaksanaan - Proyek Pabrik ………..</v>
          </cell>
          <cell r="D444" t="str">
            <v>Rp</v>
          </cell>
          <cell r="E444">
            <v>0</v>
          </cell>
          <cell r="F444" t="str">
            <v>Rp</v>
          </cell>
          <cell r="G444">
            <v>0</v>
          </cell>
          <cell r="H444" t="str">
            <v>Rp</v>
          </cell>
          <cell r="I444">
            <v>0</v>
          </cell>
          <cell r="J444" t="str">
            <v>Rp</v>
          </cell>
          <cell r="K444">
            <v>0</v>
          </cell>
        </row>
        <row r="445">
          <cell r="B445" t="str">
            <v>124105</v>
          </cell>
          <cell r="C445" t="str">
            <v>Bangunan Dalam Pelaksanaan - Proyek Pabrik ………..</v>
          </cell>
          <cell r="D445" t="str">
            <v>Rp</v>
          </cell>
          <cell r="E445">
            <v>0</v>
          </cell>
          <cell r="F445" t="str">
            <v>Rp</v>
          </cell>
          <cell r="G445">
            <v>0</v>
          </cell>
          <cell r="H445" t="str">
            <v>Rp</v>
          </cell>
          <cell r="I445">
            <v>0</v>
          </cell>
          <cell r="J445" t="str">
            <v>Rp</v>
          </cell>
          <cell r="K445">
            <v>0</v>
          </cell>
        </row>
        <row r="446">
          <cell r="B446" t="str">
            <v>124106</v>
          </cell>
          <cell r="C446" t="str">
            <v>Bangunan Dalam Pelaksanaan - Proyek Pabrik ………..</v>
          </cell>
          <cell r="D446" t="str">
            <v>Rp</v>
          </cell>
          <cell r="E446">
            <v>0</v>
          </cell>
          <cell r="F446" t="str">
            <v>Rp</v>
          </cell>
          <cell r="G446">
            <v>0</v>
          </cell>
          <cell r="H446" t="str">
            <v>Rp</v>
          </cell>
          <cell r="I446">
            <v>0</v>
          </cell>
          <cell r="J446" t="str">
            <v>Rp</v>
          </cell>
          <cell r="K446">
            <v>0</v>
          </cell>
        </row>
        <row r="447">
          <cell r="B447" t="str">
            <v>124107</v>
          </cell>
          <cell r="C447" t="str">
            <v>Bangunan Dalam Pelaksanaan - Proyek Pabrik ………..</v>
          </cell>
          <cell r="D447" t="str">
            <v>Rp</v>
          </cell>
          <cell r="E447">
            <v>0</v>
          </cell>
          <cell r="F447" t="str">
            <v>Rp</v>
          </cell>
          <cell r="G447">
            <v>0</v>
          </cell>
          <cell r="H447" t="str">
            <v>Rp</v>
          </cell>
          <cell r="I447">
            <v>0</v>
          </cell>
          <cell r="J447" t="str">
            <v>Rp</v>
          </cell>
          <cell r="K447">
            <v>0</v>
          </cell>
        </row>
        <row r="448">
          <cell r="B448" t="str">
            <v>124108</v>
          </cell>
          <cell r="C448" t="str">
            <v>Bangunan Dalam Pelaksanaan - Proyek Pabrik ………..</v>
          </cell>
          <cell r="D448" t="str">
            <v>Rp</v>
          </cell>
          <cell r="E448">
            <v>0</v>
          </cell>
          <cell r="F448" t="str">
            <v>Rp</v>
          </cell>
          <cell r="G448">
            <v>0</v>
          </cell>
          <cell r="H448" t="str">
            <v>Rp</v>
          </cell>
          <cell r="I448">
            <v>0</v>
          </cell>
          <cell r="J448" t="str">
            <v>Rp</v>
          </cell>
          <cell r="K448">
            <v>0</v>
          </cell>
        </row>
        <row r="449">
          <cell r="B449" t="str">
            <v>124109</v>
          </cell>
          <cell r="C449" t="str">
            <v>Bangunan Dalam Pelaksanaan - Proyek Pabrik ………..</v>
          </cell>
          <cell r="D449" t="str">
            <v>Rp</v>
          </cell>
          <cell r="E449">
            <v>0</v>
          </cell>
          <cell r="F449" t="str">
            <v>Rp</v>
          </cell>
          <cell r="G449">
            <v>0</v>
          </cell>
          <cell r="H449" t="str">
            <v>Rp</v>
          </cell>
          <cell r="I449">
            <v>0</v>
          </cell>
          <cell r="J449" t="str">
            <v>Rp</v>
          </cell>
          <cell r="K449">
            <v>0</v>
          </cell>
        </row>
        <row r="450">
          <cell r="B450" t="str">
            <v>124201</v>
          </cell>
          <cell r="C450" t="str">
            <v>Mesin Dalam Pelaksanaan</v>
          </cell>
          <cell r="D450" t="str">
            <v>Rp</v>
          </cell>
          <cell r="E450">
            <v>0</v>
          </cell>
          <cell r="F450" t="str">
            <v>Rp</v>
          </cell>
          <cell r="G450">
            <v>0</v>
          </cell>
          <cell r="H450" t="str">
            <v>Rp</v>
          </cell>
          <cell r="I450">
            <v>0</v>
          </cell>
          <cell r="J450" t="str">
            <v>Rp</v>
          </cell>
          <cell r="K450">
            <v>0</v>
          </cell>
        </row>
        <row r="451">
          <cell r="B451" t="str">
            <v>124301</v>
          </cell>
          <cell r="C451" t="str">
            <v>Tanah Untuk Pengembangan</v>
          </cell>
          <cell r="D451" t="str">
            <v>Rp</v>
          </cell>
          <cell r="E451">
            <v>0</v>
          </cell>
          <cell r="F451" t="str">
            <v>Rp</v>
          </cell>
          <cell r="G451">
            <v>0</v>
          </cell>
          <cell r="H451" t="str">
            <v>Rp</v>
          </cell>
          <cell r="I451">
            <v>0</v>
          </cell>
          <cell r="J451" t="str">
            <v>Rp</v>
          </cell>
          <cell r="K451">
            <v>0</v>
          </cell>
        </row>
        <row r="452">
          <cell r="B452" t="str">
            <v>124401</v>
          </cell>
          <cell r="C452" t="str">
            <v>Proyek Property</v>
          </cell>
          <cell r="D452" t="str">
            <v>Rp</v>
          </cell>
          <cell r="E452">
            <v>0</v>
          </cell>
          <cell r="F452" t="str">
            <v>Rp</v>
          </cell>
          <cell r="G452">
            <v>0</v>
          </cell>
          <cell r="H452" t="str">
            <v>Rp</v>
          </cell>
          <cell r="I452">
            <v>0</v>
          </cell>
          <cell r="J452" t="str">
            <v>Rp</v>
          </cell>
          <cell r="K452">
            <v>0</v>
          </cell>
        </row>
        <row r="453">
          <cell r="B453" t="str">
            <v>124501</v>
          </cell>
          <cell r="C453" t="str">
            <v>Biaya Pra Operasi - ………………</v>
          </cell>
          <cell r="D453" t="str">
            <v>Rp</v>
          </cell>
          <cell r="E453">
            <v>0</v>
          </cell>
          <cell r="F453" t="str">
            <v>Rp</v>
          </cell>
          <cell r="G453">
            <v>0</v>
          </cell>
          <cell r="H453" t="str">
            <v>Rp</v>
          </cell>
          <cell r="I453">
            <v>0</v>
          </cell>
          <cell r="J453" t="str">
            <v>Rp</v>
          </cell>
          <cell r="K453">
            <v>0</v>
          </cell>
        </row>
        <row r="454">
          <cell r="B454" t="str">
            <v>124521</v>
          </cell>
          <cell r="C454" t="str">
            <v>Akumulasi Amortisasi Biaya Pra Operasi - ………………..</v>
          </cell>
          <cell r="D454" t="str">
            <v>Rp</v>
          </cell>
          <cell r="E454">
            <v>0</v>
          </cell>
          <cell r="F454" t="str">
            <v>Rp</v>
          </cell>
          <cell r="G454">
            <v>0</v>
          </cell>
          <cell r="H454" t="str">
            <v>Rp</v>
          </cell>
          <cell r="I454">
            <v>0</v>
          </cell>
          <cell r="J454" t="str">
            <v>Rp</v>
          </cell>
          <cell r="K454">
            <v>0</v>
          </cell>
        </row>
        <row r="455">
          <cell r="B455" t="str">
            <v>124522</v>
          </cell>
          <cell r="C455" t="str">
            <v>Akumulasi Amortisasi Biaya Pra Operasi - ………………..</v>
          </cell>
          <cell r="D455" t="str">
            <v>Rp</v>
          </cell>
          <cell r="E455">
            <v>0</v>
          </cell>
          <cell r="F455" t="str">
            <v>Rp</v>
          </cell>
          <cell r="G455">
            <v>0</v>
          </cell>
          <cell r="H455" t="str">
            <v>Rp</v>
          </cell>
          <cell r="I455">
            <v>0</v>
          </cell>
          <cell r="J455" t="str">
            <v>Rp</v>
          </cell>
          <cell r="K455">
            <v>0</v>
          </cell>
        </row>
        <row r="456">
          <cell r="B456" t="str">
            <v>124523</v>
          </cell>
          <cell r="C456" t="str">
            <v>Akumulasi Amortisasi Biaya Pra Operasi - ………………..</v>
          </cell>
          <cell r="D456" t="str">
            <v>Rp</v>
          </cell>
          <cell r="E456">
            <v>0</v>
          </cell>
          <cell r="F456" t="str">
            <v>Rp</v>
          </cell>
          <cell r="G456">
            <v>0</v>
          </cell>
          <cell r="H456" t="str">
            <v>Rp</v>
          </cell>
          <cell r="I456">
            <v>0</v>
          </cell>
          <cell r="J456" t="str">
            <v>Rp</v>
          </cell>
          <cell r="K456">
            <v>0</v>
          </cell>
        </row>
        <row r="457">
          <cell r="B457" t="str">
            <v>124524</v>
          </cell>
          <cell r="C457" t="str">
            <v>Akumulasi Amortisasi Biaya Pra Operasi - ………………..</v>
          </cell>
          <cell r="D457" t="str">
            <v>Rp</v>
          </cell>
          <cell r="E457">
            <v>0</v>
          </cell>
          <cell r="F457" t="str">
            <v>Rp</v>
          </cell>
          <cell r="G457">
            <v>0</v>
          </cell>
          <cell r="H457" t="str">
            <v>Rp</v>
          </cell>
          <cell r="I457">
            <v>0</v>
          </cell>
          <cell r="J457" t="str">
            <v>Rp</v>
          </cell>
          <cell r="K457">
            <v>0</v>
          </cell>
        </row>
        <row r="458">
          <cell r="B458" t="str">
            <v>124525</v>
          </cell>
          <cell r="C458" t="str">
            <v>Akumulasi Amortisasi Biaya Pra Operasi - ………………..</v>
          </cell>
          <cell r="D458" t="str">
            <v>Rp</v>
          </cell>
          <cell r="E458">
            <v>0</v>
          </cell>
          <cell r="F458" t="str">
            <v>Rp</v>
          </cell>
          <cell r="G458">
            <v>0</v>
          </cell>
          <cell r="H458" t="str">
            <v>Rp</v>
          </cell>
          <cell r="I458">
            <v>0</v>
          </cell>
          <cell r="J458" t="str">
            <v>Rp</v>
          </cell>
          <cell r="K458">
            <v>0</v>
          </cell>
        </row>
        <row r="459">
          <cell r="B459" t="str">
            <v>124526</v>
          </cell>
          <cell r="C459" t="str">
            <v>Akumulasi Amortisasi Biaya Pra Operasi - ………………..</v>
          </cell>
          <cell r="D459" t="str">
            <v>Rp</v>
          </cell>
          <cell r="E459">
            <v>0</v>
          </cell>
          <cell r="F459" t="str">
            <v>Rp</v>
          </cell>
          <cell r="G459">
            <v>0</v>
          </cell>
          <cell r="H459" t="str">
            <v>Rp</v>
          </cell>
          <cell r="I459">
            <v>0</v>
          </cell>
          <cell r="J459" t="str">
            <v>Rp</v>
          </cell>
          <cell r="K459">
            <v>0</v>
          </cell>
        </row>
        <row r="460">
          <cell r="B460" t="str">
            <v>124527</v>
          </cell>
          <cell r="C460" t="str">
            <v>Akumulasi Amortisasi Biaya Pra Operasi - ………………..</v>
          </cell>
          <cell r="D460" t="str">
            <v>Rp</v>
          </cell>
          <cell r="E460">
            <v>0</v>
          </cell>
          <cell r="F460" t="str">
            <v>Rp</v>
          </cell>
          <cell r="G460">
            <v>0</v>
          </cell>
          <cell r="H460" t="str">
            <v>Rp</v>
          </cell>
          <cell r="I460">
            <v>0</v>
          </cell>
          <cell r="J460" t="str">
            <v>Rp</v>
          </cell>
          <cell r="K460">
            <v>0</v>
          </cell>
        </row>
        <row r="461">
          <cell r="B461" t="str">
            <v>124528</v>
          </cell>
          <cell r="C461" t="str">
            <v>Akumulasi Amortisasi Biaya Pra Operasi - ………………..</v>
          </cell>
          <cell r="D461" t="str">
            <v>Rp</v>
          </cell>
          <cell r="E461">
            <v>0</v>
          </cell>
          <cell r="F461" t="str">
            <v>Rp</v>
          </cell>
          <cell r="G461">
            <v>0</v>
          </cell>
          <cell r="H461" t="str">
            <v>Rp</v>
          </cell>
          <cell r="I461">
            <v>0</v>
          </cell>
          <cell r="J461" t="str">
            <v>Rp</v>
          </cell>
          <cell r="K461">
            <v>0</v>
          </cell>
        </row>
        <row r="462">
          <cell r="B462" t="str">
            <v>124529</v>
          </cell>
          <cell r="C462" t="str">
            <v>Akumulasi Amortisasi Biaya Pra Operasi - ………………..</v>
          </cell>
          <cell r="D462" t="str">
            <v>Rp</v>
          </cell>
          <cell r="E462">
            <v>0</v>
          </cell>
          <cell r="F462" t="str">
            <v>Rp</v>
          </cell>
          <cell r="G462">
            <v>0</v>
          </cell>
          <cell r="H462" t="str">
            <v>Rp</v>
          </cell>
          <cell r="I462">
            <v>0</v>
          </cell>
          <cell r="J462" t="str">
            <v>Rp</v>
          </cell>
          <cell r="K462">
            <v>0</v>
          </cell>
        </row>
        <row r="463">
          <cell r="B463" t="str">
            <v>124530</v>
          </cell>
          <cell r="C463" t="str">
            <v>Akumulasi Amortisasi Biaya Pra Operasi - ………………..</v>
          </cell>
          <cell r="D463" t="str">
            <v>Rp</v>
          </cell>
          <cell r="E463">
            <v>0</v>
          </cell>
          <cell r="F463" t="str">
            <v>Rp</v>
          </cell>
          <cell r="G463">
            <v>0</v>
          </cell>
          <cell r="H463" t="str">
            <v>Rp</v>
          </cell>
          <cell r="I463">
            <v>0</v>
          </cell>
          <cell r="J463" t="str">
            <v>Rp</v>
          </cell>
          <cell r="K463">
            <v>0</v>
          </cell>
        </row>
        <row r="464">
          <cell r="B464" t="str">
            <v>214101</v>
          </cell>
          <cell r="C464" t="str">
            <v>Hutang Gaji</v>
          </cell>
          <cell r="D464" t="str">
            <v>Rp</v>
          </cell>
          <cell r="E464">
            <v>0</v>
          </cell>
          <cell r="F464" t="str">
            <v>Rp</v>
          </cell>
          <cell r="G464">
            <v>0</v>
          </cell>
          <cell r="H464" t="str">
            <v>Rp</v>
          </cell>
          <cell r="I464">
            <v>0</v>
          </cell>
          <cell r="J464" t="str">
            <v>Rp</v>
          </cell>
          <cell r="K464">
            <v>0</v>
          </cell>
        </row>
        <row r="465">
          <cell r="B465" t="str">
            <v>214201</v>
          </cell>
          <cell r="C465" t="str">
            <v>Hutang Listrik</v>
          </cell>
          <cell r="D465" t="str">
            <v>Rp</v>
          </cell>
          <cell r="E465">
            <v>0</v>
          </cell>
          <cell r="F465" t="str">
            <v>Rp</v>
          </cell>
          <cell r="G465">
            <v>0</v>
          </cell>
          <cell r="H465" t="str">
            <v>Rp</v>
          </cell>
          <cell r="I465">
            <v>0</v>
          </cell>
          <cell r="J465" t="str">
            <v>Rp</v>
          </cell>
          <cell r="K465">
            <v>0</v>
          </cell>
        </row>
        <row r="466">
          <cell r="B466" t="str">
            <v>214301</v>
          </cell>
          <cell r="C466" t="str">
            <v>Hutang Ongkos Angkut</v>
          </cell>
          <cell r="D466" t="str">
            <v>Rp</v>
          </cell>
          <cell r="E466">
            <v>0</v>
          </cell>
          <cell r="F466" t="str">
            <v>Rp</v>
          </cell>
          <cell r="G466">
            <v>0</v>
          </cell>
          <cell r="H466" t="str">
            <v>Rp</v>
          </cell>
          <cell r="I466">
            <v>0</v>
          </cell>
          <cell r="J466" t="str">
            <v>Rp</v>
          </cell>
          <cell r="K466">
            <v>0</v>
          </cell>
        </row>
        <row r="467">
          <cell r="B467" t="str">
            <v>214401</v>
          </cell>
          <cell r="C467" t="str">
            <v>Hutang Bunga Bank</v>
          </cell>
          <cell r="D467" t="str">
            <v>Rp</v>
          </cell>
          <cell r="E467">
            <v>0</v>
          </cell>
          <cell r="F467" t="str">
            <v>Rp</v>
          </cell>
          <cell r="G467">
            <v>0</v>
          </cell>
          <cell r="H467" t="str">
            <v>Rp</v>
          </cell>
          <cell r="I467">
            <v>0</v>
          </cell>
          <cell r="J467" t="str">
            <v>Rp</v>
          </cell>
          <cell r="K467">
            <v>0</v>
          </cell>
        </row>
        <row r="468">
          <cell r="B468" t="str">
            <v>214402</v>
          </cell>
          <cell r="C468" t="str">
            <v>Hutang Bunga Pemegang Saham</v>
          </cell>
          <cell r="D468" t="str">
            <v>Rp</v>
          </cell>
          <cell r="E468">
            <v>0</v>
          </cell>
          <cell r="F468" t="str">
            <v>Rp</v>
          </cell>
          <cell r="G468">
            <v>0</v>
          </cell>
          <cell r="H468" t="str">
            <v>Rp</v>
          </cell>
          <cell r="I468">
            <v>0</v>
          </cell>
          <cell r="J468" t="str">
            <v>Rp</v>
          </cell>
          <cell r="K468">
            <v>0</v>
          </cell>
        </row>
        <row r="469">
          <cell r="B469" t="str">
            <v>214403</v>
          </cell>
          <cell r="C469" t="str">
            <v>By Lain2 yg msh hrs dibayar</v>
          </cell>
          <cell r="D469" t="str">
            <v>Rp</v>
          </cell>
          <cell r="E469">
            <v>0</v>
          </cell>
          <cell r="F469" t="str">
            <v>Rp</v>
          </cell>
          <cell r="G469">
            <v>0</v>
          </cell>
          <cell r="H469" t="str">
            <v>Rp</v>
          </cell>
          <cell r="I469">
            <v>0</v>
          </cell>
          <cell r="J469" t="str">
            <v>Rp</v>
          </cell>
          <cell r="K469">
            <v>0</v>
          </cell>
        </row>
        <row r="470">
          <cell r="B470" t="str">
            <v>215101</v>
          </cell>
          <cell r="C470" t="str">
            <v>Hutang Jaminan Galon AQUA</v>
          </cell>
          <cell r="D470" t="str">
            <v>Rp</v>
          </cell>
          <cell r="E470">
            <v>0</v>
          </cell>
          <cell r="F470" t="str">
            <v>Rp</v>
          </cell>
          <cell r="G470">
            <v>0</v>
          </cell>
          <cell r="H470" t="str">
            <v>Rp</v>
          </cell>
          <cell r="I470">
            <v>0</v>
          </cell>
          <cell r="J470" t="str">
            <v>Rp</v>
          </cell>
          <cell r="K470">
            <v>0</v>
          </cell>
        </row>
        <row r="471">
          <cell r="B471" t="str">
            <v>215201</v>
          </cell>
          <cell r="C471" t="str">
            <v>Hutang Jaminan Galon VIT</v>
          </cell>
          <cell r="D471" t="str">
            <v>Rp</v>
          </cell>
          <cell r="E471">
            <v>0</v>
          </cell>
          <cell r="F471" t="str">
            <v>Rp</v>
          </cell>
          <cell r="G471">
            <v>0</v>
          </cell>
          <cell r="H471" t="str">
            <v>Rp</v>
          </cell>
          <cell r="I471">
            <v>0</v>
          </cell>
          <cell r="J471" t="str">
            <v>Rp</v>
          </cell>
          <cell r="K471">
            <v>0</v>
          </cell>
        </row>
        <row r="472">
          <cell r="B472" t="str">
            <v>215401</v>
          </cell>
          <cell r="C472" t="str">
            <v>Hutang Jaminan Dispenser</v>
          </cell>
          <cell r="D472" t="str">
            <v>Rp</v>
          </cell>
          <cell r="E472">
            <v>0</v>
          </cell>
          <cell r="F472" t="str">
            <v>Rp</v>
          </cell>
          <cell r="G472">
            <v>0</v>
          </cell>
          <cell r="H472" t="str">
            <v>Rp</v>
          </cell>
          <cell r="I472">
            <v>0</v>
          </cell>
          <cell r="J472" t="str">
            <v>Rp</v>
          </cell>
          <cell r="K472">
            <v>0</v>
          </cell>
        </row>
        <row r="473">
          <cell r="B473" t="str">
            <v>216501</v>
          </cell>
          <cell r="C473" t="str">
            <v>Sewa Diterima Dimuka</v>
          </cell>
          <cell r="D473" t="str">
            <v>Rp</v>
          </cell>
          <cell r="E473">
            <v>0</v>
          </cell>
          <cell r="F473" t="str">
            <v>Rp</v>
          </cell>
          <cell r="G473">
            <v>0</v>
          </cell>
          <cell r="H473" t="str">
            <v>Rp</v>
          </cell>
          <cell r="I473">
            <v>0</v>
          </cell>
          <cell r="J473" t="str">
            <v>Rp</v>
          </cell>
          <cell r="K473">
            <v>0</v>
          </cell>
        </row>
        <row r="474">
          <cell r="B474" t="str">
            <v>631101</v>
          </cell>
          <cell r="C474" t="str">
            <v>Biaya Trial Divisi AMDK</v>
          </cell>
          <cell r="D474" t="str">
            <v>Rp</v>
          </cell>
          <cell r="E474">
            <v>0</v>
          </cell>
          <cell r="F474" t="str">
            <v>Rp</v>
          </cell>
          <cell r="G474">
            <v>0</v>
          </cell>
          <cell r="H474" t="str">
            <v>Rp</v>
          </cell>
          <cell r="I474">
            <v>0</v>
          </cell>
          <cell r="J474" t="str">
            <v>Rp</v>
          </cell>
          <cell r="K474">
            <v>0</v>
          </cell>
        </row>
        <row r="475">
          <cell r="B475" t="str">
            <v>631102</v>
          </cell>
          <cell r="C475" t="str">
            <v>Biaya Trial Divisi Packaging</v>
          </cell>
          <cell r="D475" t="str">
            <v>Rp</v>
          </cell>
          <cell r="E475">
            <v>0</v>
          </cell>
          <cell r="F475" t="str">
            <v>Rp</v>
          </cell>
          <cell r="G475">
            <v>0</v>
          </cell>
          <cell r="H475" t="str">
            <v>Rp</v>
          </cell>
          <cell r="I475">
            <v>0</v>
          </cell>
          <cell r="J475" t="str">
            <v>Rp</v>
          </cell>
          <cell r="K475">
            <v>0</v>
          </cell>
        </row>
        <row r="476">
          <cell r="B476" t="str">
            <v>631103</v>
          </cell>
          <cell r="C476" t="str">
            <v>Biaya Trial Divisi Maklon</v>
          </cell>
          <cell r="D476" t="str">
            <v>Rp</v>
          </cell>
          <cell r="E476">
            <v>0</v>
          </cell>
          <cell r="F476" t="str">
            <v>Rp</v>
          </cell>
          <cell r="G476">
            <v>0</v>
          </cell>
          <cell r="H476" t="str">
            <v>Rp</v>
          </cell>
          <cell r="I476">
            <v>0</v>
          </cell>
          <cell r="J476" t="str">
            <v>Rp</v>
          </cell>
          <cell r="K476">
            <v>0</v>
          </cell>
        </row>
        <row r="477">
          <cell r="B477" t="str">
            <v>721101</v>
          </cell>
          <cell r="C477" t="str">
            <v>Biaya Bunga Hutang Bank</v>
          </cell>
          <cell r="D477" t="str">
            <v>Rp</v>
          </cell>
          <cell r="E477">
            <v>0</v>
          </cell>
          <cell r="F477" t="str">
            <v>Rp</v>
          </cell>
          <cell r="G477">
            <v>0</v>
          </cell>
          <cell r="H477" t="str">
            <v>Rp</v>
          </cell>
          <cell r="I477">
            <v>0</v>
          </cell>
          <cell r="J477" t="str">
            <v>Rp</v>
          </cell>
          <cell r="K477">
            <v>0</v>
          </cell>
        </row>
        <row r="478">
          <cell r="B478" t="str">
            <v>721102</v>
          </cell>
          <cell r="C478" t="str">
            <v>Biaya Bunga Hutang PS</v>
          </cell>
          <cell r="D478" t="str">
            <v>Rp</v>
          </cell>
          <cell r="E478">
            <v>0</v>
          </cell>
          <cell r="F478" t="str">
            <v>Rp</v>
          </cell>
          <cell r="G478">
            <v>0</v>
          </cell>
          <cell r="H478" t="str">
            <v>Rp</v>
          </cell>
          <cell r="I478">
            <v>0</v>
          </cell>
          <cell r="J478" t="str">
            <v>Rp</v>
          </cell>
          <cell r="K478">
            <v>0</v>
          </cell>
        </row>
        <row r="479">
          <cell r="B479" t="str">
            <v>721103</v>
          </cell>
          <cell r="C479" t="str">
            <v>Biaya Bunga Hutang PP</v>
          </cell>
          <cell r="D479" t="str">
            <v>Rp</v>
          </cell>
          <cell r="E479">
            <v>0</v>
          </cell>
          <cell r="F479" t="str">
            <v>Rp</v>
          </cell>
          <cell r="G479">
            <v>0</v>
          </cell>
          <cell r="H479" t="str">
            <v>Rp</v>
          </cell>
          <cell r="I479">
            <v>0</v>
          </cell>
          <cell r="J479" t="str">
            <v>Rp</v>
          </cell>
          <cell r="K479">
            <v>0</v>
          </cell>
        </row>
        <row r="480">
          <cell r="B480" t="str">
            <v>722101</v>
          </cell>
          <cell r="C480" t="str">
            <v>Rugi Penjualan Aktiva Tetap</v>
          </cell>
          <cell r="D480" t="str">
            <v>Rp</v>
          </cell>
          <cell r="E480">
            <v>0</v>
          </cell>
          <cell r="F480" t="str">
            <v>Rp</v>
          </cell>
          <cell r="G480">
            <v>0</v>
          </cell>
          <cell r="H480" t="str">
            <v>Rp</v>
          </cell>
          <cell r="I480">
            <v>0</v>
          </cell>
          <cell r="J480" t="str">
            <v>Rp</v>
          </cell>
          <cell r="K480">
            <v>0</v>
          </cell>
        </row>
        <row r="481">
          <cell r="B481" t="str">
            <v>723101</v>
          </cell>
          <cell r="C481" t="str">
            <v>Rugi Selisih Kurs</v>
          </cell>
          <cell r="D481" t="str">
            <v>Rp</v>
          </cell>
          <cell r="E481">
            <v>0</v>
          </cell>
          <cell r="F481" t="str">
            <v>Rp</v>
          </cell>
          <cell r="G481">
            <v>0</v>
          </cell>
          <cell r="H481" t="str">
            <v>Rp</v>
          </cell>
          <cell r="I481">
            <v>0</v>
          </cell>
          <cell r="J481" t="str">
            <v>Rp</v>
          </cell>
          <cell r="K481">
            <v>0</v>
          </cell>
        </row>
        <row r="482">
          <cell r="B482" t="str">
            <v>724101</v>
          </cell>
          <cell r="C482" t="str">
            <v>Penghapusan Piutang</v>
          </cell>
          <cell r="D482" t="str">
            <v>Rp</v>
          </cell>
          <cell r="E482">
            <v>0</v>
          </cell>
          <cell r="F482" t="str">
            <v>Rp</v>
          </cell>
          <cell r="G482">
            <v>0</v>
          </cell>
          <cell r="H482" t="str">
            <v>Rp</v>
          </cell>
          <cell r="I482">
            <v>0</v>
          </cell>
          <cell r="J482" t="str">
            <v>Rp</v>
          </cell>
          <cell r="K482">
            <v>0</v>
          </cell>
        </row>
        <row r="483">
          <cell r="B483" t="str">
            <v>724102</v>
          </cell>
          <cell r="C483" t="str">
            <v>Penyusutan AT Tak Terpakai</v>
          </cell>
          <cell r="D483" t="str">
            <v>Rp</v>
          </cell>
          <cell r="E483">
            <v>0</v>
          </cell>
          <cell r="F483" t="str">
            <v>Rp</v>
          </cell>
          <cell r="G483">
            <v>0</v>
          </cell>
          <cell r="H483" t="str">
            <v>Rp</v>
          </cell>
          <cell r="I483">
            <v>0</v>
          </cell>
          <cell r="J483" t="str">
            <v>Rp</v>
          </cell>
          <cell r="K483">
            <v>0</v>
          </cell>
        </row>
        <row r="484">
          <cell r="B484" t="str">
            <v>724103</v>
          </cell>
          <cell r="C484" t="str">
            <v>Lain-lain</v>
          </cell>
          <cell r="D484" t="str">
            <v>Rp</v>
          </cell>
          <cell r="E484">
            <v>0</v>
          </cell>
          <cell r="F484" t="str">
            <v>Rp</v>
          </cell>
          <cell r="G484">
            <v>0</v>
          </cell>
          <cell r="H484" t="str">
            <v>Rp</v>
          </cell>
          <cell r="I484">
            <v>0</v>
          </cell>
          <cell r="J484" t="str">
            <v>Rp</v>
          </cell>
          <cell r="K484">
            <v>0</v>
          </cell>
        </row>
        <row r="485">
          <cell r="B485">
            <v>60101</v>
          </cell>
          <cell r="C485" t="str">
            <v>Gaji operasional</v>
          </cell>
          <cell r="D485" t="str">
            <v>Rp</v>
          </cell>
          <cell r="E485">
            <v>216252400</v>
          </cell>
          <cell r="F485" t="str">
            <v>Rp</v>
          </cell>
          <cell r="G485">
            <v>23599700</v>
          </cell>
          <cell r="H485" t="str">
            <v>Rp</v>
          </cell>
          <cell r="I485">
            <v>0</v>
          </cell>
          <cell r="J485" t="str">
            <v>Rp</v>
          </cell>
          <cell r="K485">
            <v>239852100</v>
          </cell>
        </row>
        <row r="486">
          <cell r="B486">
            <v>60201</v>
          </cell>
          <cell r="C486" t="str">
            <v xml:space="preserve">Tunjangan </v>
          </cell>
          <cell r="D486" t="str">
            <v>Rp</v>
          </cell>
          <cell r="E486">
            <v>0</v>
          </cell>
          <cell r="F486" t="str">
            <v>Rp</v>
          </cell>
          <cell r="G486">
            <v>0</v>
          </cell>
          <cell r="H486" t="str">
            <v>Rp</v>
          </cell>
          <cell r="I486">
            <v>0</v>
          </cell>
          <cell r="J486" t="str">
            <v>Rp</v>
          </cell>
          <cell r="K486">
            <v>0</v>
          </cell>
        </row>
        <row r="487">
          <cell r="B487">
            <v>60301</v>
          </cell>
          <cell r="C487" t="str">
            <v>Komisi penjualan</v>
          </cell>
          <cell r="D487" t="str">
            <v>Rp</v>
          </cell>
          <cell r="E487">
            <v>47930300</v>
          </cell>
          <cell r="F487" t="str">
            <v>Rp</v>
          </cell>
          <cell r="G487">
            <v>5508900</v>
          </cell>
          <cell r="H487" t="str">
            <v>Rp</v>
          </cell>
          <cell r="I487">
            <v>0</v>
          </cell>
          <cell r="J487" t="str">
            <v>Rp</v>
          </cell>
          <cell r="K487">
            <v>53439200</v>
          </cell>
        </row>
        <row r="488">
          <cell r="B488">
            <v>60401</v>
          </cell>
          <cell r="C488" t="str">
            <v xml:space="preserve">Uang makan </v>
          </cell>
          <cell r="D488" t="str">
            <v>Rp</v>
          </cell>
          <cell r="E488">
            <v>0</v>
          </cell>
          <cell r="F488" t="str">
            <v>Rp</v>
          </cell>
          <cell r="G488">
            <v>0</v>
          </cell>
          <cell r="H488" t="str">
            <v>Rp</v>
          </cell>
          <cell r="I488">
            <v>0</v>
          </cell>
          <cell r="J488" t="str">
            <v>Rp</v>
          </cell>
          <cell r="K488">
            <v>0</v>
          </cell>
        </row>
        <row r="489">
          <cell r="B489">
            <v>60501</v>
          </cell>
          <cell r="C489" t="str">
            <v>Pengobatan</v>
          </cell>
          <cell r="D489" t="str">
            <v>Rp</v>
          </cell>
          <cell r="E489">
            <v>0</v>
          </cell>
          <cell r="F489" t="str">
            <v>Rp</v>
          </cell>
          <cell r="G489">
            <v>0</v>
          </cell>
          <cell r="H489" t="str">
            <v>Rp</v>
          </cell>
          <cell r="I489">
            <v>0</v>
          </cell>
          <cell r="J489" t="str">
            <v>Rp</v>
          </cell>
          <cell r="K489">
            <v>0</v>
          </cell>
        </row>
        <row r="490">
          <cell r="B490">
            <v>60901</v>
          </cell>
          <cell r="C490" t="str">
            <v>Biaya peg penjualan lain2</v>
          </cell>
          <cell r="D490" t="str">
            <v>Rp</v>
          </cell>
          <cell r="E490">
            <v>0</v>
          </cell>
          <cell r="F490" t="str">
            <v>Rp</v>
          </cell>
          <cell r="G490">
            <v>0</v>
          </cell>
          <cell r="H490" t="str">
            <v>Rp</v>
          </cell>
          <cell r="I490">
            <v>0</v>
          </cell>
          <cell r="J490" t="str">
            <v>Rp</v>
          </cell>
          <cell r="K490">
            <v>0</v>
          </cell>
        </row>
        <row r="491">
          <cell r="B491">
            <v>61101</v>
          </cell>
          <cell r="C491" t="str">
            <v>Bensin/solar/olie</v>
          </cell>
          <cell r="D491" t="str">
            <v>Rp</v>
          </cell>
          <cell r="E491">
            <v>93259675</v>
          </cell>
          <cell r="F491" t="str">
            <v>Rp</v>
          </cell>
          <cell r="G491">
            <v>9215000</v>
          </cell>
          <cell r="H491" t="str">
            <v>Rp</v>
          </cell>
          <cell r="I491">
            <v>0</v>
          </cell>
          <cell r="J491" t="str">
            <v>Rp</v>
          </cell>
          <cell r="K491">
            <v>102474675</v>
          </cell>
        </row>
        <row r="492">
          <cell r="B492">
            <v>61201</v>
          </cell>
          <cell r="C492" t="str">
            <v>Tol/parkir/ retribusi</v>
          </cell>
          <cell r="D492" t="str">
            <v>Rp</v>
          </cell>
          <cell r="E492">
            <v>4364500</v>
          </cell>
          <cell r="F492" t="str">
            <v>Rp</v>
          </cell>
          <cell r="G492">
            <v>364000</v>
          </cell>
          <cell r="H492" t="str">
            <v>Rp</v>
          </cell>
          <cell r="I492">
            <v>0</v>
          </cell>
          <cell r="J492" t="str">
            <v>Rp</v>
          </cell>
          <cell r="K492">
            <v>4728500</v>
          </cell>
        </row>
        <row r="493">
          <cell r="B493">
            <v>61301</v>
          </cell>
          <cell r="C493" t="str">
            <v>Biaya ekspedisi</v>
          </cell>
          <cell r="D493" t="str">
            <v>Rp</v>
          </cell>
          <cell r="E493">
            <v>0</v>
          </cell>
          <cell r="F493" t="str">
            <v>Rp</v>
          </cell>
          <cell r="G493">
            <v>0</v>
          </cell>
          <cell r="H493" t="str">
            <v>Rp</v>
          </cell>
          <cell r="I493">
            <v>0</v>
          </cell>
          <cell r="J493" t="str">
            <v>Rp</v>
          </cell>
          <cell r="K493">
            <v>0</v>
          </cell>
        </row>
        <row r="494">
          <cell r="B494">
            <v>61401</v>
          </cell>
          <cell r="C494" t="str">
            <v>Biaya perjalanan dinas</v>
          </cell>
          <cell r="D494" t="str">
            <v>Rp</v>
          </cell>
          <cell r="E494">
            <v>90000</v>
          </cell>
          <cell r="F494" t="str">
            <v>Rp</v>
          </cell>
          <cell r="G494">
            <v>0</v>
          </cell>
          <cell r="H494" t="str">
            <v>Rp</v>
          </cell>
          <cell r="I494">
            <v>0</v>
          </cell>
          <cell r="J494" t="str">
            <v>Rp</v>
          </cell>
          <cell r="K494">
            <v>90000</v>
          </cell>
        </row>
        <row r="495">
          <cell r="B495">
            <v>61501</v>
          </cell>
          <cell r="C495" t="str">
            <v>Biaya bongkar muat</v>
          </cell>
          <cell r="D495" t="str">
            <v>Rp</v>
          </cell>
          <cell r="E495">
            <v>245000</v>
          </cell>
          <cell r="F495" t="str">
            <v>Rp</v>
          </cell>
          <cell r="G495">
            <v>0</v>
          </cell>
          <cell r="H495" t="str">
            <v>Rp</v>
          </cell>
          <cell r="I495">
            <v>0</v>
          </cell>
          <cell r="J495" t="str">
            <v>Rp</v>
          </cell>
          <cell r="K495">
            <v>245000</v>
          </cell>
        </row>
        <row r="496">
          <cell r="B496">
            <v>61601</v>
          </cell>
          <cell r="C496" t="str">
            <v>Biaya Sewa Kendaraan</v>
          </cell>
          <cell r="D496" t="str">
            <v>Rp</v>
          </cell>
          <cell r="E496">
            <v>210726685</v>
          </cell>
          <cell r="F496" t="str">
            <v>Rp</v>
          </cell>
          <cell r="G496">
            <v>15550000</v>
          </cell>
          <cell r="H496" t="str">
            <v>Rp</v>
          </cell>
          <cell r="I496">
            <v>0</v>
          </cell>
          <cell r="J496" t="str">
            <v>Rp</v>
          </cell>
          <cell r="K496">
            <v>226276685</v>
          </cell>
        </row>
        <row r="497">
          <cell r="B497">
            <v>61901</v>
          </cell>
          <cell r="C497" t="str">
            <v>Biaya kiriman/perjalan lain2</v>
          </cell>
          <cell r="D497" t="str">
            <v>Rp</v>
          </cell>
          <cell r="E497">
            <v>0</v>
          </cell>
          <cell r="F497" t="str">
            <v>Rp</v>
          </cell>
          <cell r="G497">
            <v>0</v>
          </cell>
          <cell r="H497" t="str">
            <v>Rp</v>
          </cell>
          <cell r="I497">
            <v>0</v>
          </cell>
          <cell r="J497" t="str">
            <v>Rp</v>
          </cell>
          <cell r="K497">
            <v>0</v>
          </cell>
        </row>
        <row r="498">
          <cell r="B498">
            <v>62101</v>
          </cell>
          <cell r="C498" t="str">
            <v>Biaya promosi</v>
          </cell>
          <cell r="D498" t="str">
            <v>Rp</v>
          </cell>
          <cell r="E498">
            <v>0</v>
          </cell>
          <cell r="F498" t="str">
            <v>Rp</v>
          </cell>
          <cell r="G498">
            <v>0</v>
          </cell>
          <cell r="H498" t="str">
            <v>Rp</v>
          </cell>
          <cell r="I498">
            <v>0</v>
          </cell>
          <cell r="J498" t="str">
            <v>Rp</v>
          </cell>
          <cell r="K498">
            <v>0</v>
          </cell>
        </row>
        <row r="499">
          <cell r="B499">
            <v>62201</v>
          </cell>
          <cell r="C499" t="str">
            <v>Biaya iklan</v>
          </cell>
          <cell r="D499" t="str">
            <v>Rp</v>
          </cell>
          <cell r="E499">
            <v>0</v>
          </cell>
          <cell r="F499" t="str">
            <v>Rp</v>
          </cell>
          <cell r="G499">
            <v>0</v>
          </cell>
          <cell r="H499" t="str">
            <v>Rp</v>
          </cell>
          <cell r="I499">
            <v>0</v>
          </cell>
          <cell r="J499" t="str">
            <v>Rp</v>
          </cell>
          <cell r="K499">
            <v>0</v>
          </cell>
        </row>
        <row r="500">
          <cell r="B500">
            <v>63101</v>
          </cell>
          <cell r="C500" t="str">
            <v>Biaya jamuan tamu</v>
          </cell>
          <cell r="D500" t="str">
            <v>Rp</v>
          </cell>
          <cell r="E500">
            <v>0</v>
          </cell>
          <cell r="F500" t="str">
            <v>Rp</v>
          </cell>
          <cell r="G500">
            <v>0</v>
          </cell>
          <cell r="H500" t="str">
            <v>Rp</v>
          </cell>
          <cell r="I500">
            <v>0</v>
          </cell>
          <cell r="J500" t="str">
            <v>Rp</v>
          </cell>
          <cell r="K500">
            <v>0</v>
          </cell>
        </row>
        <row r="501">
          <cell r="B501">
            <v>63201</v>
          </cell>
          <cell r="C501" t="str">
            <v>Biaya (ATK/FC/Cetak)</v>
          </cell>
          <cell r="D501" t="str">
            <v>Rp</v>
          </cell>
          <cell r="E501">
            <v>0</v>
          </cell>
          <cell r="F501" t="str">
            <v>Rp</v>
          </cell>
          <cell r="G501">
            <v>0</v>
          </cell>
          <cell r="H501" t="str">
            <v>Rp</v>
          </cell>
          <cell r="I501">
            <v>0</v>
          </cell>
          <cell r="J501" t="str">
            <v>Rp</v>
          </cell>
          <cell r="K501">
            <v>0</v>
          </cell>
        </row>
        <row r="502">
          <cell r="B502">
            <v>63301</v>
          </cell>
          <cell r="C502" t="str">
            <v>Repacking</v>
          </cell>
          <cell r="D502" t="str">
            <v>Rp</v>
          </cell>
          <cell r="E502">
            <v>8000</v>
          </cell>
          <cell r="F502" t="str">
            <v>Rp</v>
          </cell>
          <cell r="G502">
            <v>0</v>
          </cell>
          <cell r="H502" t="str">
            <v>Rp</v>
          </cell>
          <cell r="I502">
            <v>0</v>
          </cell>
          <cell r="J502" t="str">
            <v>Rp</v>
          </cell>
          <cell r="K502">
            <v>8000</v>
          </cell>
        </row>
        <row r="503">
          <cell r="B503">
            <v>63401</v>
          </cell>
          <cell r="C503" t="str">
            <v>Biaya jasa software</v>
          </cell>
          <cell r="D503" t="str">
            <v>Rp</v>
          </cell>
          <cell r="E503">
            <v>394000</v>
          </cell>
          <cell r="F503" t="str">
            <v>Rp</v>
          </cell>
          <cell r="G503">
            <v>2262500</v>
          </cell>
          <cell r="H503" t="str">
            <v>Rp</v>
          </cell>
          <cell r="I503">
            <v>0</v>
          </cell>
          <cell r="J503" t="str">
            <v>Rp</v>
          </cell>
          <cell r="K503">
            <v>2656500</v>
          </cell>
        </row>
        <row r="504">
          <cell r="B504">
            <v>64101</v>
          </cell>
          <cell r="C504" t="str">
            <v>Biaya pemeliharaan bangunan</v>
          </cell>
          <cell r="D504" t="str">
            <v>Rp</v>
          </cell>
          <cell r="E504">
            <v>3413228</v>
          </cell>
          <cell r="F504" t="str">
            <v>Rp</v>
          </cell>
          <cell r="G504">
            <v>0</v>
          </cell>
          <cell r="H504" t="str">
            <v>Rp</v>
          </cell>
          <cell r="I504">
            <v>0</v>
          </cell>
          <cell r="J504" t="str">
            <v>Rp</v>
          </cell>
          <cell r="K504">
            <v>3413228</v>
          </cell>
        </row>
        <row r="505">
          <cell r="B505">
            <v>64201</v>
          </cell>
          <cell r="C505" t="str">
            <v>Biaya pemelih sarana&amp;instal</v>
          </cell>
          <cell r="D505" t="str">
            <v>Rp</v>
          </cell>
          <cell r="E505">
            <v>788550</v>
          </cell>
          <cell r="F505" t="str">
            <v>Rp</v>
          </cell>
          <cell r="G505">
            <v>113500</v>
          </cell>
          <cell r="H505" t="str">
            <v>Rp</v>
          </cell>
          <cell r="I505">
            <v>0</v>
          </cell>
          <cell r="J505" t="str">
            <v>Rp</v>
          </cell>
          <cell r="K505">
            <v>902050</v>
          </cell>
        </row>
        <row r="506">
          <cell r="B506">
            <v>64301</v>
          </cell>
          <cell r="C506" t="str">
            <v>Biaya pemeliharaan Mesin</v>
          </cell>
          <cell r="D506" t="str">
            <v>Rp</v>
          </cell>
          <cell r="E506">
            <v>0</v>
          </cell>
          <cell r="F506" t="str">
            <v>Rp</v>
          </cell>
          <cell r="G506">
            <v>0</v>
          </cell>
          <cell r="H506" t="str">
            <v>Rp</v>
          </cell>
          <cell r="I506">
            <v>0</v>
          </cell>
          <cell r="J506" t="str">
            <v>Rp</v>
          </cell>
          <cell r="K506">
            <v>0</v>
          </cell>
        </row>
        <row r="507">
          <cell r="B507">
            <v>64401</v>
          </cell>
          <cell r="C507" t="str">
            <v>Biaya pemeliharaan kendaraan</v>
          </cell>
          <cell r="D507" t="str">
            <v>Rp</v>
          </cell>
          <cell r="E507">
            <v>4341750</v>
          </cell>
          <cell r="F507" t="str">
            <v>Rp</v>
          </cell>
          <cell r="G507">
            <v>267000</v>
          </cell>
          <cell r="H507" t="str">
            <v>Rp</v>
          </cell>
          <cell r="I507">
            <v>0</v>
          </cell>
          <cell r="J507" t="str">
            <v>Rp</v>
          </cell>
          <cell r="K507">
            <v>4608750</v>
          </cell>
        </row>
        <row r="508">
          <cell r="B508">
            <v>64501</v>
          </cell>
          <cell r="C508" t="str">
            <v>Biaya pemelih invent.&amp;peralat</v>
          </cell>
          <cell r="D508" t="str">
            <v>Rp</v>
          </cell>
          <cell r="E508">
            <v>0</v>
          </cell>
          <cell r="F508" t="str">
            <v>Rp</v>
          </cell>
          <cell r="G508">
            <v>0</v>
          </cell>
          <cell r="H508" t="str">
            <v>Rp</v>
          </cell>
          <cell r="I508">
            <v>0</v>
          </cell>
          <cell r="J508" t="str">
            <v>Rp</v>
          </cell>
          <cell r="K508">
            <v>0</v>
          </cell>
        </row>
        <row r="509">
          <cell r="B509">
            <v>65101</v>
          </cell>
          <cell r="C509" t="str">
            <v>Biaya peny. Bangunan</v>
          </cell>
          <cell r="D509" t="str">
            <v>Rp</v>
          </cell>
          <cell r="E509">
            <v>0</v>
          </cell>
          <cell r="F509" t="str">
            <v>Rp</v>
          </cell>
          <cell r="G509">
            <v>0</v>
          </cell>
          <cell r="H509" t="str">
            <v>Rp</v>
          </cell>
          <cell r="I509">
            <v>0</v>
          </cell>
          <cell r="J509" t="str">
            <v>Rp</v>
          </cell>
          <cell r="K509">
            <v>0</v>
          </cell>
        </row>
        <row r="510">
          <cell r="B510">
            <v>65201</v>
          </cell>
          <cell r="C510" t="str">
            <v>Biaya peny. Sarana&amp;install</v>
          </cell>
          <cell r="D510" t="str">
            <v>Rp</v>
          </cell>
          <cell r="E510">
            <v>0</v>
          </cell>
          <cell r="F510" t="str">
            <v>Rp</v>
          </cell>
          <cell r="G510">
            <v>0</v>
          </cell>
          <cell r="H510" t="str">
            <v>Rp</v>
          </cell>
          <cell r="I510">
            <v>0</v>
          </cell>
          <cell r="J510" t="str">
            <v>Rp</v>
          </cell>
          <cell r="K510">
            <v>0</v>
          </cell>
        </row>
        <row r="511">
          <cell r="B511">
            <v>65301</v>
          </cell>
          <cell r="C511" t="str">
            <v>Biaya peny. Mesin</v>
          </cell>
          <cell r="D511" t="str">
            <v>Rp</v>
          </cell>
          <cell r="E511">
            <v>0</v>
          </cell>
          <cell r="F511" t="str">
            <v>Rp</v>
          </cell>
          <cell r="G511">
            <v>0</v>
          </cell>
          <cell r="H511" t="str">
            <v>Rp</v>
          </cell>
          <cell r="I511">
            <v>0</v>
          </cell>
          <cell r="J511" t="str">
            <v>Rp</v>
          </cell>
          <cell r="K511">
            <v>0</v>
          </cell>
        </row>
        <row r="512">
          <cell r="B512">
            <v>65401</v>
          </cell>
          <cell r="C512" t="str">
            <v>Biaya peny. Kendaraan</v>
          </cell>
          <cell r="D512" t="str">
            <v>Rp</v>
          </cell>
          <cell r="E512">
            <v>0</v>
          </cell>
          <cell r="F512" t="str">
            <v>Rp</v>
          </cell>
          <cell r="G512">
            <v>0</v>
          </cell>
          <cell r="H512" t="str">
            <v>Rp</v>
          </cell>
          <cell r="I512">
            <v>0</v>
          </cell>
          <cell r="J512" t="str">
            <v>Rp</v>
          </cell>
          <cell r="K512">
            <v>0</v>
          </cell>
        </row>
        <row r="513">
          <cell r="B513">
            <v>65501</v>
          </cell>
          <cell r="C513" t="str">
            <v>Biaya Sewa Invent&amp;peralat.</v>
          </cell>
          <cell r="D513" t="str">
            <v>Rp</v>
          </cell>
          <cell r="E513">
            <v>22651900</v>
          </cell>
          <cell r="F513" t="str">
            <v>Rp</v>
          </cell>
          <cell r="G513">
            <v>1812000</v>
          </cell>
          <cell r="H513" t="str">
            <v>Rp</v>
          </cell>
          <cell r="I513">
            <v>0</v>
          </cell>
          <cell r="J513" t="str">
            <v>Rp</v>
          </cell>
          <cell r="K513">
            <v>24463900</v>
          </cell>
        </row>
        <row r="514">
          <cell r="B514">
            <v>70101</v>
          </cell>
          <cell r="C514" t="str">
            <v>Gaji direksi &amp; staff</v>
          </cell>
          <cell r="D514" t="str">
            <v>Rp</v>
          </cell>
          <cell r="E514">
            <v>0</v>
          </cell>
          <cell r="F514" t="str">
            <v>Rp</v>
          </cell>
          <cell r="G514">
            <v>0</v>
          </cell>
          <cell r="H514" t="str">
            <v>Rp</v>
          </cell>
          <cell r="I514">
            <v>0</v>
          </cell>
          <cell r="J514" t="str">
            <v>Rp</v>
          </cell>
          <cell r="K514">
            <v>0</v>
          </cell>
        </row>
        <row r="515">
          <cell r="B515">
            <v>70201</v>
          </cell>
          <cell r="C515" t="str">
            <v xml:space="preserve">Tunjangan </v>
          </cell>
          <cell r="D515" t="str">
            <v>Rp</v>
          </cell>
          <cell r="E515">
            <v>0</v>
          </cell>
          <cell r="F515" t="str">
            <v>Rp</v>
          </cell>
          <cell r="G515">
            <v>0</v>
          </cell>
          <cell r="H515" t="str">
            <v>Rp</v>
          </cell>
          <cell r="I515">
            <v>0</v>
          </cell>
          <cell r="J515" t="str">
            <v>Rp</v>
          </cell>
          <cell r="K515">
            <v>0</v>
          </cell>
        </row>
        <row r="516">
          <cell r="B516">
            <v>70301</v>
          </cell>
          <cell r="C516" t="str">
            <v>Komisi penjualan</v>
          </cell>
          <cell r="D516" t="str">
            <v>Rp</v>
          </cell>
          <cell r="E516">
            <v>0</v>
          </cell>
          <cell r="F516" t="str">
            <v>Rp</v>
          </cell>
          <cell r="G516">
            <v>0</v>
          </cell>
          <cell r="H516" t="str">
            <v>Rp</v>
          </cell>
          <cell r="I516">
            <v>0</v>
          </cell>
          <cell r="J516" t="str">
            <v>Rp</v>
          </cell>
          <cell r="K516">
            <v>0</v>
          </cell>
        </row>
        <row r="517">
          <cell r="B517">
            <v>70401</v>
          </cell>
          <cell r="C517" t="str">
            <v xml:space="preserve">Uang makan </v>
          </cell>
          <cell r="D517" t="str">
            <v>Rp</v>
          </cell>
          <cell r="E517">
            <v>0</v>
          </cell>
          <cell r="F517" t="str">
            <v>Rp</v>
          </cell>
          <cell r="G517">
            <v>0</v>
          </cell>
          <cell r="H517" t="str">
            <v>Rp</v>
          </cell>
          <cell r="I517">
            <v>0</v>
          </cell>
          <cell r="J517" t="str">
            <v>Rp</v>
          </cell>
          <cell r="K517">
            <v>0</v>
          </cell>
        </row>
        <row r="518">
          <cell r="B518">
            <v>70501</v>
          </cell>
          <cell r="C518" t="str">
            <v>Pengobatan</v>
          </cell>
          <cell r="D518" t="str">
            <v>Rp</v>
          </cell>
          <cell r="E518">
            <v>0</v>
          </cell>
          <cell r="F518" t="str">
            <v>Rp</v>
          </cell>
          <cell r="G518">
            <v>0</v>
          </cell>
          <cell r="H518" t="str">
            <v>Rp</v>
          </cell>
          <cell r="I518">
            <v>0</v>
          </cell>
          <cell r="J518" t="str">
            <v>Rp</v>
          </cell>
          <cell r="K518">
            <v>0</v>
          </cell>
        </row>
        <row r="519">
          <cell r="B519">
            <v>70601</v>
          </cell>
          <cell r="C519" t="str">
            <v>Lembur</v>
          </cell>
          <cell r="D519" t="str">
            <v>Rp</v>
          </cell>
          <cell r="E519">
            <v>0</v>
          </cell>
          <cell r="F519" t="str">
            <v>Rp</v>
          </cell>
          <cell r="G519">
            <v>0</v>
          </cell>
          <cell r="H519" t="str">
            <v>Rp</v>
          </cell>
          <cell r="I519">
            <v>0</v>
          </cell>
          <cell r="J519" t="str">
            <v>Rp</v>
          </cell>
          <cell r="K519">
            <v>0</v>
          </cell>
        </row>
        <row r="520">
          <cell r="B520">
            <v>71101</v>
          </cell>
          <cell r="C520" t="str">
            <v>Biaya perjalanan staff/direksi</v>
          </cell>
          <cell r="D520" t="str">
            <v>Rp</v>
          </cell>
          <cell r="E520">
            <v>0</v>
          </cell>
          <cell r="F520" t="str">
            <v>Rp</v>
          </cell>
          <cell r="G520">
            <v>0</v>
          </cell>
          <cell r="H520" t="str">
            <v>Rp</v>
          </cell>
          <cell r="I520">
            <v>0</v>
          </cell>
          <cell r="J520" t="str">
            <v>Rp</v>
          </cell>
          <cell r="K520">
            <v>0</v>
          </cell>
        </row>
        <row r="521">
          <cell r="B521">
            <v>71201</v>
          </cell>
          <cell r="C521" t="str">
            <v>Bensin/solar/olie</v>
          </cell>
          <cell r="D521" t="str">
            <v>Rp</v>
          </cell>
          <cell r="E521">
            <v>0</v>
          </cell>
          <cell r="F521" t="str">
            <v>Rp</v>
          </cell>
          <cell r="G521">
            <v>0</v>
          </cell>
          <cell r="H521" t="str">
            <v>Rp</v>
          </cell>
          <cell r="I521">
            <v>0</v>
          </cell>
          <cell r="J521" t="str">
            <v>Rp</v>
          </cell>
          <cell r="K521">
            <v>0</v>
          </cell>
        </row>
        <row r="522">
          <cell r="B522">
            <v>71301</v>
          </cell>
          <cell r="C522" t="str">
            <v>Tol / parkir</v>
          </cell>
          <cell r="D522" t="str">
            <v>Rp</v>
          </cell>
          <cell r="E522">
            <v>0</v>
          </cell>
          <cell r="F522" t="str">
            <v>Rp</v>
          </cell>
          <cell r="G522">
            <v>0</v>
          </cell>
          <cell r="H522" t="str">
            <v>Rp</v>
          </cell>
          <cell r="I522">
            <v>0</v>
          </cell>
          <cell r="J522" t="str">
            <v>Rp</v>
          </cell>
          <cell r="K522">
            <v>0</v>
          </cell>
        </row>
        <row r="523">
          <cell r="B523">
            <v>71901</v>
          </cell>
          <cell r="C523" t="str">
            <v>Biaya perjalanan lain2</v>
          </cell>
          <cell r="D523" t="str">
            <v>Rp</v>
          </cell>
          <cell r="E523">
            <v>0</v>
          </cell>
          <cell r="F523" t="str">
            <v>Rp</v>
          </cell>
          <cell r="G523">
            <v>0</v>
          </cell>
          <cell r="H523" t="str">
            <v>Rp</v>
          </cell>
          <cell r="I523">
            <v>0</v>
          </cell>
          <cell r="J523" t="str">
            <v>Rp</v>
          </cell>
          <cell r="K523">
            <v>0</v>
          </cell>
        </row>
        <row r="524">
          <cell r="B524">
            <v>72101</v>
          </cell>
          <cell r="C524" t="str">
            <v>Biaya ATK/FC/Cetak</v>
          </cell>
          <cell r="D524" t="str">
            <v>Rp</v>
          </cell>
          <cell r="E524">
            <v>15342750.6</v>
          </cell>
          <cell r="F524" t="str">
            <v>Rp</v>
          </cell>
          <cell r="G524">
            <v>12600</v>
          </cell>
          <cell r="H524" t="str">
            <v>Rp</v>
          </cell>
          <cell r="I524">
            <v>0</v>
          </cell>
          <cell r="J524" t="str">
            <v>Rp</v>
          </cell>
          <cell r="K524">
            <v>15355350.6</v>
          </cell>
        </row>
        <row r="525">
          <cell r="B525">
            <v>72201</v>
          </cell>
          <cell r="C525" t="str">
            <v>PLN/PDAM</v>
          </cell>
          <cell r="D525" t="str">
            <v>Rp</v>
          </cell>
          <cell r="E525">
            <v>8572705</v>
          </cell>
          <cell r="F525" t="str">
            <v>Rp</v>
          </cell>
          <cell r="G525">
            <v>661375</v>
          </cell>
          <cell r="H525" t="str">
            <v>Rp</v>
          </cell>
          <cell r="I525">
            <v>0</v>
          </cell>
          <cell r="J525" t="str">
            <v>Rp</v>
          </cell>
          <cell r="K525">
            <v>9234080</v>
          </cell>
        </row>
        <row r="526">
          <cell r="B526">
            <v>72301</v>
          </cell>
          <cell r="C526" t="str">
            <v xml:space="preserve">Biaya asuransi </v>
          </cell>
          <cell r="D526" t="str">
            <v>Rp</v>
          </cell>
          <cell r="E526">
            <v>0</v>
          </cell>
          <cell r="F526" t="str">
            <v>Rp</v>
          </cell>
          <cell r="G526">
            <v>0</v>
          </cell>
          <cell r="H526" t="str">
            <v>Rp</v>
          </cell>
          <cell r="I526">
            <v>0</v>
          </cell>
          <cell r="J526" t="str">
            <v>Rp</v>
          </cell>
          <cell r="K526">
            <v>0</v>
          </cell>
        </row>
        <row r="527">
          <cell r="B527">
            <v>72401</v>
          </cell>
          <cell r="C527" t="str">
            <v>Biaya jamuan tamu</v>
          </cell>
          <cell r="D527" t="str">
            <v>Rp</v>
          </cell>
          <cell r="E527">
            <v>0</v>
          </cell>
          <cell r="F527" t="str">
            <v>Rp</v>
          </cell>
          <cell r="G527">
            <v>0</v>
          </cell>
          <cell r="H527" t="str">
            <v>Rp</v>
          </cell>
          <cell r="I527">
            <v>0</v>
          </cell>
          <cell r="J527" t="str">
            <v>Rp</v>
          </cell>
          <cell r="K527">
            <v>0</v>
          </cell>
        </row>
        <row r="528">
          <cell r="B528">
            <v>72501</v>
          </cell>
          <cell r="C528" t="str">
            <v xml:space="preserve">Biaya pendidikan </v>
          </cell>
          <cell r="D528" t="str">
            <v>Rp</v>
          </cell>
          <cell r="E528">
            <v>0</v>
          </cell>
          <cell r="F528" t="str">
            <v>Rp</v>
          </cell>
          <cell r="G528">
            <v>0</v>
          </cell>
          <cell r="H528" t="str">
            <v>Rp</v>
          </cell>
          <cell r="I528">
            <v>0</v>
          </cell>
          <cell r="J528" t="str">
            <v>Rp</v>
          </cell>
          <cell r="K528">
            <v>0</v>
          </cell>
        </row>
        <row r="529">
          <cell r="B529">
            <v>72601</v>
          </cell>
          <cell r="C529" t="str">
            <v>Biaya rumah tangga</v>
          </cell>
          <cell r="D529" t="str">
            <v>Rp</v>
          </cell>
          <cell r="E529">
            <v>4570050</v>
          </cell>
          <cell r="F529" t="str">
            <v>Rp</v>
          </cell>
          <cell r="G529">
            <v>439600</v>
          </cell>
          <cell r="H529" t="str">
            <v>Rp</v>
          </cell>
          <cell r="I529">
            <v>0</v>
          </cell>
          <cell r="J529" t="str">
            <v>Rp</v>
          </cell>
          <cell r="K529">
            <v>5009650</v>
          </cell>
        </row>
        <row r="530">
          <cell r="B530">
            <v>72701</v>
          </cell>
          <cell r="C530" t="str">
            <v>Biaya sewa kantor</v>
          </cell>
          <cell r="D530" t="str">
            <v>Rp</v>
          </cell>
          <cell r="E530">
            <v>20000000</v>
          </cell>
          <cell r="F530" t="str">
            <v>Rp</v>
          </cell>
          <cell r="G530">
            <v>2500000</v>
          </cell>
          <cell r="H530" t="str">
            <v>Rp</v>
          </cell>
          <cell r="I530">
            <v>0</v>
          </cell>
          <cell r="J530" t="str">
            <v>Rp</v>
          </cell>
          <cell r="K530">
            <v>22500000</v>
          </cell>
        </row>
        <row r="531">
          <cell r="B531">
            <v>72901</v>
          </cell>
          <cell r="C531" t="str">
            <v>Biaya lain2</v>
          </cell>
          <cell r="D531" t="str">
            <v>Rp</v>
          </cell>
          <cell r="E531">
            <v>2019385</v>
          </cell>
          <cell r="F531" t="str">
            <v>Rp</v>
          </cell>
          <cell r="G531">
            <v>0</v>
          </cell>
          <cell r="H531" t="str">
            <v>Rp</v>
          </cell>
          <cell r="I531">
            <v>0</v>
          </cell>
          <cell r="J531" t="str">
            <v>Rp</v>
          </cell>
          <cell r="K531">
            <v>2019385</v>
          </cell>
        </row>
        <row r="532">
          <cell r="B532">
            <v>73101</v>
          </cell>
          <cell r="C532" t="str">
            <v>Biaya pengiriman dokumen</v>
          </cell>
          <cell r="D532" t="str">
            <v>Rp</v>
          </cell>
          <cell r="E532">
            <v>895400</v>
          </cell>
          <cell r="F532" t="str">
            <v>Rp</v>
          </cell>
          <cell r="G532">
            <v>80000</v>
          </cell>
          <cell r="H532" t="str">
            <v>Rp</v>
          </cell>
          <cell r="I532">
            <v>0</v>
          </cell>
          <cell r="J532" t="str">
            <v>Rp</v>
          </cell>
          <cell r="K532">
            <v>975400</v>
          </cell>
        </row>
        <row r="533">
          <cell r="B533">
            <v>73201</v>
          </cell>
          <cell r="C533" t="str">
            <v>Biaya benda pos</v>
          </cell>
          <cell r="D533" t="str">
            <v>Rp</v>
          </cell>
          <cell r="E533">
            <v>19000</v>
          </cell>
          <cell r="F533" t="str">
            <v>Rp</v>
          </cell>
          <cell r="G533">
            <v>0</v>
          </cell>
          <cell r="H533" t="str">
            <v>Rp</v>
          </cell>
          <cell r="I533">
            <v>0</v>
          </cell>
          <cell r="J533" t="str">
            <v>Rp</v>
          </cell>
          <cell r="K533">
            <v>19000</v>
          </cell>
        </row>
        <row r="534">
          <cell r="B534">
            <v>73301</v>
          </cell>
          <cell r="C534" t="str">
            <v>Biaya telp/telex/fax</v>
          </cell>
          <cell r="D534" t="str">
            <v>Rp</v>
          </cell>
          <cell r="E534">
            <v>9208575</v>
          </cell>
          <cell r="F534" t="str">
            <v>Rp</v>
          </cell>
          <cell r="G534">
            <v>1631297</v>
          </cell>
          <cell r="H534" t="str">
            <v>Rp</v>
          </cell>
          <cell r="I534">
            <v>0</v>
          </cell>
          <cell r="J534" t="str">
            <v>Rp</v>
          </cell>
          <cell r="K534">
            <v>10839872</v>
          </cell>
        </row>
        <row r="535">
          <cell r="B535">
            <v>74101</v>
          </cell>
          <cell r="C535" t="str">
            <v>Biaya administrasi bank</v>
          </cell>
          <cell r="D535" t="str">
            <v>Rp</v>
          </cell>
          <cell r="E535">
            <v>542000</v>
          </cell>
          <cell r="F535" t="str">
            <v>Rp</v>
          </cell>
          <cell r="G535">
            <v>66000</v>
          </cell>
          <cell r="H535" t="str">
            <v>Rp</v>
          </cell>
          <cell r="I535">
            <v>0</v>
          </cell>
          <cell r="J535" t="str">
            <v>Rp</v>
          </cell>
          <cell r="K535">
            <v>608000</v>
          </cell>
        </row>
        <row r="536">
          <cell r="B536">
            <v>74201</v>
          </cell>
          <cell r="C536" t="str">
            <v>Biaya provisi</v>
          </cell>
          <cell r="D536" t="str">
            <v>Rp</v>
          </cell>
          <cell r="E536">
            <v>0</v>
          </cell>
          <cell r="F536" t="str">
            <v>Rp</v>
          </cell>
          <cell r="G536">
            <v>0</v>
          </cell>
          <cell r="H536" t="str">
            <v>Rp</v>
          </cell>
          <cell r="I536">
            <v>0</v>
          </cell>
          <cell r="J536" t="str">
            <v>Rp</v>
          </cell>
          <cell r="K536">
            <v>0</v>
          </cell>
        </row>
        <row r="537">
          <cell r="B537">
            <v>75101</v>
          </cell>
          <cell r="C537" t="str">
            <v>Biaya pajak</v>
          </cell>
          <cell r="D537" t="str">
            <v>Rp</v>
          </cell>
          <cell r="E537">
            <v>0</v>
          </cell>
          <cell r="F537" t="str">
            <v>Rp</v>
          </cell>
          <cell r="G537">
            <v>0</v>
          </cell>
          <cell r="H537" t="str">
            <v>Rp</v>
          </cell>
          <cell r="I537">
            <v>0</v>
          </cell>
          <cell r="J537" t="str">
            <v>Rp</v>
          </cell>
          <cell r="K537">
            <v>0</v>
          </cell>
        </row>
        <row r="538">
          <cell r="B538">
            <v>75201</v>
          </cell>
          <cell r="C538" t="str">
            <v>Sumbangan</v>
          </cell>
          <cell r="D538" t="str">
            <v>Rp</v>
          </cell>
          <cell r="E538">
            <v>745000</v>
          </cell>
          <cell r="F538" t="str">
            <v>Rp</v>
          </cell>
          <cell r="G538">
            <v>50000</v>
          </cell>
          <cell r="H538" t="str">
            <v>Rp</v>
          </cell>
          <cell r="I538">
            <v>0</v>
          </cell>
          <cell r="J538" t="str">
            <v>Rp</v>
          </cell>
          <cell r="K538">
            <v>795000</v>
          </cell>
        </row>
        <row r="539">
          <cell r="B539">
            <v>75301</v>
          </cell>
          <cell r="C539" t="str">
            <v>Perijinan/notaris</v>
          </cell>
          <cell r="D539" t="str">
            <v>Rp</v>
          </cell>
          <cell r="E539">
            <v>0</v>
          </cell>
          <cell r="F539" t="str">
            <v>Rp</v>
          </cell>
          <cell r="G539">
            <v>0</v>
          </cell>
          <cell r="H539" t="str">
            <v>Rp</v>
          </cell>
          <cell r="I539">
            <v>0</v>
          </cell>
          <cell r="J539" t="str">
            <v>Rp</v>
          </cell>
          <cell r="K539">
            <v>0</v>
          </cell>
        </row>
        <row r="540">
          <cell r="B540">
            <v>75401</v>
          </cell>
          <cell r="C540" t="str">
            <v>Iuran</v>
          </cell>
          <cell r="D540" t="str">
            <v>Rp</v>
          </cell>
          <cell r="E540">
            <v>600000</v>
          </cell>
          <cell r="F540" t="str">
            <v>Rp</v>
          </cell>
          <cell r="G540">
            <v>0</v>
          </cell>
          <cell r="H540" t="str">
            <v>Rp</v>
          </cell>
          <cell r="I540">
            <v>0</v>
          </cell>
          <cell r="J540" t="str">
            <v>Rp</v>
          </cell>
          <cell r="K540">
            <v>600000</v>
          </cell>
        </row>
        <row r="541">
          <cell r="B541">
            <v>75501</v>
          </cell>
          <cell r="C541" t="str">
            <v>P B B</v>
          </cell>
          <cell r="D541" t="str">
            <v>Rp</v>
          </cell>
          <cell r="E541">
            <v>16271332</v>
          </cell>
          <cell r="F541" t="str">
            <v>Rp</v>
          </cell>
          <cell r="G541">
            <v>0</v>
          </cell>
          <cell r="H541" t="str">
            <v>Rp</v>
          </cell>
          <cell r="I541">
            <v>0</v>
          </cell>
          <cell r="J541" t="str">
            <v>Rp</v>
          </cell>
          <cell r="K541">
            <v>16271332</v>
          </cell>
        </row>
        <row r="542">
          <cell r="B542">
            <v>78101</v>
          </cell>
          <cell r="C542" t="str">
            <v>Biaya pemeliharaan bangunan</v>
          </cell>
          <cell r="D542" t="str">
            <v>Rp</v>
          </cell>
          <cell r="E542">
            <v>0</v>
          </cell>
          <cell r="F542" t="str">
            <v>Rp</v>
          </cell>
          <cell r="G542">
            <v>0</v>
          </cell>
          <cell r="H542" t="str">
            <v>Rp</v>
          </cell>
          <cell r="I542">
            <v>0</v>
          </cell>
          <cell r="J542" t="str">
            <v>Rp</v>
          </cell>
          <cell r="K542">
            <v>0</v>
          </cell>
        </row>
        <row r="543">
          <cell r="B543">
            <v>78201</v>
          </cell>
          <cell r="C543" t="str">
            <v>Biaya pemelih sarana&amp;instal</v>
          </cell>
          <cell r="D543" t="str">
            <v>Rp</v>
          </cell>
          <cell r="E543">
            <v>0</v>
          </cell>
          <cell r="F543" t="str">
            <v>Rp</v>
          </cell>
          <cell r="G543">
            <v>0</v>
          </cell>
          <cell r="H543" t="str">
            <v>Rp</v>
          </cell>
          <cell r="I543">
            <v>0</v>
          </cell>
          <cell r="J543" t="str">
            <v>Rp</v>
          </cell>
          <cell r="K543">
            <v>0</v>
          </cell>
        </row>
        <row r="544">
          <cell r="B544">
            <v>78301</v>
          </cell>
          <cell r="C544" t="str">
            <v>Biaya pemeliharaan kendaraan</v>
          </cell>
          <cell r="D544" t="str">
            <v>Rp</v>
          </cell>
          <cell r="E544">
            <v>0</v>
          </cell>
          <cell r="F544" t="str">
            <v>Rp</v>
          </cell>
          <cell r="G544">
            <v>0</v>
          </cell>
          <cell r="H544" t="str">
            <v>Rp</v>
          </cell>
          <cell r="I544">
            <v>0</v>
          </cell>
          <cell r="J544" t="str">
            <v>Rp</v>
          </cell>
          <cell r="K544">
            <v>0</v>
          </cell>
        </row>
        <row r="545">
          <cell r="B545">
            <v>78401</v>
          </cell>
          <cell r="C545" t="str">
            <v>Biaya pemelih invent.&amp;peralat</v>
          </cell>
          <cell r="D545" t="str">
            <v>Rp</v>
          </cell>
          <cell r="E545">
            <v>0</v>
          </cell>
          <cell r="F545" t="str">
            <v>Rp</v>
          </cell>
          <cell r="G545">
            <v>0</v>
          </cell>
          <cell r="H545" t="str">
            <v>Rp</v>
          </cell>
          <cell r="I545">
            <v>0</v>
          </cell>
          <cell r="J545" t="str">
            <v>Rp</v>
          </cell>
          <cell r="K545">
            <v>0</v>
          </cell>
        </row>
        <row r="546">
          <cell r="B546">
            <v>79101</v>
          </cell>
          <cell r="C546" t="str">
            <v>Biaya peny. Bangunan</v>
          </cell>
          <cell r="D546" t="str">
            <v>Rp</v>
          </cell>
          <cell r="E546">
            <v>0</v>
          </cell>
          <cell r="F546" t="str">
            <v>Rp</v>
          </cell>
          <cell r="G546">
            <v>0</v>
          </cell>
          <cell r="H546" t="str">
            <v>Rp</v>
          </cell>
          <cell r="I546">
            <v>0</v>
          </cell>
          <cell r="J546" t="str">
            <v>Rp</v>
          </cell>
          <cell r="K546">
            <v>0</v>
          </cell>
        </row>
        <row r="547">
          <cell r="B547">
            <v>79201</v>
          </cell>
          <cell r="C547" t="str">
            <v>Biaya peny. Sarana&amp;install</v>
          </cell>
          <cell r="D547" t="str">
            <v>Rp</v>
          </cell>
          <cell r="E547">
            <v>0</v>
          </cell>
          <cell r="F547" t="str">
            <v>Rp</v>
          </cell>
          <cell r="G547">
            <v>0</v>
          </cell>
          <cell r="H547" t="str">
            <v>Rp</v>
          </cell>
          <cell r="I547">
            <v>0</v>
          </cell>
          <cell r="J547" t="str">
            <v>Rp</v>
          </cell>
          <cell r="K547">
            <v>0</v>
          </cell>
        </row>
        <row r="548">
          <cell r="B548">
            <v>79301</v>
          </cell>
          <cell r="C548" t="str">
            <v>Biaya peny. Kendaraan</v>
          </cell>
          <cell r="D548" t="str">
            <v>Rp</v>
          </cell>
          <cell r="E548">
            <v>0</v>
          </cell>
          <cell r="F548" t="str">
            <v>Rp</v>
          </cell>
          <cell r="G548">
            <v>0</v>
          </cell>
          <cell r="H548" t="str">
            <v>Rp</v>
          </cell>
          <cell r="I548">
            <v>0</v>
          </cell>
          <cell r="J548" t="str">
            <v>Rp</v>
          </cell>
          <cell r="K548">
            <v>0</v>
          </cell>
        </row>
        <row r="549">
          <cell r="B549">
            <v>79401</v>
          </cell>
          <cell r="C549" t="str">
            <v>Biaya peny. Invent&amp;peralat.</v>
          </cell>
          <cell r="D549" t="str">
            <v>Rp</v>
          </cell>
          <cell r="E549">
            <v>0</v>
          </cell>
          <cell r="F549" t="str">
            <v>Rp</v>
          </cell>
          <cell r="G549">
            <v>0</v>
          </cell>
          <cell r="H549" t="str">
            <v>Rp</v>
          </cell>
          <cell r="I549">
            <v>0</v>
          </cell>
          <cell r="J549" t="str">
            <v>Rp</v>
          </cell>
          <cell r="K549">
            <v>0</v>
          </cell>
        </row>
        <row r="550">
          <cell r="B550">
            <v>82401</v>
          </cell>
          <cell r="C550" t="str">
            <v>Iuran Keamanan</v>
          </cell>
          <cell r="D550" t="str">
            <v>Rp</v>
          </cell>
          <cell r="E550">
            <v>1650000</v>
          </cell>
          <cell r="F550" t="str">
            <v>Rp</v>
          </cell>
          <cell r="G550">
            <v>150000</v>
          </cell>
          <cell r="H550" t="str">
            <v>Rp</v>
          </cell>
          <cell r="I550">
            <v>0</v>
          </cell>
          <cell r="J550" t="str">
            <v>Rp</v>
          </cell>
          <cell r="K550">
            <v>1800000</v>
          </cell>
        </row>
      </sheetData>
      <sheetData sheetId="11"/>
      <sheetData sheetId="12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</row>
        <row r="5">
          <cell r="C5" t="str">
            <v>PRODUK</v>
          </cell>
          <cell r="D5" t="str">
            <v>PERSEDIAAN AWAL</v>
          </cell>
          <cell r="F5" t="str">
            <v>HARGA</v>
          </cell>
          <cell r="G5" t="str">
            <v>PEMBELIAN</v>
          </cell>
          <cell r="Q5" t="str">
            <v>PERSEDIAAN AKHIR</v>
          </cell>
          <cell r="S5" t="str">
            <v>HPP</v>
          </cell>
        </row>
        <row r="6">
          <cell r="G6" t="str">
            <v>KOTOR</v>
          </cell>
          <cell r="I6" t="str">
            <v>MUTASI MASUK</v>
          </cell>
          <cell r="K6" t="str">
            <v>RETUR</v>
          </cell>
          <cell r="M6" t="str">
            <v>MUTASI KELUAR</v>
          </cell>
          <cell r="O6" t="str">
            <v>BERSIH</v>
          </cell>
        </row>
        <row r="7">
          <cell r="A7" t="str">
            <v>hpp</v>
          </cell>
          <cell r="B7" t="str">
            <v>brg</v>
          </cell>
          <cell r="D7" t="str">
            <v>Qty</v>
          </cell>
          <cell r="E7" t="str">
            <v>Rp</v>
          </cell>
          <cell r="G7" t="str">
            <v>Qty</v>
          </cell>
          <cell r="H7" t="str">
            <v>Rp</v>
          </cell>
          <cell r="I7" t="str">
            <v>Qty</v>
          </cell>
          <cell r="J7" t="str">
            <v>Rp</v>
          </cell>
          <cell r="K7" t="str">
            <v>Qty</v>
          </cell>
          <cell r="L7" t="str">
            <v>Rp</v>
          </cell>
          <cell r="M7" t="str">
            <v>Qty</v>
          </cell>
          <cell r="N7" t="str">
            <v>Rp</v>
          </cell>
          <cell r="O7" t="str">
            <v>Qty</v>
          </cell>
          <cell r="P7" t="str">
            <v>Rp</v>
          </cell>
          <cell r="Q7" t="str">
            <v>Qty</v>
          </cell>
          <cell r="R7" t="str">
            <v>Rp</v>
          </cell>
          <cell r="S7" t="str">
            <v>Qty</v>
          </cell>
          <cell r="T7" t="str">
            <v>Rp</v>
          </cell>
        </row>
        <row r="8">
          <cell r="A8">
            <v>55101</v>
          </cell>
          <cell r="B8">
            <v>15101</v>
          </cell>
          <cell r="C8" t="str">
            <v>A1  240 Ml</v>
          </cell>
          <cell r="D8">
            <v>9</v>
          </cell>
          <cell r="E8">
            <v>138600</v>
          </cell>
          <cell r="F8">
            <v>15400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30800</v>
          </cell>
          <cell r="O8">
            <v>-2</v>
          </cell>
          <cell r="P8">
            <v>-30800</v>
          </cell>
          <cell r="Q8">
            <v>1</v>
          </cell>
          <cell r="R8">
            <v>15300</v>
          </cell>
          <cell r="S8">
            <v>0</v>
          </cell>
          <cell r="T8">
            <v>0</v>
          </cell>
          <cell r="U8">
            <v>50138</v>
          </cell>
          <cell r="V8">
            <v>50101</v>
          </cell>
          <cell r="W8">
            <v>0</v>
          </cell>
          <cell r="X8">
            <v>0</v>
          </cell>
          <cell r="Y8" t="str">
            <v>AQUA  240 ML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A9">
            <v>55102</v>
          </cell>
          <cell r="B9">
            <v>15102</v>
          </cell>
          <cell r="C9" t="str">
            <v>A2  330 Ml</v>
          </cell>
          <cell r="D9">
            <v>10</v>
          </cell>
          <cell r="E9">
            <v>212000</v>
          </cell>
          <cell r="F9">
            <v>21200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9</v>
          </cell>
          <cell r="R9">
            <v>202050</v>
          </cell>
          <cell r="S9">
            <v>0</v>
          </cell>
          <cell r="T9">
            <v>0</v>
          </cell>
          <cell r="U9">
            <v>50139</v>
          </cell>
          <cell r="V9">
            <v>50102</v>
          </cell>
          <cell r="W9">
            <v>0</v>
          </cell>
          <cell r="Y9" t="str">
            <v>AQUA  330 ML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>
            <v>55107</v>
          </cell>
          <cell r="B10">
            <v>15107</v>
          </cell>
          <cell r="C10" t="str">
            <v>A3  600 Ml</v>
          </cell>
          <cell r="D10">
            <v>0</v>
          </cell>
          <cell r="E10">
            <v>0</v>
          </cell>
          <cell r="F10">
            <v>28000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50144</v>
          </cell>
          <cell r="V10">
            <v>50107</v>
          </cell>
          <cell r="W10">
            <v>0</v>
          </cell>
          <cell r="X10">
            <v>0</v>
          </cell>
          <cell r="Y10" t="str">
            <v>AQUA  600 ML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>
            <v>55108</v>
          </cell>
          <cell r="B11">
            <v>15108</v>
          </cell>
          <cell r="C11" t="str">
            <v>A4 1500 Ml</v>
          </cell>
          <cell r="D11">
            <v>0</v>
          </cell>
          <cell r="E11">
            <v>0</v>
          </cell>
          <cell r="F11">
            <v>27300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50145</v>
          </cell>
          <cell r="V11">
            <v>50108</v>
          </cell>
          <cell r="W11">
            <v>0</v>
          </cell>
          <cell r="Y11" t="str">
            <v>AQUA 1500 ML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A12">
            <v>55109</v>
          </cell>
          <cell r="B12">
            <v>15109</v>
          </cell>
          <cell r="C12" t="str">
            <v>A Galon</v>
          </cell>
          <cell r="D12">
            <v>16768</v>
          </cell>
          <cell r="E12">
            <v>136659200</v>
          </cell>
          <cell r="F12">
            <v>8150</v>
          </cell>
          <cell r="G12">
            <v>22009</v>
          </cell>
          <cell r="H12">
            <v>179373350</v>
          </cell>
          <cell r="I12">
            <v>0</v>
          </cell>
          <cell r="J12">
            <v>0</v>
          </cell>
          <cell r="K12">
            <v>305</v>
          </cell>
          <cell r="L12">
            <v>2485750</v>
          </cell>
          <cell r="M12">
            <v>7205</v>
          </cell>
          <cell r="N12">
            <v>58720750</v>
          </cell>
          <cell r="O12">
            <v>14499</v>
          </cell>
          <cell r="P12">
            <v>118166850</v>
          </cell>
          <cell r="Q12">
            <v>4066</v>
          </cell>
          <cell r="R12">
            <v>33137900</v>
          </cell>
          <cell r="S12">
            <v>31635</v>
          </cell>
          <cell r="T12">
            <v>257825250</v>
          </cell>
          <cell r="U12">
            <v>50146</v>
          </cell>
          <cell r="V12">
            <v>50109</v>
          </cell>
          <cell r="W12">
            <v>0</v>
          </cell>
          <cell r="Y12" t="str">
            <v>AQUA GALLON ISI</v>
          </cell>
          <cell r="Z12">
            <v>8314</v>
          </cell>
          <cell r="AA12">
            <v>73659900</v>
          </cell>
          <cell r="AB12">
            <v>23321</v>
          </cell>
          <cell r="AC12">
            <v>205525800</v>
          </cell>
        </row>
        <row r="13">
          <cell r="A13">
            <v>55110</v>
          </cell>
          <cell r="B13">
            <v>15110</v>
          </cell>
          <cell r="C13" t="str">
            <v>A.G Kosong</v>
          </cell>
          <cell r="D13">
            <v>17186</v>
          </cell>
          <cell r="E13">
            <v>515580000</v>
          </cell>
          <cell r="F13">
            <v>30000</v>
          </cell>
          <cell r="G13">
            <v>22271</v>
          </cell>
          <cell r="H13">
            <v>668130000</v>
          </cell>
          <cell r="I13">
            <v>2311</v>
          </cell>
          <cell r="J13">
            <v>69330000</v>
          </cell>
          <cell r="K13">
            <v>18019</v>
          </cell>
          <cell r="L13">
            <v>540570000</v>
          </cell>
          <cell r="M13">
            <v>3084</v>
          </cell>
          <cell r="N13">
            <v>92520000</v>
          </cell>
          <cell r="O13">
            <v>3479</v>
          </cell>
          <cell r="P13">
            <v>104370000</v>
          </cell>
          <cell r="Q13">
            <v>6243</v>
          </cell>
          <cell r="R13">
            <v>187290000</v>
          </cell>
          <cell r="S13">
            <v>3236</v>
          </cell>
          <cell r="T13">
            <v>97080000</v>
          </cell>
          <cell r="U13">
            <v>50147</v>
          </cell>
          <cell r="V13">
            <v>50110</v>
          </cell>
          <cell r="W13">
            <v>0</v>
          </cell>
          <cell r="Y13" t="str">
            <v>AQUA GALLON KOSONG</v>
          </cell>
          <cell r="Z13">
            <v>3189</v>
          </cell>
          <cell r="AA13">
            <v>95670000</v>
          </cell>
          <cell r="AB13">
            <v>47</v>
          </cell>
          <cell r="AC13">
            <v>1410000</v>
          </cell>
        </row>
        <row r="14">
          <cell r="A14">
            <v>55111</v>
          </cell>
          <cell r="B14">
            <v>15111</v>
          </cell>
          <cell r="C14" t="str">
            <v>V 240 Ml</v>
          </cell>
          <cell r="D14">
            <v>746</v>
          </cell>
          <cell r="E14">
            <v>8877400</v>
          </cell>
          <cell r="F14">
            <v>11900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272</v>
          </cell>
          <cell r="N14">
            <v>3236800</v>
          </cell>
          <cell r="O14">
            <v>-272</v>
          </cell>
          <cell r="P14">
            <v>-3236800</v>
          </cell>
          <cell r="Q14">
            <v>864</v>
          </cell>
          <cell r="R14">
            <v>10195200</v>
          </cell>
          <cell r="S14">
            <v>253</v>
          </cell>
          <cell r="T14">
            <v>2985400</v>
          </cell>
          <cell r="U14">
            <v>50148</v>
          </cell>
          <cell r="V14">
            <v>50111</v>
          </cell>
          <cell r="W14">
            <v>0</v>
          </cell>
          <cell r="Y14" t="str">
            <v>VIT 240 ML</v>
          </cell>
          <cell r="Z14">
            <v>0</v>
          </cell>
          <cell r="AA14">
            <v>0</v>
          </cell>
          <cell r="AB14">
            <v>253</v>
          </cell>
          <cell r="AC14">
            <v>3147200</v>
          </cell>
        </row>
        <row r="15">
          <cell r="A15">
            <v>55112</v>
          </cell>
          <cell r="B15">
            <v>15112</v>
          </cell>
          <cell r="C15" t="str">
            <v>V 600 Ml</v>
          </cell>
          <cell r="D15">
            <v>1432</v>
          </cell>
          <cell r="E15">
            <v>28783200</v>
          </cell>
          <cell r="F15">
            <v>20100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220</v>
          </cell>
          <cell r="N15">
            <v>4422000</v>
          </cell>
          <cell r="O15">
            <v>-220</v>
          </cell>
          <cell r="P15">
            <v>-4422000</v>
          </cell>
          <cell r="Q15">
            <v>1014</v>
          </cell>
          <cell r="R15">
            <v>20178600</v>
          </cell>
          <cell r="S15">
            <v>35</v>
          </cell>
          <cell r="T15">
            <v>696500</v>
          </cell>
          <cell r="U15">
            <v>50149</v>
          </cell>
          <cell r="V15">
            <v>50112</v>
          </cell>
          <cell r="W15">
            <v>0</v>
          </cell>
          <cell r="Y15" t="str">
            <v>VIT 600 ML</v>
          </cell>
          <cell r="Z15">
            <v>0</v>
          </cell>
          <cell r="AA15">
            <v>0</v>
          </cell>
          <cell r="AB15">
            <v>35</v>
          </cell>
          <cell r="AC15">
            <v>735000</v>
          </cell>
        </row>
        <row r="16">
          <cell r="A16">
            <v>55113</v>
          </cell>
          <cell r="B16">
            <v>15113</v>
          </cell>
          <cell r="C16" t="str">
            <v>V 1500 Ml</v>
          </cell>
          <cell r="D16">
            <v>304</v>
          </cell>
          <cell r="E16">
            <v>5836800</v>
          </cell>
          <cell r="F16">
            <v>19200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185</v>
          </cell>
          <cell r="R16">
            <v>3515000</v>
          </cell>
          <cell r="S16">
            <v>14</v>
          </cell>
          <cell r="T16">
            <v>266000</v>
          </cell>
          <cell r="U16">
            <v>50150</v>
          </cell>
          <cell r="V16">
            <v>50113</v>
          </cell>
          <cell r="W16">
            <v>0</v>
          </cell>
          <cell r="Y16" t="str">
            <v>VIT 1500 ML</v>
          </cell>
          <cell r="Z16">
            <v>0</v>
          </cell>
          <cell r="AA16">
            <v>0</v>
          </cell>
          <cell r="AB16">
            <v>14</v>
          </cell>
          <cell r="AC16">
            <v>280000</v>
          </cell>
        </row>
        <row r="17">
          <cell r="A17">
            <v>55114</v>
          </cell>
          <cell r="B17">
            <v>15114</v>
          </cell>
          <cell r="C17" t="str">
            <v>VG Galon</v>
          </cell>
          <cell r="D17">
            <v>2225</v>
          </cell>
          <cell r="E17">
            <v>13127500</v>
          </cell>
          <cell r="F17">
            <v>5900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602</v>
          </cell>
          <cell r="N17">
            <v>3551800</v>
          </cell>
          <cell r="O17">
            <v>-602</v>
          </cell>
          <cell r="P17">
            <v>-3551800</v>
          </cell>
          <cell r="Q17">
            <v>3811</v>
          </cell>
          <cell r="R17">
            <v>22484900</v>
          </cell>
          <cell r="S17">
            <v>1131</v>
          </cell>
          <cell r="T17">
            <v>6672900</v>
          </cell>
          <cell r="U17">
            <v>50151</v>
          </cell>
          <cell r="V17">
            <v>50114</v>
          </cell>
          <cell r="W17">
            <v>0</v>
          </cell>
          <cell r="Y17" t="str">
            <v>VIT GALLON ISI</v>
          </cell>
          <cell r="Z17">
            <v>18</v>
          </cell>
          <cell r="AA17">
            <v>118800</v>
          </cell>
          <cell r="AB17">
            <v>1113</v>
          </cell>
          <cell r="AC17">
            <v>7198100</v>
          </cell>
        </row>
        <row r="18">
          <cell r="A18">
            <v>55115</v>
          </cell>
          <cell r="B18">
            <v>15115</v>
          </cell>
          <cell r="C18" t="str">
            <v>VG Kosong</v>
          </cell>
          <cell r="D18">
            <v>3311</v>
          </cell>
          <cell r="E18">
            <v>99330000</v>
          </cell>
          <cell r="F18">
            <v>30000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602</v>
          </cell>
          <cell r="N18">
            <v>18060000</v>
          </cell>
          <cell r="O18">
            <v>-602</v>
          </cell>
          <cell r="P18">
            <v>-18060000</v>
          </cell>
          <cell r="Q18">
            <v>4362</v>
          </cell>
          <cell r="R18">
            <v>130860000</v>
          </cell>
          <cell r="S18">
            <v>1</v>
          </cell>
          <cell r="T18">
            <v>30000</v>
          </cell>
          <cell r="U18">
            <v>50152</v>
          </cell>
          <cell r="V18">
            <v>50115</v>
          </cell>
          <cell r="W18">
            <v>0</v>
          </cell>
          <cell r="Y18" t="str">
            <v>VIT GALLON KOSONG</v>
          </cell>
          <cell r="Z18">
            <v>0</v>
          </cell>
          <cell r="AA18">
            <v>0</v>
          </cell>
          <cell r="AB18">
            <v>1</v>
          </cell>
          <cell r="AC18">
            <v>30000</v>
          </cell>
        </row>
        <row r="19">
          <cell r="A19">
            <v>55117</v>
          </cell>
          <cell r="B19">
            <v>15117</v>
          </cell>
          <cell r="C19" t="str">
            <v>Mizone PF</v>
          </cell>
          <cell r="D19">
            <v>2</v>
          </cell>
          <cell r="E19">
            <v>55300</v>
          </cell>
          <cell r="F19">
            <v>27650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50154</v>
          </cell>
          <cell r="V19">
            <v>50117</v>
          </cell>
          <cell r="W19">
            <v>0</v>
          </cell>
          <cell r="Y19" t="str">
            <v>MIZONE PASSION FRUIT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55116</v>
          </cell>
          <cell r="B20">
            <v>15116</v>
          </cell>
          <cell r="C20" t="str">
            <v>Mizone OL</v>
          </cell>
          <cell r="D20">
            <v>1</v>
          </cell>
          <cell r="E20">
            <v>27650</v>
          </cell>
          <cell r="F20">
            <v>27650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27650</v>
          </cell>
          <cell r="O20">
            <v>-1</v>
          </cell>
          <cell r="P20">
            <v>-27650</v>
          </cell>
          <cell r="Q20">
            <v>1</v>
          </cell>
          <cell r="R20">
            <v>27450</v>
          </cell>
          <cell r="S20">
            <v>0</v>
          </cell>
          <cell r="T20">
            <v>0</v>
          </cell>
          <cell r="U20">
            <v>50181</v>
          </cell>
          <cell r="V20">
            <v>50182</v>
          </cell>
          <cell r="Y20" t="str">
            <v>MIZONE ORANGE LIME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55144</v>
          </cell>
          <cell r="B21">
            <v>15144</v>
          </cell>
          <cell r="C21" t="str">
            <v>Mizone AG</v>
          </cell>
          <cell r="D21">
            <v>4</v>
          </cell>
          <cell r="E21">
            <v>110600</v>
          </cell>
          <cell r="F21">
            <v>27650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50153</v>
          </cell>
          <cell r="V21">
            <v>50116</v>
          </cell>
          <cell r="W21">
            <v>0</v>
          </cell>
          <cell r="X21">
            <v>0</v>
          </cell>
          <cell r="Y21" t="str">
            <v>MIZONE AQUA GUAVA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 t="str">
            <v>MIZONE M. PACK TT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Y22" t="str">
            <v>MIZONE M. PACK TT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55118</v>
          </cell>
          <cell r="B23">
            <v>15118</v>
          </cell>
          <cell r="C23" t="str">
            <v>Mizone LL</v>
          </cell>
          <cell r="D23">
            <v>2</v>
          </cell>
          <cell r="E23">
            <v>55300</v>
          </cell>
          <cell r="F23">
            <v>27650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50155</v>
          </cell>
          <cell r="V23">
            <v>50118</v>
          </cell>
          <cell r="W23">
            <v>36305</v>
          </cell>
          <cell r="X23">
            <v>36305</v>
          </cell>
          <cell r="Y23" t="str">
            <v>MIZONE LYCHEE LEMON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 t="str">
            <v>TOTAL</v>
          </cell>
          <cell r="D24">
            <v>42000</v>
          </cell>
          <cell r="E24">
            <v>808793550</v>
          </cell>
          <cell r="G24">
            <v>44280</v>
          </cell>
          <cell r="H24">
            <v>847503350</v>
          </cell>
          <cell r="I24">
            <v>2311</v>
          </cell>
          <cell r="J24">
            <v>69330000</v>
          </cell>
          <cell r="K24">
            <v>18324</v>
          </cell>
          <cell r="L24">
            <v>543055750</v>
          </cell>
          <cell r="M24">
            <v>11988</v>
          </cell>
          <cell r="N24">
            <v>180569800</v>
          </cell>
          <cell r="O24">
            <v>16279</v>
          </cell>
          <cell r="P24">
            <v>193207800</v>
          </cell>
          <cell r="Q24">
            <v>20556</v>
          </cell>
          <cell r="R24">
            <v>407906400</v>
          </cell>
          <cell r="S24">
            <v>36305</v>
          </cell>
          <cell r="T24">
            <v>365556050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  <sheetName val="so"/>
      <sheetName val="Sale-Leaseback (2)"/>
      <sheetName val="jan04"/>
      <sheetName val="Fixset"/>
      <sheetName val="1105_B_I_OK"/>
      <sheetName val="1106_M_E"/>
      <sheetName val="NOA"/>
      <sheetName val="AGG_aggr2"/>
      <sheetName val="AGG_rmc2"/>
      <sheetName val="CEM_cc2"/>
      <sheetName val="AGG_conc2"/>
      <sheetName val="CEM_afr2"/>
      <sheetName val="CEM_mic2"/>
      <sheetName val="CEM_trcem2"/>
      <sheetName val="OPR_open2"/>
      <sheetName val="OPR_spec2"/>
      <sheetName val="OPR_tropr2"/>
      <sheetName val="TAX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hutang nov "/>
      <sheetName val="Buku Hutang Nov 07"/>
      <sheetName val="Buku penjualan november 07"/>
      <sheetName val="Perhitungan arus kas"/>
      <sheetName val="Arus Kas"/>
      <sheetName val="Neraca"/>
      <sheetName val="LB"/>
      <sheetName val="Jurnal"/>
      <sheetName val="NERACA LAJUR"/>
      <sheetName val="Lamp I Setara kas"/>
      <sheetName val="Lamp 2 Piut usaha"/>
      <sheetName val="Lamp 3  persdiaan sparepart"/>
      <sheetName val="Lamp4. Persediaan Triplek"/>
      <sheetName val="Lamp.5 Persd.Out Pasuruan"/>
      <sheetName val="Lamp.6  Persed. Out surabaya"/>
      <sheetName val="Lamp 7 Akiva Tetap "/>
      <sheetName val="Lamp 8  Hut Usaha"/>
      <sheetName val="Lamp 11  Biaya bengkel"/>
      <sheetName val="Lamp-9 Pendapatan YPS"/>
      <sheetName val="Lamp 10 Biaya bengkel container"/>
      <sheetName val="Lamp 12  Claim "/>
      <sheetName val="Cat LP"/>
      <sheetName val="TTD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P IN "/>
      <sheetName val="SUPP OUT "/>
      <sheetName val="IN"/>
      <sheetName val="OUT"/>
      <sheetName val="SEGMEN"/>
      <sheetName val="LKH SPS"/>
      <sheetName val="MONEY CROSSCEK G SPS"/>
      <sheetName val="BANK STATEMENT"/>
      <sheetName val="BANK LIVIA"/>
      <sheetName val="KB"/>
      <sheetName val="KO"/>
      <sheetName val="BD"/>
      <sheetName val="BP"/>
      <sheetName val="BG SPS"/>
      <sheetName val="REKAP BIAYA"/>
      <sheetName val="TP"/>
      <sheetName val="TP 1"/>
      <sheetName val="PIUTANG TIV"/>
      <sheetName val="PIUT TIV 1"/>
      <sheetName val="PIUT PUSAT"/>
      <sheetName val="PIUT PUSAT 1"/>
      <sheetName val="PIUT MS SUPPORT"/>
      <sheetName val="PIUT MS SUPORT1"/>
      <sheetName val="GRESIK"/>
      <sheetName val="HUTANG MS SUPPORT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35682</v>
          </cell>
          <cell r="E7">
            <v>381417000</v>
          </cell>
          <cell r="F7">
            <v>0</v>
          </cell>
          <cell r="G7">
            <v>381417000</v>
          </cell>
        </row>
        <row r="8">
          <cell r="B8">
            <v>10111</v>
          </cell>
          <cell r="C8" t="str">
            <v>AQ.5GLN BTL</v>
          </cell>
          <cell r="D8">
            <v>1242</v>
          </cell>
          <cell r="E8">
            <v>37260000</v>
          </cell>
          <cell r="F8">
            <v>0</v>
          </cell>
          <cell r="G8">
            <v>37260000</v>
          </cell>
        </row>
        <row r="9">
          <cell r="B9">
            <v>12111</v>
          </cell>
          <cell r="C9" t="str">
            <v>AQ.1500ML 1X12</v>
          </cell>
          <cell r="D9">
            <v>15710</v>
          </cell>
          <cell r="E9">
            <v>500074650</v>
          </cell>
          <cell r="F9">
            <v>0</v>
          </cell>
          <cell r="G9">
            <v>500074650</v>
          </cell>
        </row>
        <row r="10">
          <cell r="B10">
            <v>12312</v>
          </cell>
          <cell r="C10" t="str">
            <v>AQ.600ML 1X24</v>
          </cell>
          <cell r="D10">
            <v>13542</v>
          </cell>
          <cell r="E10">
            <v>455612000</v>
          </cell>
          <cell r="F10">
            <v>10568500</v>
          </cell>
          <cell r="G10">
            <v>445043500</v>
          </cell>
        </row>
        <row r="11">
          <cell r="B11">
            <v>12512</v>
          </cell>
          <cell r="C11" t="str">
            <v>AQ.330ML 1X24</v>
          </cell>
          <cell r="D11">
            <v>831</v>
          </cell>
          <cell r="E11">
            <v>20343950</v>
          </cell>
          <cell r="F11">
            <v>0</v>
          </cell>
          <cell r="G11">
            <v>20343950</v>
          </cell>
        </row>
        <row r="12">
          <cell r="B12">
            <v>12613</v>
          </cell>
          <cell r="C12" t="str">
            <v>AQ.240ML 1X48</v>
          </cell>
          <cell r="D12">
            <v>9200</v>
          </cell>
          <cell r="E12">
            <v>165017800</v>
          </cell>
          <cell r="F12">
            <v>2</v>
          </cell>
          <cell r="G12">
            <v>165017798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475</v>
          </cell>
          <cell r="E14">
            <v>3673000</v>
          </cell>
          <cell r="F14">
            <v>189300</v>
          </cell>
          <cell r="G14">
            <v>3483700</v>
          </cell>
        </row>
        <row r="15">
          <cell r="B15">
            <v>20111</v>
          </cell>
          <cell r="C15" t="str">
            <v>VT.5GLN BTL</v>
          </cell>
          <cell r="D15">
            <v>13</v>
          </cell>
          <cell r="E15">
            <v>390000</v>
          </cell>
          <cell r="F15">
            <v>0</v>
          </cell>
          <cell r="G15">
            <v>390000</v>
          </cell>
        </row>
        <row r="16">
          <cell r="B16">
            <v>22111</v>
          </cell>
          <cell r="C16" t="str">
            <v>VT.1500ML 1X12</v>
          </cell>
          <cell r="D16">
            <v>201</v>
          </cell>
          <cell r="E16">
            <v>4303800</v>
          </cell>
          <cell r="F16">
            <v>0</v>
          </cell>
          <cell r="G16">
            <v>4303800</v>
          </cell>
        </row>
        <row r="17">
          <cell r="B17">
            <v>22312</v>
          </cell>
          <cell r="C17" t="str">
            <v>VT.600ML 1X24</v>
          </cell>
          <cell r="D17">
            <v>413</v>
          </cell>
          <cell r="E17">
            <v>9241800</v>
          </cell>
          <cell r="F17">
            <v>0</v>
          </cell>
          <cell r="G17">
            <v>9241800</v>
          </cell>
        </row>
        <row r="18">
          <cell r="B18">
            <v>22613</v>
          </cell>
          <cell r="C18" t="str">
            <v>VT.240ML 1X48</v>
          </cell>
          <cell r="D18">
            <v>711</v>
          </cell>
          <cell r="E18">
            <v>10187000</v>
          </cell>
          <cell r="F18">
            <v>1258500</v>
          </cell>
          <cell r="G18">
            <v>8928500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33300</v>
          </cell>
          <cell r="C20" t="str">
            <v>JUG RACK</v>
          </cell>
          <cell r="D20">
            <v>-24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40410</v>
          </cell>
          <cell r="C21" t="str">
            <v>Mizone Orange Lime  500ML 1x12</v>
          </cell>
          <cell r="D21">
            <v>906</v>
          </cell>
          <cell r="E21">
            <v>27322550</v>
          </cell>
          <cell r="F21">
            <v>940750</v>
          </cell>
          <cell r="G21">
            <v>26381800</v>
          </cell>
        </row>
        <row r="22">
          <cell r="B22">
            <v>40411</v>
          </cell>
          <cell r="C22" t="str">
            <v>Mizone Passion Fruit 500ML 1x12</v>
          </cell>
          <cell r="D22">
            <v>92</v>
          </cell>
          <cell r="E22">
            <v>2800950</v>
          </cell>
          <cell r="F22">
            <v>0</v>
          </cell>
          <cell r="G22">
            <v>2800950</v>
          </cell>
        </row>
        <row r="23">
          <cell r="B23">
            <v>40412</v>
          </cell>
          <cell r="C23" t="str">
            <v>MIZONE LYCHEE LEMON 500 ML 1X12</v>
          </cell>
          <cell r="D23">
            <v>1472</v>
          </cell>
          <cell r="E23">
            <v>44521300</v>
          </cell>
          <cell r="F23">
            <v>707750</v>
          </cell>
          <cell r="G23">
            <v>43813550</v>
          </cell>
        </row>
        <row r="24">
          <cell r="B24">
            <v>40418</v>
          </cell>
          <cell r="C24" t="str">
            <v>MIZONE APPLE GUAVA 500 ML 1X12</v>
          </cell>
          <cell r="D24">
            <v>846</v>
          </cell>
          <cell r="E24">
            <v>25488850</v>
          </cell>
          <cell r="F24">
            <v>181000</v>
          </cell>
          <cell r="G24">
            <v>25307850</v>
          </cell>
        </row>
        <row r="25">
          <cell r="B25">
            <v>40419</v>
          </cell>
          <cell r="C25" t="str">
            <v>MIZONE MANGGO KWENI 500ML 1X12</v>
          </cell>
          <cell r="D25">
            <v>13</v>
          </cell>
          <cell r="E25">
            <v>408450</v>
          </cell>
          <cell r="F25">
            <v>0</v>
          </cell>
          <cell r="G25">
            <v>408450</v>
          </cell>
        </row>
        <row r="26">
          <cell r="B26">
            <v>40427</v>
          </cell>
          <cell r="C26" t="str">
            <v>MIZONE COOLIN BLEWAH 500 ML 1X12</v>
          </cell>
          <cell r="D26">
            <v>633</v>
          </cell>
          <cell r="E26">
            <v>19264050</v>
          </cell>
          <cell r="F26">
            <v>564500</v>
          </cell>
          <cell r="G26">
            <v>18699550</v>
          </cell>
        </row>
        <row r="27">
          <cell r="G27">
            <v>0</v>
          </cell>
        </row>
        <row r="30">
          <cell r="G30">
            <v>0</v>
          </cell>
        </row>
        <row r="31">
          <cell r="D31">
            <v>81958</v>
          </cell>
          <cell r="E31">
            <v>1707327150</v>
          </cell>
          <cell r="F31">
            <v>14410302</v>
          </cell>
          <cell r="G31">
            <v>1692916848</v>
          </cell>
          <cell r="H31">
            <v>0</v>
          </cell>
          <cell r="I31">
            <v>0</v>
          </cell>
        </row>
        <row r="32">
          <cell r="B32">
            <v>1</v>
          </cell>
          <cell r="C32">
            <v>2</v>
          </cell>
          <cell r="D32">
            <v>3</v>
          </cell>
          <cell r="E32">
            <v>4</v>
          </cell>
          <cell r="F32">
            <v>5</v>
          </cell>
          <cell r="G32">
            <v>6</v>
          </cell>
        </row>
        <row r="33">
          <cell r="D33">
            <v>85674</v>
          </cell>
          <cell r="E33" t="str">
            <v>ttlunit</v>
          </cell>
          <cell r="G33">
            <v>-16020802</v>
          </cell>
        </row>
        <row r="34">
          <cell r="D34">
            <v>0</v>
          </cell>
        </row>
        <row r="35">
          <cell r="I35">
            <v>16020802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101-LR-OK"/>
      <sheetName val="1102-B&amp;I-OK"/>
      <sheetName val="1103-M&amp;E"/>
      <sheetName val="1104-M&amp;E"/>
      <sheetName val="1105-B&amp;I-OK"/>
      <sheetName val="1106-M&amp;E"/>
      <sheetName val="1107-V&amp;T"/>
      <sheetName val="1108-V&amp;T"/>
      <sheetName val="1109-T&amp;O"/>
      <sheetName val=" Leasing"/>
      <sheetName val="KOMPARASI"/>
      <sheetName val="CIP"/>
      <sheetName val="Sale-Lease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PK"/>
      <sheetName val="L3-TUS"/>
      <sheetName val="L4-PdAD"/>
      <sheetName val="L5-AT"/>
      <sheetName val="L5A-ST"/>
      <sheetName val="L6-PdMUS"/>
      <sheetName val="L7-PdMDU"/>
      <sheetName val="L8-TPD"/>
      <sheetName val="L9-PdUS"/>
      <sheetName val="L10-PMB"/>
      <sheetName val="L11-PdBD"/>
      <sheetName val="L12-PFDU"/>
      <sheetName val="L13-PFMB"/>
      <sheetName val="L14-SKPL"/>
      <sheetName val="L15-BPP"/>
      <sheetName val="L16-BUL"/>
      <sheetName val="L17-BLS"/>
      <sheetName val="JK"/>
      <sheetName val="Kor. AT"/>
      <sheetName val="AK Ber"/>
      <sheetName val="LPK"/>
      <sheetName val="WWb"/>
      <sheetName val="Penghapusan"/>
      <sheetName val="Asuransi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YPE"/>
      <sheetName val="KB"/>
      <sheetName val="BD"/>
      <sheetName val="KO"/>
      <sheetName val="BP"/>
      <sheetName val="SEGMEN"/>
      <sheetName val="Titipan pelanggan"/>
      <sheetName val="TBG"/>
      <sheetName val="LKH"/>
      <sheetName val="bank"/>
      <sheetName val="Giro"/>
      <sheetName val="kroscek"/>
      <sheetName val="Rekap By"/>
      <sheetName val="Rekap Ms.Support"/>
      <sheetName val="BBM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2288</v>
          </cell>
          <cell r="E7">
            <v>22882250</v>
          </cell>
          <cell r="F7">
            <v>132650</v>
          </cell>
          <cell r="G7">
            <v>22749600</v>
          </cell>
        </row>
        <row r="8">
          <cell r="B8">
            <v>10111</v>
          </cell>
          <cell r="C8" t="str">
            <v>AQ.5GLN BTL</v>
          </cell>
          <cell r="D8">
            <v>30</v>
          </cell>
          <cell r="E8">
            <v>900000</v>
          </cell>
          <cell r="G8">
            <v>900000</v>
          </cell>
        </row>
        <row r="9">
          <cell r="B9">
            <v>10510</v>
          </cell>
          <cell r="C9" t="str">
            <v>AQ.380 ML ISI 1X24</v>
          </cell>
          <cell r="D9">
            <v>11</v>
          </cell>
          <cell r="E9">
            <v>203500</v>
          </cell>
          <cell r="G9">
            <v>203500</v>
          </cell>
        </row>
        <row r="10">
          <cell r="B10">
            <v>10511</v>
          </cell>
          <cell r="C10" t="str">
            <v>AQ.380 ML BTL</v>
          </cell>
          <cell r="D10">
            <v>24</v>
          </cell>
          <cell r="E10">
            <v>12000</v>
          </cell>
          <cell r="G10">
            <v>12000</v>
          </cell>
        </row>
        <row r="11">
          <cell r="B11">
            <v>12111</v>
          </cell>
          <cell r="C11" t="str">
            <v>AQ.1500ML 1X12</v>
          </cell>
          <cell r="D11">
            <v>11947</v>
          </cell>
          <cell r="E11">
            <v>369179250</v>
          </cell>
          <cell r="F11">
            <v>7263600</v>
          </cell>
          <cell r="G11">
            <v>361915650</v>
          </cell>
        </row>
        <row r="12">
          <cell r="B12">
            <v>12312</v>
          </cell>
          <cell r="C12" t="str">
            <v>AQ.600ML 1X24</v>
          </cell>
          <cell r="D12">
            <v>12185</v>
          </cell>
          <cell r="E12">
            <v>376863500</v>
          </cell>
          <cell r="F12">
            <v>638700</v>
          </cell>
          <cell r="G12">
            <v>376224800</v>
          </cell>
        </row>
        <row r="13">
          <cell r="B13">
            <v>12512</v>
          </cell>
          <cell r="C13" t="str">
            <v>AQ.330ML 1X24</v>
          </cell>
          <cell r="D13">
            <v>2769</v>
          </cell>
          <cell r="E13">
            <v>67510700</v>
          </cell>
          <cell r="F13">
            <v>159000</v>
          </cell>
          <cell r="G13">
            <v>67351700</v>
          </cell>
        </row>
        <row r="14">
          <cell r="B14">
            <v>12613</v>
          </cell>
          <cell r="C14" t="str">
            <v>AQ.240ML 1X48</v>
          </cell>
          <cell r="D14">
            <v>20308</v>
          </cell>
          <cell r="E14">
            <v>337548500</v>
          </cell>
          <cell r="F14">
            <v>581000</v>
          </cell>
          <cell r="G14">
            <v>336967500</v>
          </cell>
        </row>
        <row r="15">
          <cell r="B15">
            <v>20110</v>
          </cell>
          <cell r="C15" t="str">
            <v>VT.5GLN ISI</v>
          </cell>
          <cell r="D15">
            <v>670</v>
          </cell>
          <cell r="E15">
            <v>4903550</v>
          </cell>
          <cell r="F15">
            <v>71600</v>
          </cell>
          <cell r="G15">
            <v>4831950</v>
          </cell>
        </row>
        <row r="16">
          <cell r="B16">
            <v>22111</v>
          </cell>
          <cell r="C16" t="str">
            <v>VT.1500ML 1X12</v>
          </cell>
          <cell r="D16">
            <v>154</v>
          </cell>
          <cell r="E16">
            <v>3213650</v>
          </cell>
          <cell r="F16">
            <v>26000</v>
          </cell>
          <cell r="G16">
            <v>3187650</v>
          </cell>
        </row>
        <row r="17">
          <cell r="B17">
            <v>22312</v>
          </cell>
          <cell r="C17" t="str">
            <v>VT.600ML 1X24</v>
          </cell>
          <cell r="D17">
            <v>197</v>
          </cell>
          <cell r="E17">
            <v>4333650</v>
          </cell>
          <cell r="F17">
            <v>46000</v>
          </cell>
          <cell r="G17">
            <v>4287650</v>
          </cell>
        </row>
        <row r="18">
          <cell r="B18">
            <v>22613</v>
          </cell>
          <cell r="C18" t="str">
            <v>VT.240ML 1X48</v>
          </cell>
          <cell r="D18">
            <v>1047</v>
          </cell>
          <cell r="E18">
            <v>13650300</v>
          </cell>
          <cell r="F18">
            <v>71250</v>
          </cell>
          <cell r="G18">
            <v>13579050</v>
          </cell>
        </row>
        <row r="19">
          <cell r="B19">
            <v>40410</v>
          </cell>
          <cell r="C19" t="str">
            <v>Mizone Orange Lime</v>
          </cell>
          <cell r="D19">
            <v>973</v>
          </cell>
          <cell r="E19">
            <v>28929700</v>
          </cell>
          <cell r="F19">
            <v>932600</v>
          </cell>
          <cell r="G19">
            <v>27997100</v>
          </cell>
        </row>
        <row r="20">
          <cell r="B20">
            <v>40411</v>
          </cell>
          <cell r="C20" t="str">
            <v>Mizone Passion Fruit</v>
          </cell>
          <cell r="D20">
            <v>470</v>
          </cell>
          <cell r="E20">
            <v>14441150</v>
          </cell>
          <cell r="F20">
            <v>419550</v>
          </cell>
          <cell r="G20">
            <v>14021600</v>
          </cell>
        </row>
        <row r="21">
          <cell r="B21">
            <v>40412</v>
          </cell>
          <cell r="C21" t="str">
            <v>MIZONE LYCHEE LEMON</v>
          </cell>
          <cell r="D21">
            <v>736</v>
          </cell>
          <cell r="E21">
            <v>20779650</v>
          </cell>
          <cell r="F21">
            <v>-96700</v>
          </cell>
          <cell r="G21">
            <v>20876350</v>
          </cell>
        </row>
        <row r="22">
          <cell r="B22">
            <v>40418</v>
          </cell>
          <cell r="C22" t="str">
            <v>MIZONE APPLE GUAVA 5</v>
          </cell>
          <cell r="D22">
            <v>1098</v>
          </cell>
          <cell r="E22">
            <v>33548300</v>
          </cell>
          <cell r="F22">
            <v>915000</v>
          </cell>
          <cell r="G22">
            <v>32633300</v>
          </cell>
        </row>
        <row r="23">
          <cell r="B23">
            <v>40419</v>
          </cell>
          <cell r="C23" t="str">
            <v>MIZONE MANGGO KWENI</v>
          </cell>
          <cell r="D23">
            <v>482</v>
          </cell>
          <cell r="E23">
            <v>15427850</v>
          </cell>
          <cell r="F23">
            <v>140800</v>
          </cell>
          <cell r="G23">
            <v>15287050</v>
          </cell>
        </row>
        <row r="24">
          <cell r="B24">
            <v>20111</v>
          </cell>
          <cell r="C24" t="str">
            <v>VT.5GLN BTL</v>
          </cell>
          <cell r="D24">
            <v>2</v>
          </cell>
          <cell r="E24">
            <v>60000</v>
          </cell>
          <cell r="G24">
            <v>60000</v>
          </cell>
        </row>
        <row r="25">
          <cell r="B25">
            <v>10512</v>
          </cell>
          <cell r="C25" t="str">
            <v>AQ.380 ML KRAT/PALET</v>
          </cell>
          <cell r="G25">
            <v>0</v>
          </cell>
        </row>
        <row r="26">
          <cell r="B26">
            <v>40413</v>
          </cell>
          <cell r="C26" t="str">
            <v>MIZONE M.PACK TT 500ML 1X</v>
          </cell>
          <cell r="D26">
            <v>525</v>
          </cell>
          <cell r="E26">
            <v>16537500</v>
          </cell>
          <cell r="F26">
            <v>167400</v>
          </cell>
          <cell r="G26">
            <v>16370100</v>
          </cell>
        </row>
        <row r="29">
          <cell r="D29">
            <v>55916</v>
          </cell>
          <cell r="E29">
            <v>1330925000</v>
          </cell>
          <cell r="F29">
            <v>11468450</v>
          </cell>
          <cell r="G29">
            <v>1319456550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194450</v>
          </cell>
          <cell r="E31" t="str">
            <v>TTL PENJUALAN</v>
          </cell>
          <cell r="G31">
            <v>-115480740</v>
          </cell>
        </row>
        <row r="32">
          <cell r="D32">
            <v>194450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  <cell r="I33">
            <v>115480740</v>
          </cell>
        </row>
        <row r="34">
          <cell r="I34">
            <v>16193000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Sheet1"/>
      <sheetName val="COV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TUS"/>
      <sheetName val="L3-PdAD"/>
      <sheetName val="L4-AT"/>
      <sheetName val="L4A-ST"/>
      <sheetName val="L5-PdMUS"/>
      <sheetName val="L6-PdMDU"/>
      <sheetName val="L7-TPD"/>
      <sheetName val="L8-PdUS"/>
      <sheetName val="L9-PMB"/>
      <sheetName val="L10-PdBD"/>
      <sheetName val="L11-PFDU"/>
      <sheetName val="L12-PFMB"/>
      <sheetName val="L13-SKPL"/>
      <sheetName val="L14-BPP"/>
      <sheetName val="L15-BUL"/>
      <sheetName val="L16-BLS"/>
      <sheetName val="L2-Pegawai"/>
      <sheetName val="JK"/>
      <sheetName val="Kor. AT"/>
      <sheetName val="AK Ber"/>
      <sheetName val="LPK"/>
      <sheetName val="WWb"/>
      <sheetName val="Penghapusan"/>
      <sheetName val="Asuransi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KB"/>
      <sheetName val="KO"/>
      <sheetName val="BD"/>
      <sheetName val="Bank"/>
      <sheetName val="REKAP BIAYA"/>
      <sheetName val="bank livia"/>
      <sheetName val="giro"/>
      <sheetName val="Maney kroscek SPS"/>
      <sheetName val="piut ms support"/>
      <sheetName val="gresik"/>
      <sheetName val="hutang ms support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12111</v>
          </cell>
          <cell r="C7" t="str">
            <v>AQ.1500ML 1X12</v>
          </cell>
          <cell r="D7">
            <v>10414</v>
          </cell>
          <cell r="E7">
            <v>327363100</v>
          </cell>
          <cell r="F7">
            <v>0</v>
          </cell>
          <cell r="G7">
            <v>327363100</v>
          </cell>
          <cell r="L7">
            <v>12111</v>
          </cell>
          <cell r="M7" t="str">
            <v>AQ.1500ML 1X12</v>
          </cell>
          <cell r="N7">
            <v>1406</v>
          </cell>
          <cell r="O7">
            <v>43862240</v>
          </cell>
          <cell r="P7">
            <v>0</v>
          </cell>
          <cell r="Q7">
            <v>43862240</v>
          </cell>
        </row>
        <row r="8">
          <cell r="B8">
            <v>12312</v>
          </cell>
          <cell r="C8" t="str">
            <v>AQ.600ML 1X24</v>
          </cell>
          <cell r="D8">
            <v>4333</v>
          </cell>
          <cell r="E8">
            <v>146170900</v>
          </cell>
          <cell r="F8">
            <v>0</v>
          </cell>
          <cell r="G8">
            <v>146170900</v>
          </cell>
          <cell r="L8">
            <v>12312</v>
          </cell>
          <cell r="M8" t="str">
            <v>AQ.600ML 1X24</v>
          </cell>
          <cell r="N8">
            <v>1591</v>
          </cell>
          <cell r="O8">
            <v>52293255</v>
          </cell>
          <cell r="P8">
            <v>0</v>
          </cell>
          <cell r="Q8">
            <v>52293255</v>
          </cell>
        </row>
        <row r="9">
          <cell r="B9">
            <v>12512</v>
          </cell>
          <cell r="C9" t="str">
            <v>AQ.330ML 1X24</v>
          </cell>
          <cell r="D9">
            <v>532</v>
          </cell>
          <cell r="E9">
            <v>13229200</v>
          </cell>
          <cell r="F9">
            <v>0</v>
          </cell>
          <cell r="G9">
            <v>13229200</v>
          </cell>
          <cell r="L9">
            <v>12512</v>
          </cell>
          <cell r="M9" t="str">
            <v>AQ.330ML 1X24</v>
          </cell>
          <cell r="N9">
            <v>61</v>
          </cell>
          <cell r="O9">
            <v>1635910</v>
          </cell>
          <cell r="P9">
            <v>0</v>
          </cell>
          <cell r="Q9">
            <v>1635910</v>
          </cell>
        </row>
        <row r="10">
          <cell r="B10">
            <v>12613</v>
          </cell>
          <cell r="C10" t="str">
            <v>AQ.240ML 1X48</v>
          </cell>
          <cell r="D10">
            <v>5210</v>
          </cell>
          <cell r="E10">
            <v>86841700</v>
          </cell>
          <cell r="F10">
            <v>0</v>
          </cell>
          <cell r="G10">
            <v>86841700</v>
          </cell>
          <cell r="L10">
            <v>12613</v>
          </cell>
          <cell r="M10" t="str">
            <v>AQ.240ML 1X48</v>
          </cell>
          <cell r="N10">
            <v>1187</v>
          </cell>
          <cell r="O10">
            <v>19484360</v>
          </cell>
          <cell r="P10">
            <v>0</v>
          </cell>
          <cell r="Q10">
            <v>19484360</v>
          </cell>
        </row>
        <row r="11">
          <cell r="B11">
            <v>22111</v>
          </cell>
          <cell r="C11" t="str">
            <v>VT.1500ML 1X12</v>
          </cell>
          <cell r="D11">
            <v>81</v>
          </cell>
          <cell r="E11">
            <v>1673900</v>
          </cell>
          <cell r="F11">
            <v>0</v>
          </cell>
          <cell r="G11">
            <v>1673900</v>
          </cell>
          <cell r="L11">
            <v>22613</v>
          </cell>
          <cell r="M11" t="str">
            <v>VT.240ML 1X48</v>
          </cell>
          <cell r="N11">
            <v>9</v>
          </cell>
          <cell r="O11">
            <v>117000</v>
          </cell>
          <cell r="P11">
            <v>0</v>
          </cell>
          <cell r="Q11">
            <v>117000</v>
          </cell>
        </row>
        <row r="12">
          <cell r="B12">
            <v>22312</v>
          </cell>
          <cell r="C12" t="str">
            <v>VT.600ML 1X24</v>
          </cell>
          <cell r="D12">
            <v>134</v>
          </cell>
          <cell r="E12">
            <v>2836650</v>
          </cell>
          <cell r="F12">
            <v>14500</v>
          </cell>
          <cell r="G12">
            <v>2822150</v>
          </cell>
          <cell r="L12">
            <v>40410</v>
          </cell>
          <cell r="M12" t="str">
            <v>Mizone Orange Lime  500ML 1x12</v>
          </cell>
          <cell r="N12">
            <v>255</v>
          </cell>
          <cell r="O12">
            <v>7578280</v>
          </cell>
          <cell r="P12">
            <v>0</v>
          </cell>
          <cell r="Q12">
            <v>7578280</v>
          </cell>
        </row>
        <row r="13">
          <cell r="B13">
            <v>22613</v>
          </cell>
          <cell r="C13" t="str">
            <v>VT.240ML 1X48</v>
          </cell>
          <cell r="D13">
            <v>572</v>
          </cell>
          <cell r="E13">
            <v>7425200</v>
          </cell>
          <cell r="F13">
            <v>50000</v>
          </cell>
          <cell r="G13">
            <v>7375200</v>
          </cell>
          <cell r="L13">
            <v>40411</v>
          </cell>
          <cell r="M13" t="str">
            <v>Mizone Passion Fruit 500ML 1x12</v>
          </cell>
          <cell r="N13">
            <v>16</v>
          </cell>
          <cell r="O13">
            <v>499780</v>
          </cell>
          <cell r="P13">
            <v>3000</v>
          </cell>
          <cell r="Q13">
            <v>496780</v>
          </cell>
        </row>
        <row r="14">
          <cell r="B14">
            <v>40410</v>
          </cell>
          <cell r="C14" t="str">
            <v>Mizone Orange Lime  500ML 1x12</v>
          </cell>
          <cell r="D14">
            <v>565</v>
          </cell>
          <cell r="E14">
            <v>17269400</v>
          </cell>
          <cell r="F14">
            <v>273500</v>
          </cell>
          <cell r="G14">
            <v>16995900</v>
          </cell>
          <cell r="L14">
            <v>40412</v>
          </cell>
          <cell r="M14" t="str">
            <v>MIZONE LYCHEE LEMON 500 ML 1X12</v>
          </cell>
          <cell r="N14">
            <v>490</v>
          </cell>
          <cell r="O14">
            <v>14526560</v>
          </cell>
          <cell r="P14">
            <v>8000</v>
          </cell>
          <cell r="Q14">
            <v>14518560</v>
          </cell>
        </row>
        <row r="15">
          <cell r="B15">
            <v>40411</v>
          </cell>
          <cell r="C15" t="str">
            <v>Mizone Passion Fruit 500ML 1x12</v>
          </cell>
          <cell r="D15">
            <v>154</v>
          </cell>
          <cell r="E15">
            <v>4748950</v>
          </cell>
          <cell r="F15">
            <v>66750</v>
          </cell>
          <cell r="G15">
            <v>4682200</v>
          </cell>
          <cell r="L15">
            <v>40418</v>
          </cell>
          <cell r="M15" t="str">
            <v>MIZONE APPLE GUAVA 500 ML 1X12</v>
          </cell>
          <cell r="N15">
            <v>668</v>
          </cell>
          <cell r="O15">
            <v>19783560</v>
          </cell>
          <cell r="P15">
            <v>1475000</v>
          </cell>
          <cell r="Q15">
            <v>18308560</v>
          </cell>
        </row>
        <row r="16">
          <cell r="B16">
            <v>40412</v>
          </cell>
          <cell r="C16" t="str">
            <v>MIZONE LYCHEE LEMON 500 ML 1X12</v>
          </cell>
          <cell r="D16">
            <v>1068</v>
          </cell>
          <cell r="E16">
            <v>32653300</v>
          </cell>
          <cell r="F16">
            <v>725750</v>
          </cell>
          <cell r="G16">
            <v>31927550</v>
          </cell>
          <cell r="L16">
            <v>40419</v>
          </cell>
          <cell r="M16" t="str">
            <v>MIZONE MANGGO KWENI 500ML 1X12</v>
          </cell>
          <cell r="N16">
            <v>546</v>
          </cell>
          <cell r="O16">
            <v>16134780</v>
          </cell>
          <cell r="P16">
            <v>125000</v>
          </cell>
          <cell r="Q16">
            <v>16009780</v>
          </cell>
        </row>
        <row r="17">
          <cell r="B17">
            <v>40418</v>
          </cell>
          <cell r="C17" t="str">
            <v>MIZONE APPLE GUAVA 500 ML 1X12</v>
          </cell>
          <cell r="D17">
            <v>1157</v>
          </cell>
          <cell r="E17">
            <v>35126900</v>
          </cell>
          <cell r="F17">
            <v>928500</v>
          </cell>
          <cell r="G17">
            <v>34198400</v>
          </cell>
          <cell r="Q17">
            <v>0</v>
          </cell>
        </row>
        <row r="18">
          <cell r="B18">
            <v>40419</v>
          </cell>
          <cell r="C18" t="str">
            <v>MIZONE MANGGO KWENI 500ML 1X12</v>
          </cell>
          <cell r="D18">
            <v>941</v>
          </cell>
          <cell r="E18">
            <v>28496900</v>
          </cell>
          <cell r="F18">
            <v>545500</v>
          </cell>
          <cell r="G18">
            <v>27951400</v>
          </cell>
          <cell r="Q18">
            <v>0</v>
          </cell>
        </row>
        <row r="19">
          <cell r="G19">
            <v>0</v>
          </cell>
          <cell r="Q19">
            <v>0</v>
          </cell>
        </row>
        <row r="20">
          <cell r="G20">
            <v>0</v>
          </cell>
          <cell r="Q20">
            <v>0</v>
          </cell>
        </row>
        <row r="21">
          <cell r="G21">
            <v>0</v>
          </cell>
          <cell r="Q21">
            <v>0</v>
          </cell>
        </row>
        <row r="22">
          <cell r="G22">
            <v>0</v>
          </cell>
          <cell r="Q22">
            <v>0</v>
          </cell>
        </row>
        <row r="23">
          <cell r="G23">
            <v>0</v>
          </cell>
          <cell r="Q23">
            <v>0</v>
          </cell>
        </row>
        <row r="24">
          <cell r="G24">
            <v>0</v>
          </cell>
          <cell r="Q24">
            <v>0</v>
          </cell>
        </row>
        <row r="26">
          <cell r="D26">
            <v>25161</v>
          </cell>
          <cell r="E26">
            <v>703836100</v>
          </cell>
          <cell r="F26">
            <v>2604500</v>
          </cell>
          <cell r="G26">
            <v>701231600</v>
          </cell>
          <cell r="H26">
            <v>0</v>
          </cell>
          <cell r="I26">
            <v>0</v>
          </cell>
          <cell r="N26">
            <v>6229</v>
          </cell>
          <cell r="O26">
            <v>175915725</v>
          </cell>
          <cell r="P26">
            <v>1611000</v>
          </cell>
          <cell r="Q26">
            <v>174304725</v>
          </cell>
          <cell r="R26">
            <v>0</v>
          </cell>
          <cell r="S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  <cell r="L27">
            <v>1</v>
          </cell>
          <cell r="M27">
            <v>2</v>
          </cell>
          <cell r="N27">
            <v>3</v>
          </cell>
          <cell r="O27">
            <v>4</v>
          </cell>
          <cell r="P27">
            <v>5</v>
          </cell>
          <cell r="Q27">
            <v>6</v>
          </cell>
        </row>
        <row r="28">
          <cell r="D28">
            <v>31390</v>
          </cell>
          <cell r="E28" t="str">
            <v>ttlunit</v>
          </cell>
          <cell r="G28">
            <v>-4215500</v>
          </cell>
          <cell r="Q28">
            <v>0</v>
          </cell>
        </row>
        <row r="29">
          <cell r="D29">
            <v>0</v>
          </cell>
          <cell r="O29" t="str">
            <v>TTL SALES</v>
          </cell>
          <cell r="P29">
            <v>879751825</v>
          </cell>
        </row>
        <row r="30">
          <cell r="I30">
            <v>4215500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REKAP BIAYA"/>
      <sheetName val="BANK"/>
      <sheetName val="KB"/>
      <sheetName val="KO"/>
      <sheetName val="BD"/>
      <sheetName val="BP"/>
      <sheetName val="MS SUPORT"/>
      <sheetName val="PIUT PST 1"/>
      <sheetName val="PIUT PST"/>
      <sheetName val="PIUT TIV"/>
      <sheetName val="PIUT TIV 1"/>
      <sheetName val="TAG MS SUPORT"/>
    </sheetNames>
    <sheetDataSet>
      <sheetData sheetId="0" refreshError="1"/>
      <sheetData sheetId="1" refreshError="1"/>
      <sheetData sheetId="2"/>
      <sheetData sheetId="3" refreshError="1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564</v>
          </cell>
          <cell r="E7">
            <v>7614000</v>
          </cell>
          <cell r="F7">
            <v>0</v>
          </cell>
          <cell r="G7">
            <v>7614000</v>
          </cell>
        </row>
        <row r="8">
          <cell r="B8">
            <v>10111</v>
          </cell>
          <cell r="C8" t="str">
            <v>AQ.5GLN BTL</v>
          </cell>
          <cell r="D8">
            <v>2</v>
          </cell>
          <cell r="E8">
            <v>60000</v>
          </cell>
          <cell r="F8">
            <v>0</v>
          </cell>
          <cell r="G8">
            <v>60000</v>
          </cell>
        </row>
        <row r="9">
          <cell r="B9">
            <v>12111</v>
          </cell>
          <cell r="C9" t="str">
            <v>AQ.1500ML 1X12</v>
          </cell>
          <cell r="D9">
            <v>187</v>
          </cell>
          <cell r="E9">
            <v>6778750</v>
          </cell>
          <cell r="F9">
            <v>0</v>
          </cell>
          <cell r="G9">
            <v>6778750</v>
          </cell>
        </row>
        <row r="10">
          <cell r="B10">
            <v>12312</v>
          </cell>
          <cell r="C10" t="str">
            <v>AQ.600ML 1X24</v>
          </cell>
          <cell r="D10">
            <v>324</v>
          </cell>
          <cell r="E10">
            <v>11599200</v>
          </cell>
          <cell r="F10">
            <v>0</v>
          </cell>
          <cell r="G10">
            <v>11599200</v>
          </cell>
        </row>
        <row r="11">
          <cell r="B11">
            <v>12512</v>
          </cell>
          <cell r="C11" t="str">
            <v>AQ.330ML 1X24</v>
          </cell>
          <cell r="D11">
            <v>144</v>
          </cell>
          <cell r="E11">
            <v>3816000</v>
          </cell>
          <cell r="F11">
            <v>0</v>
          </cell>
          <cell r="G11">
            <v>3816000</v>
          </cell>
        </row>
        <row r="12">
          <cell r="B12">
            <v>12613</v>
          </cell>
          <cell r="C12" t="str">
            <v>AQ.240ML 1X48</v>
          </cell>
          <cell r="D12">
            <v>182</v>
          </cell>
          <cell r="E12">
            <v>3603600</v>
          </cell>
          <cell r="F12">
            <v>6600</v>
          </cell>
          <cell r="G12">
            <v>3597000</v>
          </cell>
        </row>
        <row r="13">
          <cell r="B13">
            <v>20110</v>
          </cell>
          <cell r="C13" t="str">
            <v>VT.5GLN ISI</v>
          </cell>
          <cell r="D13">
            <v>306</v>
          </cell>
          <cell r="E13">
            <v>2907000</v>
          </cell>
          <cell r="F13">
            <v>3000</v>
          </cell>
          <cell r="G13">
            <v>2904000</v>
          </cell>
        </row>
        <row r="14">
          <cell r="B14">
            <v>20111</v>
          </cell>
          <cell r="C14" t="str">
            <v>VT.5GLN BTL</v>
          </cell>
          <cell r="D14">
            <v>1</v>
          </cell>
          <cell r="E14">
            <v>30000</v>
          </cell>
          <cell r="F14">
            <v>0</v>
          </cell>
          <cell r="G14">
            <v>30000</v>
          </cell>
        </row>
        <row r="15">
          <cell r="B15">
            <v>22111</v>
          </cell>
          <cell r="C15" t="str">
            <v>VT.1500ML 1X12</v>
          </cell>
          <cell r="D15">
            <v>63</v>
          </cell>
          <cell r="E15">
            <v>1373400</v>
          </cell>
          <cell r="F15">
            <v>0</v>
          </cell>
          <cell r="G15">
            <v>1373400</v>
          </cell>
        </row>
        <row r="16">
          <cell r="B16">
            <v>22312</v>
          </cell>
          <cell r="C16" t="str">
            <v>VT.600ML 1X24</v>
          </cell>
          <cell r="D16">
            <v>219</v>
          </cell>
          <cell r="E16">
            <v>4949400</v>
          </cell>
          <cell r="F16">
            <v>12000</v>
          </cell>
          <cell r="G16">
            <v>4937400</v>
          </cell>
        </row>
        <row r="17">
          <cell r="B17">
            <v>22613</v>
          </cell>
          <cell r="C17" t="str">
            <v>VT.240ML 1X48</v>
          </cell>
          <cell r="D17">
            <v>200</v>
          </cell>
          <cell r="E17">
            <v>2900000</v>
          </cell>
          <cell r="F17">
            <v>1500</v>
          </cell>
          <cell r="G17">
            <v>2898500</v>
          </cell>
        </row>
        <row r="18">
          <cell r="B18">
            <v>26000</v>
          </cell>
          <cell r="C18" t="str">
            <v>VIT LEVITE ORANGE 350ML 1 X 12</v>
          </cell>
          <cell r="D18">
            <v>2</v>
          </cell>
          <cell r="E18">
            <v>72000</v>
          </cell>
          <cell r="F18">
            <v>0</v>
          </cell>
          <cell r="G18">
            <v>72000</v>
          </cell>
        </row>
        <row r="19">
          <cell r="B19">
            <v>26001</v>
          </cell>
          <cell r="C19" t="str">
            <v>VIT LEVITE JAMBU BIJI 350ML 1 X 12</v>
          </cell>
          <cell r="D19">
            <v>1</v>
          </cell>
          <cell r="E19">
            <v>36000</v>
          </cell>
          <cell r="F19">
            <v>0</v>
          </cell>
          <cell r="G19">
            <v>36000</v>
          </cell>
        </row>
        <row r="20">
          <cell r="B20">
            <v>26002</v>
          </cell>
          <cell r="C20" t="str">
            <v>VIT LEVITE COMBO 350ML 1 X 12</v>
          </cell>
          <cell r="D20">
            <v>7</v>
          </cell>
          <cell r="E20">
            <v>252000</v>
          </cell>
          <cell r="F20">
            <v>15000</v>
          </cell>
          <cell r="G20">
            <v>237000</v>
          </cell>
        </row>
        <row r="21">
          <cell r="B21">
            <v>40410</v>
          </cell>
          <cell r="C21" t="str">
            <v>Mizone Orange Lime  500ML 1x12</v>
          </cell>
          <cell r="D21">
            <v>8</v>
          </cell>
          <cell r="E21">
            <v>268000</v>
          </cell>
          <cell r="F21">
            <v>0</v>
          </cell>
          <cell r="G21">
            <v>268000</v>
          </cell>
        </row>
        <row r="22">
          <cell r="B22">
            <v>40412</v>
          </cell>
          <cell r="C22" t="str">
            <v>MIZONE LYCHEE LEMON 500 ML 1X12</v>
          </cell>
          <cell r="D22">
            <v>5</v>
          </cell>
          <cell r="E22">
            <v>167500</v>
          </cell>
          <cell r="F22">
            <v>0</v>
          </cell>
          <cell r="G22">
            <v>167500</v>
          </cell>
        </row>
        <row r="23">
          <cell r="B23">
            <v>40418</v>
          </cell>
          <cell r="C23" t="str">
            <v>MIZONE APPLE GUAVA 500 ML 1X12</v>
          </cell>
          <cell r="D23">
            <v>10</v>
          </cell>
          <cell r="E23">
            <v>335000</v>
          </cell>
          <cell r="F23">
            <v>0</v>
          </cell>
          <cell r="G23">
            <v>335000</v>
          </cell>
        </row>
        <row r="24">
          <cell r="B24">
            <v>40430</v>
          </cell>
          <cell r="C24" t="str">
            <v>MIZONE DRAGON FRSHIN CRISPY APPLE 500 ml</v>
          </cell>
          <cell r="D24">
            <v>3</v>
          </cell>
          <cell r="E24">
            <v>141000</v>
          </cell>
          <cell r="F24">
            <v>0</v>
          </cell>
          <cell r="G24">
            <v>141000</v>
          </cell>
        </row>
        <row r="25">
          <cell r="B25">
            <v>40431</v>
          </cell>
          <cell r="C25" t="str">
            <v>MIZONE DRAGON FRSHIN JUICY STRAWBERRY 500 ml</v>
          </cell>
          <cell r="D25">
            <v>3</v>
          </cell>
          <cell r="E25">
            <v>141000</v>
          </cell>
          <cell r="F25">
            <v>0</v>
          </cell>
          <cell r="G25">
            <v>141000</v>
          </cell>
        </row>
        <row r="26">
          <cell r="B26">
            <v>40432</v>
          </cell>
          <cell r="C26" t="str">
            <v>FRES-IN COMBO STRAW-APPLE 500ML 1X12</v>
          </cell>
          <cell r="D26">
            <v>4</v>
          </cell>
          <cell r="E26">
            <v>188000</v>
          </cell>
          <cell r="F26">
            <v>0</v>
          </cell>
          <cell r="G26">
            <v>188000</v>
          </cell>
        </row>
        <row r="27">
          <cell r="B27" t="str">
            <v>40429B</v>
          </cell>
          <cell r="C27" t="str">
            <v>MIZONE COCOPINA BRAZIL PIALA DUNIA 500ML 1X12</v>
          </cell>
          <cell r="D27">
            <v>7</v>
          </cell>
          <cell r="E27">
            <v>234500</v>
          </cell>
          <cell r="F27">
            <v>0</v>
          </cell>
          <cell r="G27">
            <v>234500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2242</v>
          </cell>
          <cell r="E33">
            <v>47466350</v>
          </cell>
          <cell r="F33">
            <v>38100</v>
          </cell>
          <cell r="G33">
            <v>47428250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2260</v>
          </cell>
          <cell r="E35" t="str">
            <v>ttlunit</v>
          </cell>
          <cell r="G35">
            <v>-38100</v>
          </cell>
        </row>
        <row r="36">
          <cell r="D36">
            <v>0</v>
          </cell>
        </row>
        <row r="37">
          <cell r="I37">
            <v>38100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1-31"/>
      <sheetName val="LKH "/>
      <sheetName val="MONEYCROSSCEK"/>
      <sheetName val="BANK STATEMENT"/>
      <sheetName val="BANK LIVIA"/>
      <sheetName val="KB"/>
      <sheetName val="KO"/>
      <sheetName val="BD"/>
      <sheetName val="REKAP BIAYA"/>
      <sheetName val="BG"/>
      <sheetName val="PIUT MS SUPPORT"/>
      <sheetName val="NGINDEN"/>
      <sheetName val="HUTANG MS SUPPORT"/>
    </sheetNames>
    <sheetDataSet>
      <sheetData sheetId="0"/>
      <sheetData sheetId="1"/>
      <sheetData sheetId="2"/>
      <sheetData sheetId="3">
        <row r="2">
          <cell r="B2" t="e">
            <v>#REF!</v>
          </cell>
        </row>
      </sheetData>
      <sheetData sheetId="4">
        <row r="5"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L7">
            <v>10110</v>
          </cell>
          <cell r="M7" t="str">
            <v>AQ.5GLN ISI</v>
          </cell>
          <cell r="N7">
            <v>4248</v>
          </cell>
          <cell r="O7">
            <v>42068050</v>
          </cell>
          <cell r="P7">
            <v>0</v>
          </cell>
          <cell r="Q7">
            <v>42068050</v>
          </cell>
        </row>
        <row r="8">
          <cell r="L8">
            <v>10111</v>
          </cell>
          <cell r="M8" t="str">
            <v>AQ.5GLN BTL</v>
          </cell>
          <cell r="N8">
            <v>510</v>
          </cell>
          <cell r="O8">
            <v>15300000</v>
          </cell>
          <cell r="P8">
            <v>0</v>
          </cell>
          <cell r="Q8">
            <v>15300000</v>
          </cell>
        </row>
        <row r="9">
          <cell r="L9">
            <v>12312</v>
          </cell>
          <cell r="M9" t="str">
            <v>AQ.600ML 1X24</v>
          </cell>
          <cell r="N9">
            <v>1</v>
          </cell>
          <cell r="O9">
            <v>34500</v>
          </cell>
          <cell r="P9">
            <v>0</v>
          </cell>
          <cell r="Q9">
            <v>34500</v>
          </cell>
        </row>
        <row r="10">
          <cell r="L10">
            <v>19310</v>
          </cell>
          <cell r="M10" t="str">
            <v>AQ.TISSUE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L11">
            <v>20110</v>
          </cell>
          <cell r="M11" t="str">
            <v>VT.5GLN ISI</v>
          </cell>
          <cell r="N11">
            <v>14</v>
          </cell>
          <cell r="O11">
            <v>119000</v>
          </cell>
          <cell r="P11">
            <v>0</v>
          </cell>
          <cell r="Q11">
            <v>119000</v>
          </cell>
        </row>
        <row r="12">
          <cell r="L12">
            <v>20111</v>
          </cell>
          <cell r="M12" t="str">
            <v>VT.5GLN BTL</v>
          </cell>
          <cell r="N12">
            <v>79</v>
          </cell>
          <cell r="O12">
            <v>2370000</v>
          </cell>
          <cell r="P12">
            <v>0</v>
          </cell>
          <cell r="Q12">
            <v>2370000</v>
          </cell>
        </row>
        <row r="13">
          <cell r="L13">
            <v>22111</v>
          </cell>
          <cell r="M13" t="str">
            <v>VT.1500ML 1X12</v>
          </cell>
          <cell r="N13">
            <v>2</v>
          </cell>
          <cell r="O13">
            <v>41400</v>
          </cell>
          <cell r="P13">
            <v>0</v>
          </cell>
          <cell r="Q13">
            <v>41400</v>
          </cell>
        </row>
        <row r="14">
          <cell r="L14">
            <v>22613</v>
          </cell>
          <cell r="M14" t="str">
            <v>VT.240ML 1X48</v>
          </cell>
          <cell r="N14">
            <v>29</v>
          </cell>
          <cell r="O14">
            <v>366550</v>
          </cell>
          <cell r="P14">
            <v>0</v>
          </cell>
          <cell r="Q14">
            <v>366550</v>
          </cell>
        </row>
        <row r="15">
          <cell r="L15">
            <v>29310</v>
          </cell>
          <cell r="M15" t="str">
            <v>VT.TISSUE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N29">
            <v>4883</v>
          </cell>
          <cell r="O29">
            <v>60299500</v>
          </cell>
          <cell r="P29">
            <v>0</v>
          </cell>
          <cell r="Q29">
            <v>60299500</v>
          </cell>
          <cell r="R29">
            <v>0</v>
          </cell>
          <cell r="S29">
            <v>0</v>
          </cell>
        </row>
        <row r="30">
          <cell r="L30">
            <v>1</v>
          </cell>
          <cell r="M30">
            <v>2</v>
          </cell>
          <cell r="N30">
            <v>3</v>
          </cell>
          <cell r="O30">
            <v>4</v>
          </cell>
          <cell r="P30">
            <v>5</v>
          </cell>
          <cell r="Q30">
            <v>6</v>
          </cell>
        </row>
        <row r="31">
          <cell r="Q31">
            <v>0</v>
          </cell>
        </row>
        <row r="32">
          <cell r="O32" t="str">
            <v>TTL SALES</v>
          </cell>
          <cell r="P32">
            <v>665195700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P IN GB"/>
      <sheetName val="SUPP OUT GB"/>
      <sheetName val="SUPP IN SWS"/>
      <sheetName val="SUPP OUT SWS"/>
      <sheetName val="IN gb"/>
      <sheetName val="OUT gb"/>
      <sheetName val="IN sws"/>
      <sheetName val="OUT sws"/>
      <sheetName val="LKH"/>
      <sheetName val="money crosscek"/>
      <sheetName val="BANK STATEMENT"/>
      <sheetName val="BANK LIVIA"/>
      <sheetName val="BANK BTN"/>
      <sheetName val="BG"/>
      <sheetName val="KB"/>
      <sheetName val="KO"/>
      <sheetName val="BD "/>
      <sheetName val="BP"/>
      <sheetName val="REKAP BIAYA"/>
      <sheetName val="TP 1"/>
      <sheetName val="TP"/>
      <sheetName val="PIUT TIV 1"/>
      <sheetName val="PIUT TIV"/>
      <sheetName val="PIUT PST 1"/>
      <sheetName val="PIUT PST"/>
      <sheetName val="PIUT MSS"/>
      <sheetName val="PIUT MS SPORT1"/>
      <sheetName val="SPS"/>
      <sheetName val="HUTANG MS SUPPORT"/>
    </sheetNames>
    <sheetDataSet>
      <sheetData sheetId="0"/>
      <sheetData sheetId="1"/>
      <sheetData sheetId="2"/>
      <sheetData sheetId="3"/>
      <sheetData sheetId="4">
        <row r="3">
          <cell r="B3" t="str">
            <v>DEPO MARGOMULYO</v>
          </cell>
        </row>
        <row r="4">
          <cell r="B4" t="str">
            <v>LAPORAN MUTASI PRODUK</v>
          </cell>
        </row>
        <row r="5">
          <cell r="B5" t="str">
            <v>PER  31  AGUSTUS  2013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33880</v>
          </cell>
          <cell r="E8">
            <v>313390000</v>
          </cell>
          <cell r="F8">
            <v>8950</v>
          </cell>
          <cell r="G8">
            <v>9250</v>
          </cell>
          <cell r="H8">
            <v>56640</v>
          </cell>
          <cell r="I8">
            <v>523920000</v>
          </cell>
          <cell r="J8">
            <v>20949</v>
          </cell>
          <cell r="K8">
            <v>187493550</v>
          </cell>
          <cell r="L8">
            <v>0</v>
          </cell>
          <cell r="M8">
            <v>0</v>
          </cell>
          <cell r="N8">
            <v>2895</v>
          </cell>
          <cell r="O8">
            <v>25910250</v>
          </cell>
          <cell r="P8">
            <v>2224</v>
          </cell>
          <cell r="Q8">
            <v>20572000</v>
          </cell>
          <cell r="R8">
            <v>99258</v>
          </cell>
          <cell r="S8">
            <v>888359100</v>
          </cell>
          <cell r="T8">
            <v>0</v>
          </cell>
          <cell r="U8">
            <v>0</v>
          </cell>
          <cell r="V8">
            <v>12646</v>
          </cell>
          <cell r="W8">
            <v>113181700</v>
          </cell>
          <cell r="X8">
            <v>-28</v>
          </cell>
          <cell r="Y8">
            <v>-259000</v>
          </cell>
          <cell r="Z8">
            <v>264</v>
          </cell>
          <cell r="AA8">
            <v>2442000</v>
          </cell>
          <cell r="AB8">
            <v>44693</v>
          </cell>
          <cell r="AC8">
            <v>413410250</v>
          </cell>
          <cell r="AD8">
            <v>78309</v>
          </cell>
          <cell r="AE8">
            <v>724358250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42667</v>
          </cell>
          <cell r="E9">
            <v>1280010000</v>
          </cell>
          <cell r="F9">
            <v>30000</v>
          </cell>
          <cell r="G9">
            <v>30000</v>
          </cell>
          <cell r="H9">
            <v>56640</v>
          </cell>
          <cell r="I9">
            <v>1699200000</v>
          </cell>
          <cell r="J9">
            <v>98246</v>
          </cell>
          <cell r="K9">
            <v>2947380000</v>
          </cell>
          <cell r="L9">
            <v>5</v>
          </cell>
          <cell r="M9">
            <v>150000</v>
          </cell>
          <cell r="N9">
            <v>10615</v>
          </cell>
          <cell r="O9">
            <v>318450000</v>
          </cell>
          <cell r="P9">
            <v>63568</v>
          </cell>
          <cell r="Q9">
            <v>1907040000</v>
          </cell>
          <cell r="R9">
            <v>102328</v>
          </cell>
          <cell r="S9">
            <v>3069840000</v>
          </cell>
          <cell r="T9">
            <v>5</v>
          </cell>
          <cell r="U9">
            <v>150000</v>
          </cell>
          <cell r="V9">
            <v>13790</v>
          </cell>
          <cell r="W9">
            <v>413700000</v>
          </cell>
          <cell r="X9">
            <v>-1152</v>
          </cell>
          <cell r="Y9">
            <v>-34560000</v>
          </cell>
          <cell r="Z9">
            <v>29634</v>
          </cell>
          <cell r="AA9">
            <v>889020000</v>
          </cell>
          <cell r="AB9">
            <v>-8951</v>
          </cell>
          <cell r="AC9">
            <v>-268530000</v>
          </cell>
          <cell r="AD9">
            <v>4082</v>
          </cell>
          <cell r="AE9">
            <v>122460000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695</v>
          </cell>
          <cell r="E10">
            <v>14595000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695</v>
          </cell>
          <cell r="AA10">
            <v>14595000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PALET LOSCAM</v>
          </cell>
          <cell r="D11">
            <v>429</v>
          </cell>
          <cell r="E11">
            <v>0</v>
          </cell>
          <cell r="F11">
            <v>0</v>
          </cell>
          <cell r="G11">
            <v>0</v>
          </cell>
          <cell r="H11">
            <v>1296</v>
          </cell>
          <cell r="I11">
            <v>0</v>
          </cell>
          <cell r="J11">
            <v>0</v>
          </cell>
          <cell r="K11">
            <v>0</v>
          </cell>
          <cell r="L11">
            <v>35</v>
          </cell>
          <cell r="M11">
            <v>0</v>
          </cell>
          <cell r="N11">
            <v>560</v>
          </cell>
          <cell r="O11">
            <v>0</v>
          </cell>
          <cell r="P11">
            <v>1245</v>
          </cell>
          <cell r="Q11">
            <v>0</v>
          </cell>
          <cell r="R11">
            <v>0</v>
          </cell>
          <cell r="S11">
            <v>0</v>
          </cell>
          <cell r="T11">
            <v>35</v>
          </cell>
          <cell r="U11">
            <v>0</v>
          </cell>
          <cell r="V11">
            <v>7</v>
          </cell>
          <cell r="W11">
            <v>0</v>
          </cell>
          <cell r="X11">
            <v>32</v>
          </cell>
          <cell r="Y11">
            <v>0</v>
          </cell>
          <cell r="Z11">
            <v>1001</v>
          </cell>
          <cell r="AA11">
            <v>0</v>
          </cell>
          <cell r="AB11">
            <v>572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102000556</v>
          </cell>
          <cell r="C12" t="str">
            <v>1 MILKUAT INSTAN STROWBERI</v>
          </cell>
          <cell r="E12">
            <v>0</v>
          </cell>
          <cell r="I12">
            <v>0</v>
          </cell>
          <cell r="Q12">
            <v>0</v>
          </cell>
          <cell r="Y12">
            <v>0</v>
          </cell>
          <cell r="AA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2 MILKUAT INSTAN ORANGE</v>
          </cell>
          <cell r="E13">
            <v>0</v>
          </cell>
          <cell r="I13">
            <v>0</v>
          </cell>
          <cell r="Q13">
            <v>0</v>
          </cell>
          <cell r="Y13">
            <v>0</v>
          </cell>
          <cell r="AA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B14">
            <v>102000556</v>
          </cell>
          <cell r="C14" t="str">
            <v>3 MILKUAT INSTANT COKLAT</v>
          </cell>
          <cell r="E14">
            <v>0</v>
          </cell>
          <cell r="I14">
            <v>0</v>
          </cell>
          <cell r="Q14">
            <v>0</v>
          </cell>
          <cell r="Y14">
            <v>0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10510</v>
          </cell>
          <cell r="C15" t="str">
            <v>AQ.380 ML ISI 1X24</v>
          </cell>
          <cell r="D15">
            <v>1</v>
          </cell>
          <cell r="E15">
            <v>17400</v>
          </cell>
          <cell r="F15">
            <v>17400</v>
          </cell>
          <cell r="G15">
            <v>17400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1</v>
          </cell>
          <cell r="AA15">
            <v>17400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10511</v>
          </cell>
          <cell r="C16" t="str">
            <v>AQ.380 ML BTL</v>
          </cell>
          <cell r="D16">
            <v>1025</v>
          </cell>
          <cell r="E16">
            <v>512500</v>
          </cell>
          <cell r="F16">
            <v>500</v>
          </cell>
          <cell r="G16">
            <v>500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1025</v>
          </cell>
          <cell r="AA16">
            <v>512500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10512</v>
          </cell>
          <cell r="C17" t="str">
            <v>AQ.380 ML KRAT/PALET</v>
          </cell>
          <cell r="D17">
            <v>43</v>
          </cell>
          <cell r="E17">
            <v>559000</v>
          </cell>
          <cell r="F17">
            <v>13000</v>
          </cell>
          <cell r="G17">
            <v>13000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43</v>
          </cell>
          <cell r="AA17">
            <v>559000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10520</v>
          </cell>
          <cell r="C18" t="str">
            <v>380 ML AQUA REFLECTION 1</v>
          </cell>
          <cell r="D18">
            <v>35</v>
          </cell>
          <cell r="E18">
            <v>4189500</v>
          </cell>
          <cell r="F18">
            <v>119700</v>
          </cell>
          <cell r="G18">
            <v>119700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6</v>
          </cell>
          <cell r="O18">
            <v>718200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41</v>
          </cell>
          <cell r="AA18">
            <v>4907700</v>
          </cell>
          <cell r="AB18">
            <v>6</v>
          </cell>
          <cell r="AC18">
            <v>718200</v>
          </cell>
          <cell r="AD18">
            <v>0</v>
          </cell>
          <cell r="AE18">
            <v>0</v>
          </cell>
          <cell r="AF18">
            <v>0</v>
          </cell>
        </row>
        <row r="19">
          <cell r="B19">
            <v>12111</v>
          </cell>
          <cell r="C19" t="str">
            <v>AQ.1500ML 1X12</v>
          </cell>
          <cell r="D19">
            <v>6236</v>
          </cell>
          <cell r="E19">
            <v>189886200</v>
          </cell>
          <cell r="F19">
            <v>30300</v>
          </cell>
          <cell r="G19">
            <v>30450</v>
          </cell>
          <cell r="H19">
            <v>100945</v>
          </cell>
          <cell r="I19">
            <v>3073775250</v>
          </cell>
          <cell r="J19">
            <v>12413</v>
          </cell>
          <cell r="K19">
            <v>376113900</v>
          </cell>
          <cell r="L19">
            <v>1680</v>
          </cell>
          <cell r="M19">
            <v>50904000</v>
          </cell>
          <cell r="N19">
            <v>1398</v>
          </cell>
          <cell r="O19">
            <v>42359400</v>
          </cell>
          <cell r="P19">
            <v>0</v>
          </cell>
          <cell r="Q19">
            <v>0</v>
          </cell>
          <cell r="R19">
            <v>92315</v>
          </cell>
          <cell r="S19">
            <v>2797144500</v>
          </cell>
          <cell r="T19">
            <v>1680</v>
          </cell>
          <cell r="U19">
            <v>50904000</v>
          </cell>
          <cell r="V19">
            <v>19884</v>
          </cell>
          <cell r="W19">
            <v>602485200</v>
          </cell>
          <cell r="X19">
            <v>6565</v>
          </cell>
          <cell r="Y19">
            <v>199904250</v>
          </cell>
          <cell r="Z19">
            <v>2228</v>
          </cell>
          <cell r="AA19">
            <v>67842600</v>
          </cell>
          <cell r="AB19">
            <v>75894</v>
          </cell>
          <cell r="AC19">
            <v>2310972300</v>
          </cell>
          <cell r="AD19">
            <v>79902</v>
          </cell>
          <cell r="AE19">
            <v>2433015900</v>
          </cell>
          <cell r="AF19">
            <v>0</v>
          </cell>
        </row>
        <row r="20">
          <cell r="B20">
            <v>12312</v>
          </cell>
          <cell r="C20" t="str">
            <v>AQ.600ML 1X24</v>
          </cell>
          <cell r="D20">
            <v>64467</v>
          </cell>
          <cell r="E20">
            <v>2095177500</v>
          </cell>
          <cell r="F20">
            <v>32350</v>
          </cell>
          <cell r="G20">
            <v>32500</v>
          </cell>
          <cell r="H20">
            <v>80976</v>
          </cell>
          <cell r="I20">
            <v>2631720000</v>
          </cell>
          <cell r="J20">
            <v>7896</v>
          </cell>
          <cell r="K20">
            <v>255435600</v>
          </cell>
          <cell r="L20">
            <v>70222</v>
          </cell>
          <cell r="M20">
            <v>2271681700</v>
          </cell>
          <cell r="N20">
            <v>41758</v>
          </cell>
          <cell r="O20">
            <v>1350871300</v>
          </cell>
          <cell r="P20">
            <v>0</v>
          </cell>
          <cell r="Q20">
            <v>0</v>
          </cell>
          <cell r="R20">
            <v>172624</v>
          </cell>
          <cell r="S20">
            <v>5584386400</v>
          </cell>
          <cell r="T20">
            <v>70222</v>
          </cell>
          <cell r="U20">
            <v>2271681700</v>
          </cell>
          <cell r="V20">
            <v>16653</v>
          </cell>
          <cell r="W20">
            <v>538724550</v>
          </cell>
          <cell r="X20">
            <v>3024</v>
          </cell>
          <cell r="Y20">
            <v>98280000</v>
          </cell>
          <cell r="Z20">
            <v>2796</v>
          </cell>
          <cell r="AA20">
            <v>90870000</v>
          </cell>
          <cell r="AB20">
            <v>103057</v>
          </cell>
          <cell r="AC20">
            <v>3349352500</v>
          </cell>
          <cell r="AD20">
            <v>164728</v>
          </cell>
          <cell r="AE20">
            <v>5353660000</v>
          </cell>
          <cell r="AF20">
            <v>0</v>
          </cell>
        </row>
        <row r="21">
          <cell r="B21">
            <v>12512</v>
          </cell>
          <cell r="C21" t="str">
            <v>AQ.330ML 1X24</v>
          </cell>
          <cell r="D21">
            <v>4257</v>
          </cell>
          <cell r="E21">
            <v>99826650</v>
          </cell>
          <cell r="F21">
            <v>23350</v>
          </cell>
          <cell r="G21">
            <v>23450</v>
          </cell>
          <cell r="H21">
            <v>11700</v>
          </cell>
          <cell r="I21">
            <v>274365000</v>
          </cell>
          <cell r="J21">
            <v>1021</v>
          </cell>
          <cell r="K21">
            <v>23840350</v>
          </cell>
          <cell r="L21">
            <v>0</v>
          </cell>
          <cell r="M21">
            <v>0</v>
          </cell>
          <cell r="N21">
            <v>1</v>
          </cell>
          <cell r="O21">
            <v>23350</v>
          </cell>
          <cell r="P21">
            <v>0</v>
          </cell>
          <cell r="Q21">
            <v>0</v>
          </cell>
          <cell r="R21">
            <v>5965</v>
          </cell>
          <cell r="S21">
            <v>139282750</v>
          </cell>
          <cell r="T21">
            <v>0</v>
          </cell>
          <cell r="U21">
            <v>0</v>
          </cell>
          <cell r="V21">
            <v>4225</v>
          </cell>
          <cell r="W21">
            <v>98653750</v>
          </cell>
          <cell r="X21">
            <v>0</v>
          </cell>
          <cell r="Y21">
            <v>0</v>
          </cell>
          <cell r="Z21">
            <v>6789</v>
          </cell>
          <cell r="AA21">
            <v>159202050</v>
          </cell>
          <cell r="AB21">
            <v>7476</v>
          </cell>
          <cell r="AC21">
            <v>175312200</v>
          </cell>
          <cell r="AD21">
            <v>4944</v>
          </cell>
          <cell r="AE21">
            <v>115936800</v>
          </cell>
          <cell r="AF21">
            <v>0</v>
          </cell>
        </row>
        <row r="22">
          <cell r="B22" t="str">
            <v>12512P</v>
          </cell>
          <cell r="C22" t="str">
            <v>AQ.330 ML PSC</v>
          </cell>
          <cell r="D22">
            <v>12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12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B23">
            <v>12613</v>
          </cell>
          <cell r="C23" t="str">
            <v>AQ.240ML 1X48</v>
          </cell>
          <cell r="D23">
            <v>982</v>
          </cell>
          <cell r="E23">
            <v>16595800</v>
          </cell>
          <cell r="F23">
            <v>16800</v>
          </cell>
          <cell r="G23">
            <v>16900</v>
          </cell>
          <cell r="H23">
            <v>46656</v>
          </cell>
          <cell r="I23">
            <v>788486400</v>
          </cell>
          <cell r="J23">
            <v>6942</v>
          </cell>
          <cell r="K23">
            <v>116625600</v>
          </cell>
          <cell r="L23">
            <v>3221</v>
          </cell>
          <cell r="M23">
            <v>54112800</v>
          </cell>
          <cell r="N23">
            <v>1694</v>
          </cell>
          <cell r="O23">
            <v>28459200</v>
          </cell>
          <cell r="P23">
            <v>0</v>
          </cell>
          <cell r="Q23">
            <v>0</v>
          </cell>
          <cell r="R23">
            <v>46611</v>
          </cell>
          <cell r="S23">
            <v>783064800</v>
          </cell>
          <cell r="T23">
            <v>3221</v>
          </cell>
          <cell r="U23">
            <v>54112800</v>
          </cell>
          <cell r="V23">
            <v>6670</v>
          </cell>
          <cell r="W23">
            <v>112056000</v>
          </cell>
          <cell r="X23">
            <v>1728</v>
          </cell>
          <cell r="Y23">
            <v>29203200</v>
          </cell>
          <cell r="Z23">
            <v>1265</v>
          </cell>
          <cell r="AA23">
            <v>21378500</v>
          </cell>
          <cell r="AB23">
            <v>39952</v>
          </cell>
          <cell r="AC23">
            <v>675188800</v>
          </cell>
          <cell r="AD23">
            <v>39669</v>
          </cell>
          <cell r="AE23">
            <v>670406100</v>
          </cell>
          <cell r="AF23">
            <v>0</v>
          </cell>
        </row>
        <row r="24">
          <cell r="B24">
            <v>19310</v>
          </cell>
          <cell r="C24" t="str">
            <v>AQ.TISSUE</v>
          </cell>
          <cell r="D24">
            <v>0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20110</v>
          </cell>
          <cell r="C25" t="str">
            <v>VT.5GLN ISI</v>
          </cell>
          <cell r="D25">
            <v>3417</v>
          </cell>
          <cell r="E25">
            <v>22893900</v>
          </cell>
          <cell r="F25">
            <v>6100</v>
          </cell>
          <cell r="G25">
            <v>6700</v>
          </cell>
          <cell r="H25">
            <v>6912</v>
          </cell>
          <cell r="I25">
            <v>46310400</v>
          </cell>
          <cell r="J25">
            <v>984</v>
          </cell>
          <cell r="K25">
            <v>6002400</v>
          </cell>
          <cell r="L25">
            <v>0</v>
          </cell>
          <cell r="M25">
            <v>0</v>
          </cell>
          <cell r="N25">
            <v>247</v>
          </cell>
          <cell r="O25">
            <v>1506700</v>
          </cell>
          <cell r="P25">
            <v>19</v>
          </cell>
          <cell r="Q25">
            <v>127300</v>
          </cell>
          <cell r="R25">
            <v>3201</v>
          </cell>
          <cell r="S25">
            <v>19526100</v>
          </cell>
          <cell r="T25">
            <v>0</v>
          </cell>
          <cell r="U25">
            <v>0</v>
          </cell>
          <cell r="V25">
            <v>477</v>
          </cell>
          <cell r="W25">
            <v>2909700</v>
          </cell>
          <cell r="X25">
            <v>1008</v>
          </cell>
          <cell r="Y25">
            <v>6753600</v>
          </cell>
          <cell r="Z25">
            <v>6855</v>
          </cell>
          <cell r="AA25">
            <v>45928500</v>
          </cell>
          <cell r="AB25">
            <v>5655</v>
          </cell>
          <cell r="AC25">
            <v>37888500</v>
          </cell>
          <cell r="AD25">
            <v>2217</v>
          </cell>
          <cell r="AE25">
            <v>14853900</v>
          </cell>
          <cell r="AF25">
            <v>0</v>
          </cell>
        </row>
        <row r="26">
          <cell r="B26">
            <v>20111</v>
          </cell>
          <cell r="C26" t="str">
            <v>VT.5GLN BTL</v>
          </cell>
          <cell r="D26">
            <v>3743</v>
          </cell>
          <cell r="E26">
            <v>112290000</v>
          </cell>
          <cell r="F26">
            <v>30000</v>
          </cell>
          <cell r="G26">
            <v>30000</v>
          </cell>
          <cell r="H26">
            <v>6912</v>
          </cell>
          <cell r="I26">
            <v>207360000</v>
          </cell>
          <cell r="J26">
            <v>2813</v>
          </cell>
          <cell r="K26">
            <v>84390000</v>
          </cell>
          <cell r="L26">
            <v>0</v>
          </cell>
          <cell r="M26">
            <v>0</v>
          </cell>
          <cell r="N26">
            <v>600</v>
          </cell>
          <cell r="O26">
            <v>18000000</v>
          </cell>
          <cell r="P26">
            <v>1986</v>
          </cell>
          <cell r="Q26">
            <v>59580000</v>
          </cell>
          <cell r="R26">
            <v>3017</v>
          </cell>
          <cell r="S26">
            <v>90510000</v>
          </cell>
          <cell r="T26">
            <v>0</v>
          </cell>
          <cell r="U26">
            <v>0</v>
          </cell>
          <cell r="V26">
            <v>476</v>
          </cell>
          <cell r="W26">
            <v>14280000</v>
          </cell>
          <cell r="X26">
            <v>1008</v>
          </cell>
          <cell r="Y26">
            <v>30240000</v>
          </cell>
          <cell r="Z26">
            <v>7581</v>
          </cell>
          <cell r="AA26">
            <v>227430000</v>
          </cell>
          <cell r="AB26">
            <v>4042</v>
          </cell>
          <cell r="AC26">
            <v>121260000</v>
          </cell>
          <cell r="AD26">
            <v>204</v>
          </cell>
          <cell r="AE26">
            <v>6120000</v>
          </cell>
          <cell r="AF26">
            <v>0</v>
          </cell>
        </row>
        <row r="27">
          <cell r="B27">
            <v>22111</v>
          </cell>
          <cell r="C27" t="str">
            <v>VT.1500ML 1X12</v>
          </cell>
          <cell r="D27">
            <v>5236</v>
          </cell>
          <cell r="E27">
            <v>105243600</v>
          </cell>
          <cell r="F27">
            <v>19650</v>
          </cell>
          <cell r="G27">
            <v>20100</v>
          </cell>
          <cell r="H27">
            <v>1900</v>
          </cell>
          <cell r="I27">
            <v>38190000</v>
          </cell>
          <cell r="J27">
            <v>215</v>
          </cell>
          <cell r="K27">
            <v>4224750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764</v>
          </cell>
          <cell r="S27">
            <v>15012600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6587</v>
          </cell>
          <cell r="AA27">
            <v>132398700</v>
          </cell>
          <cell r="AB27">
            <v>1900</v>
          </cell>
          <cell r="AC27">
            <v>38190000</v>
          </cell>
          <cell r="AD27">
            <v>549</v>
          </cell>
          <cell r="AE27">
            <v>11034900</v>
          </cell>
          <cell r="AF27">
            <v>0</v>
          </cell>
        </row>
        <row r="28">
          <cell r="B28">
            <v>22312</v>
          </cell>
          <cell r="C28" t="str">
            <v>VT.600ML 1X24</v>
          </cell>
          <cell r="D28">
            <v>6236</v>
          </cell>
          <cell r="E28">
            <v>130956000</v>
          </cell>
          <cell r="F28">
            <v>20550</v>
          </cell>
          <cell r="G28">
            <v>21000</v>
          </cell>
          <cell r="H28">
            <v>1512</v>
          </cell>
          <cell r="I28">
            <v>31752000</v>
          </cell>
          <cell r="J28">
            <v>378</v>
          </cell>
          <cell r="K28">
            <v>7767900</v>
          </cell>
          <cell r="L28">
            <v>0</v>
          </cell>
          <cell r="M28">
            <v>0</v>
          </cell>
          <cell r="N28">
            <v>105</v>
          </cell>
          <cell r="O28">
            <v>2157750</v>
          </cell>
          <cell r="P28">
            <v>0</v>
          </cell>
          <cell r="Q28">
            <v>0</v>
          </cell>
          <cell r="R28">
            <v>1029</v>
          </cell>
          <cell r="S28">
            <v>21145950</v>
          </cell>
          <cell r="T28">
            <v>0</v>
          </cell>
          <cell r="U28">
            <v>0</v>
          </cell>
          <cell r="V28">
            <v>176</v>
          </cell>
          <cell r="W28">
            <v>3616800</v>
          </cell>
          <cell r="X28">
            <v>0</v>
          </cell>
          <cell r="Y28">
            <v>0</v>
          </cell>
          <cell r="Z28">
            <v>7026</v>
          </cell>
          <cell r="AA28">
            <v>147546000</v>
          </cell>
          <cell r="AB28">
            <v>1441</v>
          </cell>
          <cell r="AC28">
            <v>30261000</v>
          </cell>
          <cell r="AD28">
            <v>651</v>
          </cell>
          <cell r="AE28">
            <v>13671000</v>
          </cell>
          <cell r="AF28">
            <v>0</v>
          </cell>
        </row>
        <row r="29">
          <cell r="B29">
            <v>22613</v>
          </cell>
          <cell r="C29" t="str">
            <v>VT.240ML 1X48</v>
          </cell>
          <cell r="D29">
            <v>2123</v>
          </cell>
          <cell r="E29">
            <v>27599000</v>
          </cell>
          <cell r="F29">
            <v>12700</v>
          </cell>
          <cell r="G29">
            <v>13000</v>
          </cell>
          <cell r="H29">
            <v>9504</v>
          </cell>
          <cell r="I29">
            <v>123552000</v>
          </cell>
          <cell r="J29">
            <v>547</v>
          </cell>
          <cell r="K29">
            <v>6946900</v>
          </cell>
          <cell r="L29">
            <v>402</v>
          </cell>
          <cell r="M29">
            <v>5105400</v>
          </cell>
          <cell r="N29">
            <v>98</v>
          </cell>
          <cell r="O29">
            <v>1244600</v>
          </cell>
          <cell r="P29">
            <v>0</v>
          </cell>
          <cell r="Q29">
            <v>0</v>
          </cell>
          <cell r="R29">
            <v>2399</v>
          </cell>
          <cell r="S29">
            <v>30467300</v>
          </cell>
          <cell r="T29">
            <v>402</v>
          </cell>
          <cell r="U29">
            <v>5105400</v>
          </cell>
          <cell r="V29">
            <v>207</v>
          </cell>
          <cell r="W29">
            <v>2628900</v>
          </cell>
          <cell r="X29">
            <v>1728</v>
          </cell>
          <cell r="Y29">
            <v>22464000</v>
          </cell>
          <cell r="Z29">
            <v>7938</v>
          </cell>
          <cell r="AA29">
            <v>103194000</v>
          </cell>
          <cell r="AB29">
            <v>7667</v>
          </cell>
          <cell r="AC29">
            <v>99671000</v>
          </cell>
          <cell r="AD29">
            <v>1852</v>
          </cell>
          <cell r="AE29">
            <v>24076000</v>
          </cell>
          <cell r="AF29">
            <v>0</v>
          </cell>
        </row>
        <row r="30">
          <cell r="B30">
            <v>27110</v>
          </cell>
          <cell r="C30" t="str">
            <v>VT.GUCI BIRU</v>
          </cell>
          <cell r="D30">
            <v>47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47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B31">
            <v>29310</v>
          </cell>
          <cell r="C31" t="str">
            <v>VT.TISSUE</v>
          </cell>
          <cell r="D31">
            <v>0</v>
          </cell>
          <cell r="E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40410</v>
          </cell>
          <cell r="C32" t="str">
            <v>MIZONE ORANGE LIME  500ML</v>
          </cell>
          <cell r="D32">
            <v>17204</v>
          </cell>
          <cell r="E32">
            <v>502356800</v>
          </cell>
          <cell r="F32">
            <v>29200</v>
          </cell>
          <cell r="G32">
            <v>29200</v>
          </cell>
          <cell r="H32">
            <v>4620</v>
          </cell>
          <cell r="I32">
            <v>134904000</v>
          </cell>
          <cell r="J32">
            <v>2687</v>
          </cell>
          <cell r="K32">
            <v>78460400</v>
          </cell>
          <cell r="L32">
            <v>15124</v>
          </cell>
          <cell r="M32">
            <v>441620800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23606</v>
          </cell>
          <cell r="S32">
            <v>689295200</v>
          </cell>
          <cell r="T32">
            <v>15124</v>
          </cell>
          <cell r="U32">
            <v>441620800</v>
          </cell>
          <cell r="V32">
            <v>700</v>
          </cell>
          <cell r="W32">
            <v>20440000</v>
          </cell>
          <cell r="X32">
            <v>0</v>
          </cell>
          <cell r="Y32">
            <v>0</v>
          </cell>
          <cell r="Z32">
            <v>205</v>
          </cell>
          <cell r="AA32">
            <v>5986000</v>
          </cell>
          <cell r="AB32">
            <v>3920</v>
          </cell>
          <cell r="AC32">
            <v>114464000</v>
          </cell>
          <cell r="AD32">
            <v>20919</v>
          </cell>
          <cell r="AE32">
            <v>610834800</v>
          </cell>
          <cell r="AF32">
            <v>0</v>
          </cell>
        </row>
        <row r="33">
          <cell r="B33">
            <v>40411</v>
          </cell>
          <cell r="C33" t="str">
            <v>MIZONE PASSION FRUIT 500M</v>
          </cell>
          <cell r="D33">
            <v>2328</v>
          </cell>
          <cell r="E33">
            <v>67977600</v>
          </cell>
          <cell r="F33">
            <v>29200</v>
          </cell>
          <cell r="G33">
            <v>29200</v>
          </cell>
          <cell r="H33">
            <v>0</v>
          </cell>
          <cell r="I33">
            <v>0</v>
          </cell>
          <cell r="J33">
            <v>76</v>
          </cell>
          <cell r="K33">
            <v>2219200</v>
          </cell>
          <cell r="L33">
            <v>0</v>
          </cell>
          <cell r="M33">
            <v>0</v>
          </cell>
          <cell r="N33">
            <v>86</v>
          </cell>
          <cell r="O33">
            <v>2511200</v>
          </cell>
          <cell r="P33">
            <v>0</v>
          </cell>
          <cell r="Q33">
            <v>0</v>
          </cell>
          <cell r="R33">
            <v>671</v>
          </cell>
          <cell r="S33">
            <v>19593200</v>
          </cell>
          <cell r="T33">
            <v>0</v>
          </cell>
          <cell r="U33">
            <v>0</v>
          </cell>
          <cell r="V33">
            <v>1819</v>
          </cell>
          <cell r="W33">
            <v>53114800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-1733</v>
          </cell>
          <cell r="AC33">
            <v>-50603600</v>
          </cell>
          <cell r="AD33">
            <v>595</v>
          </cell>
          <cell r="AE33">
            <v>17374000</v>
          </cell>
          <cell r="AF33">
            <v>0</v>
          </cell>
        </row>
        <row r="34">
          <cell r="B34">
            <v>40412</v>
          </cell>
          <cell r="C34" t="str">
            <v>MIZONE LYCHEE LEMON 500 M</v>
          </cell>
          <cell r="D34">
            <v>35487</v>
          </cell>
          <cell r="E34">
            <v>1036220400</v>
          </cell>
          <cell r="F34">
            <v>29200</v>
          </cell>
          <cell r="G34">
            <v>29200</v>
          </cell>
          <cell r="H34">
            <v>6160</v>
          </cell>
          <cell r="I34">
            <v>179872000</v>
          </cell>
          <cell r="J34">
            <v>15979</v>
          </cell>
          <cell r="K34">
            <v>466586800</v>
          </cell>
          <cell r="L34">
            <v>1841</v>
          </cell>
          <cell r="M34">
            <v>53757200</v>
          </cell>
          <cell r="N34">
            <v>142</v>
          </cell>
          <cell r="O34">
            <v>4146400</v>
          </cell>
          <cell r="P34">
            <v>0</v>
          </cell>
          <cell r="Q34">
            <v>0</v>
          </cell>
          <cell r="R34">
            <v>55870</v>
          </cell>
          <cell r="S34">
            <v>1631404000</v>
          </cell>
          <cell r="T34">
            <v>1841</v>
          </cell>
          <cell r="U34">
            <v>53757200</v>
          </cell>
          <cell r="V34">
            <v>1527</v>
          </cell>
          <cell r="W34">
            <v>44588400</v>
          </cell>
          <cell r="X34">
            <v>0</v>
          </cell>
          <cell r="Y34">
            <v>0</v>
          </cell>
          <cell r="Z34">
            <v>371</v>
          </cell>
          <cell r="AA34">
            <v>10833200</v>
          </cell>
          <cell r="AB34">
            <v>4775</v>
          </cell>
          <cell r="AC34">
            <v>139430000</v>
          </cell>
          <cell r="AD34">
            <v>39891</v>
          </cell>
          <cell r="AE34">
            <v>1164817200</v>
          </cell>
          <cell r="AF34">
            <v>0</v>
          </cell>
        </row>
        <row r="35">
          <cell r="B35">
            <v>40413</v>
          </cell>
          <cell r="C35" t="str">
            <v>MIZONE M.PACK TT 500ML 1X</v>
          </cell>
          <cell r="D35">
            <v>0</v>
          </cell>
          <cell r="E35">
            <v>0</v>
          </cell>
          <cell r="F35">
            <v>29200</v>
          </cell>
          <cell r="G35">
            <v>29200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40418</v>
          </cell>
          <cell r="C36" t="str">
            <v>MIZONE APPLE GUAVA 500 ML</v>
          </cell>
          <cell r="D36">
            <v>10766</v>
          </cell>
          <cell r="E36">
            <v>314367200</v>
          </cell>
          <cell r="F36">
            <v>29200</v>
          </cell>
          <cell r="G36">
            <v>29200</v>
          </cell>
          <cell r="H36">
            <v>7700</v>
          </cell>
          <cell r="I36">
            <v>224840000</v>
          </cell>
          <cell r="J36">
            <v>3067</v>
          </cell>
          <cell r="K36">
            <v>89556400</v>
          </cell>
          <cell r="L36">
            <v>17151</v>
          </cell>
          <cell r="M36">
            <v>500809200</v>
          </cell>
          <cell r="N36">
            <v>1924</v>
          </cell>
          <cell r="O36">
            <v>56180800</v>
          </cell>
          <cell r="P36">
            <v>0</v>
          </cell>
          <cell r="Q36">
            <v>0</v>
          </cell>
          <cell r="R36">
            <v>19237</v>
          </cell>
          <cell r="S36">
            <v>561720400</v>
          </cell>
          <cell r="T36">
            <v>17151</v>
          </cell>
          <cell r="U36">
            <v>500809200</v>
          </cell>
          <cell r="V36">
            <v>924</v>
          </cell>
          <cell r="W36">
            <v>26980800</v>
          </cell>
          <cell r="X36">
            <v>0</v>
          </cell>
          <cell r="Y36">
            <v>0</v>
          </cell>
          <cell r="Z36">
            <v>3296</v>
          </cell>
          <cell r="AA36">
            <v>96243200</v>
          </cell>
          <cell r="AB36">
            <v>8700</v>
          </cell>
          <cell r="AC36">
            <v>254040000</v>
          </cell>
          <cell r="AD36">
            <v>16170</v>
          </cell>
          <cell r="AE36">
            <v>472164000</v>
          </cell>
          <cell r="AF36">
            <v>0</v>
          </cell>
        </row>
        <row r="37">
          <cell r="B37" t="str">
            <v>40419</v>
          </cell>
          <cell r="C37" t="str">
            <v>MIZONE MANGGO KWENI 500ML</v>
          </cell>
          <cell r="D37">
            <v>68</v>
          </cell>
          <cell r="E37">
            <v>1985600</v>
          </cell>
          <cell r="F37">
            <v>29200</v>
          </cell>
          <cell r="G37">
            <v>29200</v>
          </cell>
          <cell r="H37">
            <v>0</v>
          </cell>
          <cell r="I37">
            <v>0</v>
          </cell>
          <cell r="J37">
            <v>53</v>
          </cell>
          <cell r="K37">
            <v>1547600</v>
          </cell>
          <cell r="L37">
            <v>6</v>
          </cell>
          <cell r="M37">
            <v>175200</v>
          </cell>
          <cell r="N37">
            <v>227</v>
          </cell>
          <cell r="O37">
            <v>6628400</v>
          </cell>
          <cell r="P37">
            <v>0</v>
          </cell>
          <cell r="Q37">
            <v>0</v>
          </cell>
          <cell r="R37">
            <v>169</v>
          </cell>
          <cell r="S37">
            <v>4934800</v>
          </cell>
          <cell r="T37">
            <v>6</v>
          </cell>
          <cell r="U37">
            <v>175200</v>
          </cell>
          <cell r="V37">
            <v>166</v>
          </cell>
          <cell r="W37">
            <v>4847200</v>
          </cell>
          <cell r="X37">
            <v>0</v>
          </cell>
          <cell r="Y37">
            <v>0</v>
          </cell>
          <cell r="Z37">
            <v>13</v>
          </cell>
          <cell r="AA37">
            <v>379600</v>
          </cell>
          <cell r="AB37">
            <v>61</v>
          </cell>
          <cell r="AC37">
            <v>1781200</v>
          </cell>
          <cell r="AD37">
            <v>116</v>
          </cell>
          <cell r="AE37">
            <v>3387200</v>
          </cell>
          <cell r="AF37">
            <v>0</v>
          </cell>
        </row>
        <row r="38">
          <cell r="B38">
            <v>40426</v>
          </cell>
          <cell r="C38" t="str">
            <v>MIZONE LYCHEE LEMON 1500</v>
          </cell>
          <cell r="D38">
            <v>0</v>
          </cell>
          <cell r="E38">
            <v>0</v>
          </cell>
          <cell r="F38">
            <v>39100</v>
          </cell>
          <cell r="G38">
            <v>39100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40427</v>
          </cell>
          <cell r="C39" t="str">
            <v>MIZONE COOLIN BLEWAH 500M</v>
          </cell>
          <cell r="D39">
            <v>14012</v>
          </cell>
          <cell r="E39">
            <v>409150400</v>
          </cell>
          <cell r="F39">
            <v>29200</v>
          </cell>
          <cell r="G39">
            <v>29200</v>
          </cell>
          <cell r="H39">
            <v>0</v>
          </cell>
          <cell r="I39">
            <v>0</v>
          </cell>
          <cell r="J39">
            <v>5323</v>
          </cell>
          <cell r="K39">
            <v>155431600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18177</v>
          </cell>
          <cell r="S39">
            <v>530768400</v>
          </cell>
          <cell r="T39">
            <v>0</v>
          </cell>
          <cell r="U39">
            <v>0</v>
          </cell>
          <cell r="V39">
            <v>568</v>
          </cell>
          <cell r="W39">
            <v>16585600</v>
          </cell>
          <cell r="X39">
            <v>0</v>
          </cell>
          <cell r="Y39">
            <v>0</v>
          </cell>
          <cell r="Z39">
            <v>590</v>
          </cell>
          <cell r="AA39">
            <v>17228000</v>
          </cell>
          <cell r="AB39">
            <v>-568</v>
          </cell>
          <cell r="AC39">
            <v>-16585600</v>
          </cell>
          <cell r="AD39">
            <v>12854</v>
          </cell>
          <cell r="AE39">
            <v>375336800</v>
          </cell>
          <cell r="AF39">
            <v>0</v>
          </cell>
        </row>
        <row r="40">
          <cell r="B40">
            <v>40428</v>
          </cell>
          <cell r="C40" t="str">
            <v>MIZONE COOLIN BLEWAH LE 5</v>
          </cell>
          <cell r="D40">
            <v>1980</v>
          </cell>
          <cell r="E40">
            <v>57816000</v>
          </cell>
          <cell r="F40">
            <v>29200</v>
          </cell>
          <cell r="G40">
            <v>29200</v>
          </cell>
          <cell r="H40">
            <v>0</v>
          </cell>
          <cell r="I40">
            <v>0</v>
          </cell>
          <cell r="J40">
            <v>713</v>
          </cell>
          <cell r="K40">
            <v>20819600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2041</v>
          </cell>
          <cell r="S40">
            <v>59597200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652</v>
          </cell>
          <cell r="AA40">
            <v>19038400</v>
          </cell>
          <cell r="AB40">
            <v>0</v>
          </cell>
          <cell r="AC40">
            <v>0</v>
          </cell>
          <cell r="AD40">
            <v>1328</v>
          </cell>
          <cell r="AE40">
            <v>38777600</v>
          </cell>
          <cell r="AF40">
            <v>0</v>
          </cell>
        </row>
        <row r="41">
          <cell r="B41">
            <v>40420</v>
          </cell>
          <cell r="C41" t="str">
            <v>VITZON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B42">
            <v>15510</v>
          </cell>
          <cell r="C42" t="str">
            <v>AQ.HC STAN/SEWA</v>
          </cell>
          <cell r="D42">
            <v>82</v>
          </cell>
          <cell r="E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</v>
          </cell>
          <cell r="W42">
            <v>0</v>
          </cell>
          <cell r="Y42">
            <v>0</v>
          </cell>
          <cell r="Z42">
            <v>81</v>
          </cell>
          <cell r="AA42">
            <v>0</v>
          </cell>
          <cell r="AB42">
            <v>-1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B43">
            <v>15511</v>
          </cell>
          <cell r="C43" t="str">
            <v>PORTABLE</v>
          </cell>
          <cell r="D43">
            <v>85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2</v>
          </cell>
          <cell r="S43">
            <v>0</v>
          </cell>
          <cell r="T43">
            <v>0</v>
          </cell>
          <cell r="U43">
            <v>0</v>
          </cell>
          <cell r="V43">
            <v>8</v>
          </cell>
          <cell r="W43">
            <v>0</v>
          </cell>
          <cell r="Y43">
            <v>0</v>
          </cell>
          <cell r="Z43">
            <v>75</v>
          </cell>
          <cell r="AA43">
            <v>0</v>
          </cell>
          <cell r="AB43">
            <v>-8</v>
          </cell>
          <cell r="AC43">
            <v>0</v>
          </cell>
          <cell r="AD43">
            <v>2</v>
          </cell>
          <cell r="AE43">
            <v>0</v>
          </cell>
          <cell r="AF43">
            <v>0</v>
          </cell>
        </row>
        <row r="44">
          <cell r="B44">
            <v>90002</v>
          </cell>
          <cell r="C44" t="str">
            <v>TRIPLEK/TRAY</v>
          </cell>
          <cell r="D44">
            <v>495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4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4</v>
          </cell>
          <cell r="W44">
            <v>0</v>
          </cell>
          <cell r="Y44">
            <v>0</v>
          </cell>
          <cell r="Z44">
            <v>495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17110</v>
          </cell>
          <cell r="C45" t="str">
            <v>AQ.GUCI BIRU</v>
          </cell>
          <cell r="D45">
            <v>50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0</v>
          </cell>
          <cell r="Z45">
            <v>50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17417</v>
          </cell>
          <cell r="C46" t="str">
            <v>COOLBOX MIZONE</v>
          </cell>
          <cell r="D46">
            <v>11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11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B47">
            <v>33110</v>
          </cell>
          <cell r="C47" t="str">
            <v>CHILLER/SHOWCASE AQUA  FV</v>
          </cell>
          <cell r="D47">
            <v>3</v>
          </cell>
          <cell r="E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Y47">
            <v>0</v>
          </cell>
          <cell r="Z47">
            <v>3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B48">
            <v>33114</v>
          </cell>
          <cell r="C48" t="str">
            <v>CHILLER AQUA FV 280</v>
          </cell>
          <cell r="D48">
            <v>0</v>
          </cell>
          <cell r="E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B49">
            <v>33115</v>
          </cell>
          <cell r="C49" t="str">
            <v>Chiller FV Mizone ada roda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B50">
            <v>33116</v>
          </cell>
          <cell r="C50" t="str">
            <v>CHILLER FV MIZONE TANPA R</v>
          </cell>
          <cell r="D50">
            <v>1</v>
          </cell>
          <cell r="E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B51">
            <v>95059</v>
          </cell>
          <cell r="C51" t="str">
            <v>POMPA DISPENSER</v>
          </cell>
          <cell r="D51">
            <v>19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0</v>
          </cell>
          <cell r="Z51">
            <v>19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B52">
            <v>95030</v>
          </cell>
          <cell r="C52" t="str">
            <v>FORM DO</v>
          </cell>
          <cell r="D52">
            <v>74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74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B53" t="str">
            <v>P9904</v>
          </cell>
          <cell r="C53" t="str">
            <v>CHILLER MIZONE FV100</v>
          </cell>
          <cell r="D53">
            <v>7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0</v>
          </cell>
          <cell r="Z53">
            <v>7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 t="str">
            <v>P9905</v>
          </cell>
          <cell r="C54" t="str">
            <v>CHILLER MIZONE FV200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B55">
            <v>81110</v>
          </cell>
          <cell r="C55" t="str">
            <v>KARTON LAYER 240 ML/KARTO</v>
          </cell>
          <cell r="D55">
            <v>17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0</v>
          </cell>
          <cell r="Z55">
            <v>17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B56">
            <v>81111</v>
          </cell>
          <cell r="C56" t="str">
            <v>AQ.KRTN 1500 ML 1X1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>
            <v>81312</v>
          </cell>
          <cell r="C57" t="str">
            <v>AQ.KRTN 600 ML 1X1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B58">
            <v>81613</v>
          </cell>
          <cell r="C58" t="str">
            <v>AQ.KRTN 240 ML 1X1</v>
          </cell>
          <cell r="D58">
            <v>1323</v>
          </cell>
          <cell r="E58">
            <v>0</v>
          </cell>
          <cell r="F58">
            <v>0</v>
          </cell>
          <cell r="G58">
            <v>0</v>
          </cell>
          <cell r="H58">
            <v>952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340</v>
          </cell>
          <cell r="S58">
            <v>0</v>
          </cell>
          <cell r="T58">
            <v>0</v>
          </cell>
          <cell r="U58">
            <v>0</v>
          </cell>
          <cell r="V58">
            <v>40</v>
          </cell>
          <cell r="W58">
            <v>0</v>
          </cell>
          <cell r="X58">
            <v>68</v>
          </cell>
          <cell r="Y58">
            <v>0</v>
          </cell>
          <cell r="Z58">
            <v>1827</v>
          </cell>
          <cell r="AA58">
            <v>0</v>
          </cell>
          <cell r="AB58">
            <v>844</v>
          </cell>
          <cell r="AC58">
            <v>0</v>
          </cell>
          <cell r="AD58">
            <v>340</v>
          </cell>
          <cell r="AE58">
            <v>0</v>
          </cell>
          <cell r="AF58">
            <v>0</v>
          </cell>
        </row>
        <row r="59">
          <cell r="B59">
            <v>82111</v>
          </cell>
          <cell r="C59" t="str">
            <v>VIT KRTN 1500 ML 1X1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B60">
            <v>82312</v>
          </cell>
          <cell r="C60" t="str">
            <v>VIT KRTN 600 ML 1X1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</row>
        <row r="61">
          <cell r="B61">
            <v>82613</v>
          </cell>
          <cell r="C61" t="str">
            <v>VIT KRTN 240 ML 1X1</v>
          </cell>
          <cell r="D61">
            <v>94</v>
          </cell>
          <cell r="E61">
            <v>0</v>
          </cell>
          <cell r="F61">
            <v>0</v>
          </cell>
          <cell r="G61">
            <v>0</v>
          </cell>
          <cell r="H61">
            <v>153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247</v>
          </cell>
          <cell r="AA61">
            <v>0</v>
          </cell>
          <cell r="AB61">
            <v>153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B62">
            <v>33300</v>
          </cell>
          <cell r="C62" t="str">
            <v>JUG RACK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1152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144</v>
          </cell>
          <cell r="O62">
            <v>0</v>
          </cell>
          <cell r="P62">
            <v>1176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-24</v>
          </cell>
          <cell r="Y62">
            <v>0</v>
          </cell>
          <cell r="Z62">
            <v>144</v>
          </cell>
          <cell r="AA62">
            <v>0</v>
          </cell>
          <cell r="AB62">
            <v>144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E63">
            <v>0</v>
          </cell>
          <cell r="I63">
            <v>0</v>
          </cell>
          <cell r="Q63">
            <v>0</v>
          </cell>
          <cell r="Y63">
            <v>0</v>
          </cell>
          <cell r="AA63">
            <v>0</v>
          </cell>
          <cell r="AC63">
            <v>0</v>
          </cell>
        </row>
        <row r="64">
          <cell r="E64">
            <v>0</v>
          </cell>
          <cell r="I64">
            <v>0</v>
          </cell>
          <cell r="Q64">
            <v>0</v>
          </cell>
          <cell r="Y64">
            <v>0</v>
          </cell>
          <cell r="AA64">
            <v>0</v>
          </cell>
          <cell r="AC64">
            <v>0</v>
          </cell>
        </row>
        <row r="65">
          <cell r="E65">
            <v>0</v>
          </cell>
          <cell r="I65">
            <v>0</v>
          </cell>
          <cell r="Q65">
            <v>0</v>
          </cell>
          <cell r="Y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C66" t="str">
            <v>TOTAL</v>
          </cell>
          <cell r="D66">
            <v>259637</v>
          </cell>
          <cell r="E66">
            <v>6803616050</v>
          </cell>
          <cell r="H66">
            <v>402330</v>
          </cell>
          <cell r="I66">
            <v>9978247050</v>
          </cell>
          <cell r="J66">
            <v>180302</v>
          </cell>
          <cell r="K66">
            <v>4830842550</v>
          </cell>
          <cell r="L66">
            <v>109687</v>
          </cell>
          <cell r="M66">
            <v>3378316300</v>
          </cell>
          <cell r="N66">
            <v>62504</v>
          </cell>
          <cell r="O66">
            <v>1859167550</v>
          </cell>
          <cell r="P66">
            <v>70218</v>
          </cell>
          <cell r="Q66">
            <v>1987319300</v>
          </cell>
          <cell r="R66">
            <v>649624</v>
          </cell>
          <cell r="S66">
            <v>16936052700</v>
          </cell>
          <cell r="T66">
            <v>109687</v>
          </cell>
          <cell r="U66">
            <v>3378316300</v>
          </cell>
          <cell r="V66">
            <v>80968</v>
          </cell>
          <cell r="W66">
            <v>2068793400</v>
          </cell>
          <cell r="X66">
            <v>13957</v>
          </cell>
          <cell r="Y66">
            <v>352026050</v>
          </cell>
          <cell r="Z66">
            <v>90006</v>
          </cell>
          <cell r="AA66">
            <v>2057552350</v>
          </cell>
          <cell r="AB66">
            <v>299691</v>
          </cell>
          <cell r="AC66">
            <v>7426220750</v>
          </cell>
          <cell r="AD66">
            <v>469322</v>
          </cell>
          <cell r="AE66">
            <v>12172284450</v>
          </cell>
          <cell r="AF66">
            <v>0</v>
          </cell>
        </row>
        <row r="67">
          <cell r="H67">
            <v>4</v>
          </cell>
          <cell r="J67">
            <v>5</v>
          </cell>
          <cell r="L67">
            <v>6</v>
          </cell>
          <cell r="N67">
            <v>7</v>
          </cell>
          <cell r="P67">
            <v>8</v>
          </cell>
          <cell r="R67">
            <v>9</v>
          </cell>
          <cell r="T67">
            <v>10</v>
          </cell>
          <cell r="V67">
            <v>11</v>
          </cell>
          <cell r="X67">
            <v>12</v>
          </cell>
        </row>
        <row r="68">
          <cell r="D68">
            <v>0</v>
          </cell>
          <cell r="E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D68">
            <v>0</v>
          </cell>
          <cell r="AE68">
            <v>12172284450</v>
          </cell>
        </row>
        <row r="69">
          <cell r="AE69">
            <v>0</v>
          </cell>
        </row>
        <row r="70">
          <cell r="AA70">
            <v>0</v>
          </cell>
        </row>
        <row r="73">
          <cell r="C73" t="str">
            <v>KODE</v>
          </cell>
          <cell r="D73" t="str">
            <v>HPP</v>
          </cell>
          <cell r="F73" t="str">
            <v>HPP TGL 15 JULI</v>
          </cell>
          <cell r="O73">
            <v>-172122</v>
          </cell>
        </row>
        <row r="74">
          <cell r="C74">
            <v>12613</v>
          </cell>
          <cell r="D74" t="str">
            <v>Aqua 240 ml</v>
          </cell>
          <cell r="E74">
            <v>16800</v>
          </cell>
          <cell r="F74">
            <v>16900</v>
          </cell>
        </row>
        <row r="75">
          <cell r="C75">
            <v>12512</v>
          </cell>
          <cell r="D75" t="str">
            <v>Aqua 330 ml</v>
          </cell>
          <cell r="E75">
            <v>23350</v>
          </cell>
          <cell r="F75">
            <v>23450</v>
          </cell>
        </row>
        <row r="76">
          <cell r="C76">
            <v>10510</v>
          </cell>
          <cell r="D76" t="str">
            <v>AQ.380 ML ISI 1X24</v>
          </cell>
          <cell r="E76">
            <v>17400</v>
          </cell>
          <cell r="F76">
            <v>17400</v>
          </cell>
        </row>
        <row r="77">
          <cell r="C77">
            <v>10511</v>
          </cell>
          <cell r="D77" t="str">
            <v>AQ.380 ML BTL</v>
          </cell>
          <cell r="E77">
            <v>500</v>
          </cell>
          <cell r="F77">
            <v>500</v>
          </cell>
        </row>
        <row r="78">
          <cell r="C78">
            <v>10512</v>
          </cell>
          <cell r="D78" t="str">
            <v>AQ.380 ML KRAT/PALET</v>
          </cell>
          <cell r="E78">
            <v>13000</v>
          </cell>
          <cell r="F78">
            <v>13000</v>
          </cell>
        </row>
        <row r="79">
          <cell r="C79">
            <v>12312</v>
          </cell>
          <cell r="D79" t="str">
            <v>Aqua 600 ml</v>
          </cell>
          <cell r="E79">
            <v>32350</v>
          </cell>
          <cell r="F79">
            <v>32500</v>
          </cell>
        </row>
        <row r="80">
          <cell r="C80">
            <v>12111</v>
          </cell>
          <cell r="D80" t="str">
            <v>Aqua 1500 ml</v>
          </cell>
          <cell r="E80">
            <v>30300</v>
          </cell>
          <cell r="F80">
            <v>30450</v>
          </cell>
        </row>
        <row r="81">
          <cell r="C81">
            <v>40410</v>
          </cell>
          <cell r="D81" t="str">
            <v>MIZONE ORANGE LIME  500ML</v>
          </cell>
          <cell r="E81">
            <v>29200</v>
          </cell>
          <cell r="F81">
            <v>29200</v>
          </cell>
        </row>
        <row r="82">
          <cell r="C82">
            <v>40411</v>
          </cell>
          <cell r="D82" t="str">
            <v>MIZONE PASSION FRUIT 500M</v>
          </cell>
          <cell r="E82">
            <v>29200</v>
          </cell>
          <cell r="F82">
            <v>29200</v>
          </cell>
        </row>
        <row r="83">
          <cell r="C83">
            <v>40412</v>
          </cell>
          <cell r="D83" t="str">
            <v>MIZONE LYCHEE LEMON 500 M</v>
          </cell>
          <cell r="E83">
            <v>29200</v>
          </cell>
          <cell r="F83">
            <v>29200</v>
          </cell>
        </row>
        <row r="84">
          <cell r="C84">
            <v>40413</v>
          </cell>
          <cell r="D84" t="str">
            <v>MIZONE M.PACK TT 500ML 1X</v>
          </cell>
          <cell r="E84">
            <v>29200</v>
          </cell>
          <cell r="F84">
            <v>29200</v>
          </cell>
        </row>
        <row r="85">
          <cell r="C85">
            <v>40418</v>
          </cell>
          <cell r="D85" t="str">
            <v>MIZONE APPLE GUAVA 500 ML</v>
          </cell>
          <cell r="E85">
            <v>29200</v>
          </cell>
          <cell r="F85">
            <v>29200</v>
          </cell>
        </row>
        <row r="86">
          <cell r="C86">
            <v>40427</v>
          </cell>
          <cell r="D86" t="str">
            <v>MIZONE COOLIN BLEWAH 500M</v>
          </cell>
          <cell r="F86">
            <v>29200</v>
          </cell>
        </row>
        <row r="87">
          <cell r="D87" t="str">
            <v>MILKUAT</v>
          </cell>
        </row>
        <row r="88">
          <cell r="D88" t="str">
            <v>MILKUAT CHC-135</v>
          </cell>
        </row>
        <row r="89">
          <cell r="D89" t="str">
            <v>MILKUAT CHC-70</v>
          </cell>
        </row>
        <row r="90">
          <cell r="D90" t="str">
            <v>MILKUAT PREB./40</v>
          </cell>
        </row>
        <row r="91">
          <cell r="C91">
            <v>22613</v>
          </cell>
          <cell r="D91" t="str">
            <v>Vit 240 ml</v>
          </cell>
          <cell r="E91">
            <v>12700</v>
          </cell>
          <cell r="F91">
            <v>13000</v>
          </cell>
        </row>
        <row r="92">
          <cell r="C92">
            <v>22312</v>
          </cell>
          <cell r="D92" t="str">
            <v>Vit 600 ml</v>
          </cell>
          <cell r="E92">
            <v>20550</v>
          </cell>
          <cell r="F92">
            <v>21000</v>
          </cell>
        </row>
        <row r="93">
          <cell r="C93">
            <v>22111</v>
          </cell>
          <cell r="D93" t="str">
            <v>Vit 1500 ml</v>
          </cell>
          <cell r="E93">
            <v>19650</v>
          </cell>
          <cell r="F93">
            <v>20100</v>
          </cell>
        </row>
        <row r="95">
          <cell r="C95">
            <v>10110</v>
          </cell>
          <cell r="D95" t="str">
            <v>Aqua 5 Gallon</v>
          </cell>
          <cell r="E95">
            <v>8950</v>
          </cell>
          <cell r="F95">
            <v>9250</v>
          </cell>
        </row>
        <row r="96">
          <cell r="C96">
            <v>20110</v>
          </cell>
          <cell r="D96" t="str">
            <v>Vit 5 Gallon</v>
          </cell>
          <cell r="E96">
            <v>6100</v>
          </cell>
          <cell r="F96">
            <v>6700</v>
          </cell>
        </row>
        <row r="97">
          <cell r="C97">
            <v>10111</v>
          </cell>
          <cell r="D97" t="str">
            <v>AQ.5GLN BTL</v>
          </cell>
          <cell r="E97">
            <v>30000</v>
          </cell>
          <cell r="F97">
            <v>30000</v>
          </cell>
        </row>
        <row r="98">
          <cell r="C98">
            <v>20111</v>
          </cell>
          <cell r="D98" t="str">
            <v>VT.5GLN BTL</v>
          </cell>
          <cell r="E98">
            <v>30000</v>
          </cell>
          <cell r="F98">
            <v>30000</v>
          </cell>
        </row>
      </sheetData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73714</v>
          </cell>
          <cell r="E7">
            <v>781068805</v>
          </cell>
          <cell r="F7">
            <v>724530</v>
          </cell>
          <cell r="G7">
            <v>780344275</v>
          </cell>
        </row>
        <row r="8">
          <cell r="B8">
            <v>10111</v>
          </cell>
          <cell r="C8" t="str">
            <v>AQ.5GLN BTL</v>
          </cell>
          <cell r="D8">
            <v>-688</v>
          </cell>
          <cell r="E8">
            <v>-20640000</v>
          </cell>
          <cell r="F8">
            <v>0</v>
          </cell>
          <cell r="G8">
            <v>-20640000</v>
          </cell>
        </row>
        <row r="9">
          <cell r="B9">
            <v>12111</v>
          </cell>
          <cell r="C9" t="str">
            <v>AQ.1500ML 1X12</v>
          </cell>
          <cell r="D9">
            <v>26767</v>
          </cell>
          <cell r="E9">
            <v>857067100</v>
          </cell>
          <cell r="F9">
            <v>3466750</v>
          </cell>
          <cell r="G9">
            <v>853600350</v>
          </cell>
        </row>
        <row r="10">
          <cell r="B10">
            <v>12312</v>
          </cell>
          <cell r="C10" t="str">
            <v>AQ.600ML 1X24</v>
          </cell>
          <cell r="D10">
            <v>19430</v>
          </cell>
          <cell r="E10">
            <v>663729600</v>
          </cell>
          <cell r="F10">
            <v>14571800</v>
          </cell>
          <cell r="G10">
            <v>649157800</v>
          </cell>
        </row>
        <row r="11">
          <cell r="B11">
            <v>12512</v>
          </cell>
          <cell r="C11" t="str">
            <v>AQ.330ML 1X24</v>
          </cell>
          <cell r="D11">
            <v>3884</v>
          </cell>
          <cell r="E11">
            <v>97765650</v>
          </cell>
          <cell r="F11">
            <v>2135500</v>
          </cell>
          <cell r="G11">
            <v>95630150</v>
          </cell>
        </row>
        <row r="12">
          <cell r="B12">
            <v>12613</v>
          </cell>
          <cell r="C12" t="str">
            <v>AQ.240ML 1X48</v>
          </cell>
          <cell r="D12">
            <v>32874</v>
          </cell>
          <cell r="E12">
            <v>588596160</v>
          </cell>
          <cell r="F12">
            <v>4982610</v>
          </cell>
          <cell r="G12">
            <v>583613550</v>
          </cell>
        </row>
        <row r="13">
          <cell r="B13">
            <v>15511</v>
          </cell>
          <cell r="C13" t="str">
            <v>PORTABLE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1750</v>
          </cell>
          <cell r="E14">
            <v>14780300</v>
          </cell>
          <cell r="F14">
            <v>733700</v>
          </cell>
          <cell r="G14">
            <v>14046600</v>
          </cell>
        </row>
        <row r="15">
          <cell r="B15">
            <v>20111</v>
          </cell>
          <cell r="C15" t="str">
            <v>VT.5GLN BTL</v>
          </cell>
          <cell r="D15">
            <v>-22</v>
          </cell>
          <cell r="E15">
            <v>-660000</v>
          </cell>
          <cell r="F15">
            <v>0</v>
          </cell>
          <cell r="G15">
            <v>-660000</v>
          </cell>
        </row>
        <row r="16">
          <cell r="B16">
            <v>22111</v>
          </cell>
          <cell r="C16" t="str">
            <v>VT.1500ML 1X12</v>
          </cell>
          <cell r="D16">
            <v>485</v>
          </cell>
          <cell r="E16">
            <v>10571600</v>
          </cell>
          <cell r="F16">
            <v>0</v>
          </cell>
          <cell r="G16">
            <v>10571600</v>
          </cell>
        </row>
        <row r="17">
          <cell r="B17">
            <v>22312</v>
          </cell>
          <cell r="C17" t="str">
            <v>VT.600ML 1X24</v>
          </cell>
          <cell r="D17">
            <v>619</v>
          </cell>
          <cell r="E17">
            <v>14015100</v>
          </cell>
          <cell r="F17">
            <v>59500</v>
          </cell>
          <cell r="G17">
            <v>13955600</v>
          </cell>
        </row>
        <row r="18">
          <cell r="B18">
            <v>22613</v>
          </cell>
          <cell r="C18" t="str">
            <v>VT.240ML 1X48</v>
          </cell>
          <cell r="D18">
            <v>1412</v>
          </cell>
          <cell r="E18">
            <v>20256600</v>
          </cell>
          <cell r="F18">
            <v>1205100</v>
          </cell>
          <cell r="G18">
            <v>19051500</v>
          </cell>
        </row>
        <row r="19">
          <cell r="B19">
            <v>40410</v>
          </cell>
          <cell r="C19" t="str">
            <v>Mizone Orange Lime  500ML 1x12</v>
          </cell>
          <cell r="D19">
            <v>1438</v>
          </cell>
          <cell r="E19">
            <v>44095514</v>
          </cell>
          <cell r="F19">
            <v>1244364</v>
          </cell>
          <cell r="G19">
            <v>42851150</v>
          </cell>
        </row>
        <row r="20">
          <cell r="B20">
            <v>40411</v>
          </cell>
          <cell r="C20" t="str">
            <v>Mizone Passion Fruit 500ML 1x12</v>
          </cell>
          <cell r="D20">
            <v>199</v>
          </cell>
          <cell r="E20">
            <v>6040768</v>
          </cell>
          <cell r="F20">
            <v>66018</v>
          </cell>
          <cell r="G20">
            <v>5974750</v>
          </cell>
        </row>
        <row r="21">
          <cell r="B21">
            <v>40412</v>
          </cell>
          <cell r="C21" t="str">
            <v>MIZONE LYCHEE LEMON 500 ML 1X12</v>
          </cell>
          <cell r="D21">
            <v>2515</v>
          </cell>
          <cell r="E21">
            <v>77599468</v>
          </cell>
          <cell r="F21">
            <v>2244168</v>
          </cell>
          <cell r="G21">
            <v>75355300</v>
          </cell>
        </row>
        <row r="22">
          <cell r="B22">
            <v>40418</v>
          </cell>
          <cell r="C22" t="str">
            <v>MIZONE APPLE GUAVA 500 ML 1X12</v>
          </cell>
          <cell r="D22">
            <v>1407</v>
          </cell>
          <cell r="E22">
            <v>43339850</v>
          </cell>
          <cell r="F22">
            <v>1045000</v>
          </cell>
          <cell r="G22">
            <v>42294850</v>
          </cell>
        </row>
        <row r="23">
          <cell r="B23">
            <v>40419</v>
          </cell>
          <cell r="C23" t="str">
            <v>MIZONE MANGGO KWENI 500ML 1 X 12</v>
          </cell>
          <cell r="D23">
            <v>72</v>
          </cell>
          <cell r="E23">
            <v>2203100</v>
          </cell>
          <cell r="F23">
            <v>44000</v>
          </cell>
          <cell r="G23">
            <v>2159100</v>
          </cell>
        </row>
        <row r="24">
          <cell r="B24">
            <v>40427</v>
          </cell>
          <cell r="C24" t="str">
            <v>MIZONE COOLIN BLEWAH 500ML 1X12</v>
          </cell>
          <cell r="D24">
            <v>1620</v>
          </cell>
          <cell r="E24">
            <v>50298622</v>
          </cell>
          <cell r="F24">
            <v>1156772</v>
          </cell>
          <cell r="G24">
            <v>49141850</v>
          </cell>
        </row>
        <row r="25">
          <cell r="B25">
            <v>40428</v>
          </cell>
          <cell r="C25" t="str">
            <v>MIZONE COOLIN BLEWAH LE 500ML 1X12</v>
          </cell>
          <cell r="D25">
            <v>187</v>
          </cell>
          <cell r="E25">
            <v>5684750</v>
          </cell>
          <cell r="F25">
            <v>177750</v>
          </cell>
          <cell r="G25">
            <v>5507000</v>
          </cell>
        </row>
        <row r="26">
          <cell r="B26">
            <v>81613</v>
          </cell>
          <cell r="C26" t="str">
            <v>AQ.KRTN 240 ML 1X1</v>
          </cell>
          <cell r="D26">
            <v>340</v>
          </cell>
          <cell r="E26">
            <v>0</v>
          </cell>
          <cell r="F26">
            <v>0</v>
          </cell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2">
          <cell r="D42">
            <v>168003</v>
          </cell>
          <cell r="E42">
            <v>3255812987</v>
          </cell>
          <cell r="F42">
            <v>33857562</v>
          </cell>
          <cell r="G42">
            <v>3221955425</v>
          </cell>
          <cell r="H42">
            <v>0</v>
          </cell>
          <cell r="I42">
            <v>0</v>
          </cell>
        </row>
        <row r="43">
          <cell r="B43">
            <v>1</v>
          </cell>
          <cell r="C43">
            <v>2</v>
          </cell>
          <cell r="D43">
            <v>3</v>
          </cell>
          <cell r="E43">
            <v>4</v>
          </cell>
          <cell r="F43">
            <v>5</v>
          </cell>
          <cell r="G43">
            <v>6</v>
          </cell>
        </row>
        <row r="44">
          <cell r="D44">
            <v>469322</v>
          </cell>
          <cell r="E44" t="str">
            <v>TTL PENJUALAN</v>
          </cell>
          <cell r="G44">
            <v>-380572860</v>
          </cell>
        </row>
        <row r="45">
          <cell r="D45">
            <v>469322</v>
          </cell>
          <cell r="E45" t="str">
            <v>COGS</v>
          </cell>
        </row>
        <row r="46">
          <cell r="D46">
            <v>0</v>
          </cell>
          <cell r="E46" t="str">
            <v>SELISIH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  <cell r="P4">
            <v>15</v>
          </cell>
          <cell r="Q4">
            <v>16</v>
          </cell>
          <cell r="R4">
            <v>17</v>
          </cell>
          <cell r="S4">
            <v>18</v>
          </cell>
          <cell r="T4">
            <v>19</v>
          </cell>
          <cell r="U4">
            <v>20</v>
          </cell>
          <cell r="V4">
            <v>21</v>
          </cell>
          <cell r="W4">
            <v>22</v>
          </cell>
          <cell r="X4">
            <v>23</v>
          </cell>
          <cell r="Y4">
            <v>24</v>
          </cell>
          <cell r="Z4">
            <v>25</v>
          </cell>
          <cell r="AA4">
            <v>26</v>
          </cell>
          <cell r="AB4">
            <v>27</v>
          </cell>
          <cell r="AC4">
            <v>28</v>
          </cell>
          <cell r="AD4">
            <v>29</v>
          </cell>
          <cell r="AE4">
            <v>30</v>
          </cell>
          <cell r="AF4">
            <v>31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OLD</v>
          </cell>
          <cell r="G5" t="str">
            <v>NEW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(HPP)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10110</v>
          </cell>
          <cell r="C7" t="str">
            <v>AQ.5GLN ISI</v>
          </cell>
          <cell r="D7">
            <v>40</v>
          </cell>
          <cell r="E7">
            <v>370000</v>
          </cell>
          <cell r="F7">
            <v>8950</v>
          </cell>
          <cell r="G7">
            <v>9250</v>
          </cell>
          <cell r="H7">
            <v>0</v>
          </cell>
          <cell r="I7">
            <v>0</v>
          </cell>
          <cell r="J7">
            <v>23</v>
          </cell>
          <cell r="K7">
            <v>212750</v>
          </cell>
          <cell r="L7">
            <v>0</v>
          </cell>
          <cell r="M7">
            <v>0</v>
          </cell>
          <cell r="N7">
            <v>376</v>
          </cell>
          <cell r="O7">
            <v>3478000</v>
          </cell>
          <cell r="P7">
            <v>0</v>
          </cell>
          <cell r="Q7">
            <v>0</v>
          </cell>
          <cell r="R7">
            <v>375</v>
          </cell>
          <cell r="S7">
            <v>3468750</v>
          </cell>
          <cell r="T7">
            <v>0</v>
          </cell>
          <cell r="U7">
            <v>0</v>
          </cell>
          <cell r="V7">
            <v>39</v>
          </cell>
          <cell r="W7">
            <v>360750</v>
          </cell>
          <cell r="Y7">
            <v>0</v>
          </cell>
          <cell r="Z7">
            <v>25</v>
          </cell>
          <cell r="AA7">
            <v>231250</v>
          </cell>
          <cell r="AB7">
            <v>337</v>
          </cell>
          <cell r="AC7">
            <v>3117250</v>
          </cell>
          <cell r="AD7">
            <v>352</v>
          </cell>
          <cell r="AE7">
            <v>3256000</v>
          </cell>
          <cell r="AF7">
            <v>0</v>
          </cell>
        </row>
        <row r="8">
          <cell r="B8">
            <v>10111</v>
          </cell>
          <cell r="C8" t="str">
            <v>AQ.5GLN BTL</v>
          </cell>
          <cell r="D8">
            <v>44</v>
          </cell>
          <cell r="E8">
            <v>1320000</v>
          </cell>
          <cell r="F8">
            <v>30000</v>
          </cell>
          <cell r="G8">
            <v>30000</v>
          </cell>
          <cell r="H8">
            <v>0</v>
          </cell>
          <cell r="I8">
            <v>0</v>
          </cell>
          <cell r="J8">
            <v>352</v>
          </cell>
          <cell r="K8">
            <v>10560000</v>
          </cell>
          <cell r="L8">
            <v>0</v>
          </cell>
          <cell r="M8">
            <v>0</v>
          </cell>
          <cell r="N8">
            <v>377</v>
          </cell>
          <cell r="O8">
            <v>11310000</v>
          </cell>
          <cell r="P8">
            <v>0</v>
          </cell>
          <cell r="Q8">
            <v>0</v>
          </cell>
          <cell r="R8">
            <v>355</v>
          </cell>
          <cell r="S8">
            <v>10650000</v>
          </cell>
          <cell r="T8">
            <v>0</v>
          </cell>
          <cell r="U8">
            <v>0</v>
          </cell>
          <cell r="V8">
            <v>359</v>
          </cell>
          <cell r="W8">
            <v>10770000</v>
          </cell>
          <cell r="Y8">
            <v>0</v>
          </cell>
          <cell r="Z8">
            <v>59</v>
          </cell>
          <cell r="AA8">
            <v>1770000</v>
          </cell>
          <cell r="AB8">
            <v>18</v>
          </cell>
          <cell r="AC8">
            <v>540000</v>
          </cell>
          <cell r="AD8">
            <v>3</v>
          </cell>
          <cell r="AE8">
            <v>90000</v>
          </cell>
          <cell r="AF8">
            <v>0</v>
          </cell>
        </row>
        <row r="9">
          <cell r="B9">
            <v>10510</v>
          </cell>
          <cell r="C9" t="str">
            <v>AQ.380 ML ISI 1X24</v>
          </cell>
          <cell r="D9">
            <v>0</v>
          </cell>
          <cell r="E9">
            <v>0</v>
          </cell>
          <cell r="F9">
            <v>17400</v>
          </cell>
          <cell r="G9">
            <v>17400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B10">
            <v>10511</v>
          </cell>
          <cell r="C10" t="str">
            <v>AQ.380 ML BTL</v>
          </cell>
          <cell r="D10">
            <v>0</v>
          </cell>
          <cell r="E10">
            <v>0</v>
          </cell>
          <cell r="F10">
            <v>500</v>
          </cell>
          <cell r="G10">
            <v>500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10512</v>
          </cell>
          <cell r="C11" t="str">
            <v>AQ.380 ML KRAT/PALET</v>
          </cell>
          <cell r="D11">
            <v>0</v>
          </cell>
          <cell r="E11">
            <v>0</v>
          </cell>
          <cell r="F11">
            <v>13000</v>
          </cell>
          <cell r="G11">
            <v>13000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12111</v>
          </cell>
          <cell r="C12" t="str">
            <v>AQ.1500ML 1X12</v>
          </cell>
          <cell r="D12">
            <v>2</v>
          </cell>
          <cell r="E12">
            <v>60900</v>
          </cell>
          <cell r="F12">
            <v>30300</v>
          </cell>
          <cell r="G12">
            <v>30450</v>
          </cell>
          <cell r="H12">
            <v>0</v>
          </cell>
          <cell r="I12">
            <v>0</v>
          </cell>
          <cell r="J12">
            <v>15</v>
          </cell>
          <cell r="K12">
            <v>456750</v>
          </cell>
          <cell r="L12">
            <v>0</v>
          </cell>
          <cell r="M12">
            <v>0</v>
          </cell>
          <cell r="N12">
            <v>135</v>
          </cell>
          <cell r="O12">
            <v>4110750</v>
          </cell>
          <cell r="P12">
            <v>0</v>
          </cell>
          <cell r="Q12">
            <v>0</v>
          </cell>
          <cell r="R12">
            <v>121</v>
          </cell>
          <cell r="S12">
            <v>3684450</v>
          </cell>
          <cell r="T12">
            <v>0</v>
          </cell>
          <cell r="U12">
            <v>0</v>
          </cell>
          <cell r="V12">
            <v>12</v>
          </cell>
          <cell r="W12">
            <v>365400</v>
          </cell>
          <cell r="Y12">
            <v>0</v>
          </cell>
          <cell r="Z12">
            <v>19</v>
          </cell>
          <cell r="AA12">
            <v>578550</v>
          </cell>
          <cell r="AB12">
            <v>123</v>
          </cell>
          <cell r="AC12">
            <v>3745350</v>
          </cell>
          <cell r="AD12">
            <v>106</v>
          </cell>
          <cell r="AE12">
            <v>3227700</v>
          </cell>
          <cell r="AF12">
            <v>0</v>
          </cell>
        </row>
        <row r="13">
          <cell r="B13">
            <v>12312</v>
          </cell>
          <cell r="C13" t="str">
            <v>AQ.600ML 1X24</v>
          </cell>
          <cell r="D13">
            <v>22</v>
          </cell>
          <cell r="E13">
            <v>715000</v>
          </cell>
          <cell r="F13">
            <v>32350</v>
          </cell>
          <cell r="G13">
            <v>32500</v>
          </cell>
          <cell r="H13">
            <v>0</v>
          </cell>
          <cell r="I13">
            <v>0</v>
          </cell>
          <cell r="J13">
            <v>36</v>
          </cell>
          <cell r="K13">
            <v>1170000</v>
          </cell>
          <cell r="L13">
            <v>0</v>
          </cell>
          <cell r="M13">
            <v>0</v>
          </cell>
          <cell r="N13">
            <v>216</v>
          </cell>
          <cell r="O13">
            <v>7020000</v>
          </cell>
          <cell r="P13">
            <v>0</v>
          </cell>
          <cell r="Q13">
            <v>0</v>
          </cell>
          <cell r="R13">
            <v>247</v>
          </cell>
          <cell r="S13">
            <v>8027500</v>
          </cell>
          <cell r="T13">
            <v>0</v>
          </cell>
          <cell r="U13">
            <v>0</v>
          </cell>
          <cell r="V13">
            <v>10</v>
          </cell>
          <cell r="W13">
            <v>325000</v>
          </cell>
          <cell r="Y13">
            <v>0</v>
          </cell>
          <cell r="Z13">
            <v>17</v>
          </cell>
          <cell r="AA13">
            <v>552500</v>
          </cell>
          <cell r="AB13">
            <v>206</v>
          </cell>
          <cell r="AC13">
            <v>6695000</v>
          </cell>
          <cell r="AD13">
            <v>211</v>
          </cell>
          <cell r="AE13">
            <v>6857500</v>
          </cell>
          <cell r="AF13">
            <v>0</v>
          </cell>
        </row>
        <row r="14">
          <cell r="B14">
            <v>12512</v>
          </cell>
          <cell r="C14" t="str">
            <v>AQ.330ML 1X24</v>
          </cell>
          <cell r="D14">
            <v>1</v>
          </cell>
          <cell r="E14">
            <v>23450</v>
          </cell>
          <cell r="F14">
            <v>23350</v>
          </cell>
          <cell r="G14">
            <v>23450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</v>
          </cell>
          <cell r="O14">
            <v>1172500</v>
          </cell>
          <cell r="P14">
            <v>0</v>
          </cell>
          <cell r="Q14">
            <v>0</v>
          </cell>
          <cell r="R14">
            <v>42</v>
          </cell>
          <cell r="S14">
            <v>984900</v>
          </cell>
          <cell r="T14">
            <v>0</v>
          </cell>
          <cell r="U14">
            <v>0</v>
          </cell>
          <cell r="V14">
            <v>1</v>
          </cell>
          <cell r="W14">
            <v>23450</v>
          </cell>
          <cell r="Y14">
            <v>0</v>
          </cell>
          <cell r="Z14">
            <v>8</v>
          </cell>
          <cell r="AA14">
            <v>187600</v>
          </cell>
          <cell r="AB14">
            <v>49</v>
          </cell>
          <cell r="AC14">
            <v>1149050</v>
          </cell>
          <cell r="AD14">
            <v>42</v>
          </cell>
          <cell r="AE14">
            <v>984900</v>
          </cell>
          <cell r="AF14">
            <v>0</v>
          </cell>
        </row>
        <row r="15">
          <cell r="B15" t="str">
            <v>12512P</v>
          </cell>
          <cell r="C15" t="str">
            <v>AQ 330ML PCS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12613</v>
          </cell>
          <cell r="C16" t="str">
            <v>AQ.240ML 1X48</v>
          </cell>
          <cell r="D16">
            <v>18</v>
          </cell>
          <cell r="E16">
            <v>304200</v>
          </cell>
          <cell r="F16">
            <v>16800</v>
          </cell>
          <cell r="G16">
            <v>16900</v>
          </cell>
          <cell r="H16">
            <v>0</v>
          </cell>
          <cell r="I16">
            <v>0</v>
          </cell>
          <cell r="J16">
            <v>31</v>
          </cell>
          <cell r="K16">
            <v>523900</v>
          </cell>
          <cell r="L16">
            <v>0</v>
          </cell>
          <cell r="M16">
            <v>0</v>
          </cell>
          <cell r="N16">
            <v>230</v>
          </cell>
          <cell r="O16">
            <v>3887000</v>
          </cell>
          <cell r="P16">
            <v>0</v>
          </cell>
          <cell r="Q16">
            <v>0</v>
          </cell>
          <cell r="R16">
            <v>223</v>
          </cell>
          <cell r="S16">
            <v>3768700</v>
          </cell>
          <cell r="T16">
            <v>0</v>
          </cell>
          <cell r="U16">
            <v>0</v>
          </cell>
          <cell r="V16">
            <v>18</v>
          </cell>
          <cell r="W16">
            <v>304200</v>
          </cell>
          <cell r="Y16">
            <v>0</v>
          </cell>
          <cell r="Z16">
            <v>38</v>
          </cell>
          <cell r="AA16">
            <v>642200</v>
          </cell>
          <cell r="AB16">
            <v>212</v>
          </cell>
          <cell r="AC16">
            <v>3582800</v>
          </cell>
          <cell r="AD16">
            <v>192</v>
          </cell>
          <cell r="AE16">
            <v>3244800</v>
          </cell>
          <cell r="AF16">
            <v>0</v>
          </cell>
        </row>
        <row r="17">
          <cell r="B17">
            <v>19310</v>
          </cell>
          <cell r="C17" t="str">
            <v>AQ.TISSUE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20110</v>
          </cell>
          <cell r="C18" t="str">
            <v>VT.5GLN ISI</v>
          </cell>
          <cell r="D18">
            <v>80</v>
          </cell>
          <cell r="E18">
            <v>536000</v>
          </cell>
          <cell r="F18">
            <v>6100</v>
          </cell>
          <cell r="G18">
            <v>6700</v>
          </cell>
          <cell r="H18">
            <v>0</v>
          </cell>
          <cell r="I18">
            <v>0</v>
          </cell>
          <cell r="J18">
            <v>16</v>
          </cell>
          <cell r="K18">
            <v>107200</v>
          </cell>
          <cell r="L18">
            <v>0</v>
          </cell>
          <cell r="M18">
            <v>0</v>
          </cell>
          <cell r="N18">
            <v>190</v>
          </cell>
          <cell r="O18">
            <v>1273000</v>
          </cell>
          <cell r="P18">
            <v>0</v>
          </cell>
          <cell r="Q18">
            <v>0</v>
          </cell>
          <cell r="R18">
            <v>166</v>
          </cell>
          <cell r="S18">
            <v>1112200</v>
          </cell>
          <cell r="T18">
            <v>0</v>
          </cell>
          <cell r="U18">
            <v>0</v>
          </cell>
          <cell r="V18">
            <v>20</v>
          </cell>
          <cell r="W18">
            <v>134000</v>
          </cell>
          <cell r="Y18">
            <v>0</v>
          </cell>
          <cell r="Z18">
            <v>100</v>
          </cell>
          <cell r="AA18">
            <v>670000</v>
          </cell>
          <cell r="AB18">
            <v>170</v>
          </cell>
          <cell r="AC18">
            <v>1139000</v>
          </cell>
          <cell r="AD18">
            <v>150</v>
          </cell>
          <cell r="AE18">
            <v>1005000</v>
          </cell>
          <cell r="AF18">
            <v>0</v>
          </cell>
        </row>
        <row r="19">
          <cell r="B19">
            <v>20111</v>
          </cell>
          <cell r="C19" t="str">
            <v>VT.5GLN BTL</v>
          </cell>
          <cell r="D19">
            <v>86</v>
          </cell>
          <cell r="E19">
            <v>2580000</v>
          </cell>
          <cell r="F19">
            <v>30000</v>
          </cell>
          <cell r="G19">
            <v>30000</v>
          </cell>
          <cell r="H19">
            <v>0</v>
          </cell>
          <cell r="I19">
            <v>0</v>
          </cell>
          <cell r="J19">
            <v>163</v>
          </cell>
          <cell r="K19">
            <v>4890000</v>
          </cell>
          <cell r="L19">
            <v>0</v>
          </cell>
          <cell r="M19">
            <v>0</v>
          </cell>
          <cell r="N19">
            <v>190</v>
          </cell>
          <cell r="O19">
            <v>5700000</v>
          </cell>
          <cell r="P19">
            <v>0</v>
          </cell>
          <cell r="Q19">
            <v>0</v>
          </cell>
          <cell r="R19">
            <v>176</v>
          </cell>
          <cell r="S19">
            <v>5280000</v>
          </cell>
          <cell r="T19">
            <v>0</v>
          </cell>
          <cell r="U19">
            <v>0</v>
          </cell>
          <cell r="V19">
            <v>158</v>
          </cell>
          <cell r="W19">
            <v>4740000</v>
          </cell>
          <cell r="Y19">
            <v>0</v>
          </cell>
          <cell r="Z19">
            <v>105</v>
          </cell>
          <cell r="AA19">
            <v>3150000</v>
          </cell>
          <cell r="AB19">
            <v>32</v>
          </cell>
          <cell r="AC19">
            <v>960000</v>
          </cell>
          <cell r="AD19">
            <v>13</v>
          </cell>
          <cell r="AE19">
            <v>390000</v>
          </cell>
          <cell r="AF19">
            <v>0</v>
          </cell>
        </row>
        <row r="20">
          <cell r="B20">
            <v>22111</v>
          </cell>
          <cell r="C20" t="str">
            <v>VT.1500ML 1X12</v>
          </cell>
          <cell r="D20">
            <v>30</v>
          </cell>
          <cell r="E20">
            <v>603000</v>
          </cell>
          <cell r="F20">
            <v>19650</v>
          </cell>
          <cell r="G20">
            <v>20100</v>
          </cell>
          <cell r="H20">
            <v>0</v>
          </cell>
          <cell r="I20">
            <v>0</v>
          </cell>
          <cell r="J20">
            <v>2</v>
          </cell>
          <cell r="K20">
            <v>40200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17</v>
          </cell>
          <cell r="S20">
            <v>341700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15</v>
          </cell>
          <cell r="AA20">
            <v>301500</v>
          </cell>
          <cell r="AB20">
            <v>0</v>
          </cell>
          <cell r="AC20">
            <v>0</v>
          </cell>
          <cell r="AD20">
            <v>15</v>
          </cell>
          <cell r="AE20">
            <v>301500</v>
          </cell>
          <cell r="AF20">
            <v>0</v>
          </cell>
        </row>
        <row r="21">
          <cell r="B21">
            <v>22312</v>
          </cell>
          <cell r="C21" t="str">
            <v>VT.600ML 1X24</v>
          </cell>
          <cell r="D21">
            <v>47</v>
          </cell>
          <cell r="E21">
            <v>987000</v>
          </cell>
          <cell r="F21">
            <v>20550</v>
          </cell>
          <cell r="G21">
            <v>21000</v>
          </cell>
          <cell r="H21">
            <v>0</v>
          </cell>
          <cell r="I21">
            <v>0</v>
          </cell>
          <cell r="J21">
            <v>6</v>
          </cell>
          <cell r="K21">
            <v>126000</v>
          </cell>
          <cell r="L21">
            <v>0</v>
          </cell>
          <cell r="M21">
            <v>0</v>
          </cell>
          <cell r="N21">
            <v>80</v>
          </cell>
          <cell r="O21">
            <v>1680000</v>
          </cell>
          <cell r="P21">
            <v>0</v>
          </cell>
          <cell r="Q21">
            <v>0</v>
          </cell>
          <cell r="R21">
            <v>81</v>
          </cell>
          <cell r="S21">
            <v>1701000</v>
          </cell>
          <cell r="T21">
            <v>0</v>
          </cell>
          <cell r="U21">
            <v>0</v>
          </cell>
          <cell r="V21">
            <v>5</v>
          </cell>
          <cell r="W21">
            <v>105000</v>
          </cell>
          <cell r="Y21">
            <v>0</v>
          </cell>
          <cell r="Z21">
            <v>47</v>
          </cell>
          <cell r="AA21">
            <v>987000</v>
          </cell>
          <cell r="AB21">
            <v>75</v>
          </cell>
          <cell r="AC21">
            <v>1575000</v>
          </cell>
          <cell r="AD21">
            <v>75</v>
          </cell>
          <cell r="AE21">
            <v>1575000</v>
          </cell>
          <cell r="AF21">
            <v>0</v>
          </cell>
        </row>
        <row r="22">
          <cell r="B22">
            <v>22613</v>
          </cell>
          <cell r="C22" t="str">
            <v>VT.240ML 1X48</v>
          </cell>
          <cell r="D22">
            <v>73</v>
          </cell>
          <cell r="E22">
            <v>949000</v>
          </cell>
          <cell r="F22">
            <v>12700</v>
          </cell>
          <cell r="G22">
            <v>13000</v>
          </cell>
          <cell r="H22">
            <v>0</v>
          </cell>
          <cell r="I22">
            <v>0</v>
          </cell>
          <cell r="J22">
            <v>11</v>
          </cell>
          <cell r="K22">
            <v>143000</v>
          </cell>
          <cell r="L22">
            <v>0</v>
          </cell>
          <cell r="M22">
            <v>0</v>
          </cell>
          <cell r="N22">
            <v>60</v>
          </cell>
          <cell r="O22">
            <v>780000</v>
          </cell>
          <cell r="P22">
            <v>0</v>
          </cell>
          <cell r="Q22">
            <v>0</v>
          </cell>
          <cell r="R22">
            <v>71</v>
          </cell>
          <cell r="S22">
            <v>923000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73</v>
          </cell>
          <cell r="AA22">
            <v>949000</v>
          </cell>
          <cell r="AB22">
            <v>60</v>
          </cell>
          <cell r="AC22">
            <v>780000</v>
          </cell>
          <cell r="AD22">
            <v>60</v>
          </cell>
          <cell r="AE22">
            <v>780000</v>
          </cell>
          <cell r="AF22">
            <v>0</v>
          </cell>
        </row>
        <row r="23">
          <cell r="B23">
            <v>29310</v>
          </cell>
          <cell r="C23" t="str">
            <v>VT.TISSUE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40410</v>
          </cell>
          <cell r="C24" t="str">
            <v>MIZONE ORANGE LIME  500ML</v>
          </cell>
          <cell r="D24">
            <v>8</v>
          </cell>
          <cell r="E24">
            <v>233600</v>
          </cell>
          <cell r="F24">
            <v>29200</v>
          </cell>
          <cell r="G24">
            <v>29200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4</v>
          </cell>
          <cell r="S24">
            <v>116800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4</v>
          </cell>
          <cell r="AA24">
            <v>116800</v>
          </cell>
          <cell r="AB24">
            <v>0</v>
          </cell>
          <cell r="AC24">
            <v>0</v>
          </cell>
          <cell r="AD24">
            <v>4</v>
          </cell>
          <cell r="AE24">
            <v>116800</v>
          </cell>
          <cell r="AF24">
            <v>0</v>
          </cell>
        </row>
        <row r="25">
          <cell r="B25">
            <v>40411</v>
          </cell>
          <cell r="C25" t="str">
            <v>MIZONE PASSION FRUIT 500M</v>
          </cell>
          <cell r="D25">
            <v>4</v>
          </cell>
          <cell r="E25">
            <v>116800</v>
          </cell>
          <cell r="F25">
            <v>29200</v>
          </cell>
          <cell r="G25">
            <v>29200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</v>
          </cell>
          <cell r="S25">
            <v>29200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3</v>
          </cell>
          <cell r="AA25">
            <v>87600</v>
          </cell>
          <cell r="AB25">
            <v>0</v>
          </cell>
          <cell r="AC25">
            <v>0</v>
          </cell>
          <cell r="AD25">
            <v>1</v>
          </cell>
          <cell r="AE25">
            <v>29200</v>
          </cell>
          <cell r="AF25">
            <v>0</v>
          </cell>
        </row>
        <row r="26">
          <cell r="B26">
            <v>40412</v>
          </cell>
          <cell r="C26" t="str">
            <v>MIZONE LYCHEE LEMON 500 M</v>
          </cell>
          <cell r="D26">
            <v>5</v>
          </cell>
          <cell r="E26">
            <v>146000</v>
          </cell>
          <cell r="F26">
            <v>29200</v>
          </cell>
          <cell r="G26">
            <v>29200</v>
          </cell>
          <cell r="H26">
            <v>0</v>
          </cell>
          <cell r="I26">
            <v>0</v>
          </cell>
          <cell r="J26">
            <v>4</v>
          </cell>
          <cell r="K26">
            <v>116800</v>
          </cell>
          <cell r="L26">
            <v>0</v>
          </cell>
          <cell r="M26">
            <v>0</v>
          </cell>
          <cell r="N26">
            <v>5</v>
          </cell>
          <cell r="O26">
            <v>146000</v>
          </cell>
          <cell r="P26">
            <v>0</v>
          </cell>
          <cell r="Q26">
            <v>0</v>
          </cell>
          <cell r="R26">
            <v>9</v>
          </cell>
          <cell r="S26">
            <v>262800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5</v>
          </cell>
          <cell r="AA26">
            <v>146000</v>
          </cell>
          <cell r="AB26">
            <v>5</v>
          </cell>
          <cell r="AC26">
            <v>146000</v>
          </cell>
          <cell r="AD26">
            <v>5</v>
          </cell>
          <cell r="AE26">
            <v>146000</v>
          </cell>
          <cell r="AF26">
            <v>0</v>
          </cell>
        </row>
        <row r="27">
          <cell r="B27">
            <v>40418</v>
          </cell>
          <cell r="C27" t="str">
            <v>MIZONE APPLE GUAVA 500 ML</v>
          </cell>
          <cell r="D27">
            <v>4</v>
          </cell>
          <cell r="E27">
            <v>116800</v>
          </cell>
          <cell r="F27">
            <v>29200</v>
          </cell>
          <cell r="G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2</v>
          </cell>
          <cell r="S27">
            <v>58400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2</v>
          </cell>
          <cell r="AA27">
            <v>58400</v>
          </cell>
          <cell r="AB27">
            <v>0</v>
          </cell>
          <cell r="AC27">
            <v>0</v>
          </cell>
          <cell r="AD27">
            <v>2</v>
          </cell>
          <cell r="AE27">
            <v>58400</v>
          </cell>
          <cell r="AF27">
            <v>0</v>
          </cell>
        </row>
        <row r="28">
          <cell r="B28">
            <v>40419</v>
          </cell>
          <cell r="C28" t="str">
            <v>MIZONE MANGGA KWENI 1X 12</v>
          </cell>
          <cell r="D28">
            <v>0</v>
          </cell>
          <cell r="E28">
            <v>0</v>
          </cell>
          <cell r="F28">
            <v>29200</v>
          </cell>
          <cell r="G28">
            <v>29200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</v>
          </cell>
          <cell r="O28">
            <v>146000</v>
          </cell>
          <cell r="P28">
            <v>0</v>
          </cell>
          <cell r="Q28">
            <v>0</v>
          </cell>
          <cell r="R28">
            <v>1</v>
          </cell>
          <cell r="S28">
            <v>29200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4</v>
          </cell>
          <cell r="AA28">
            <v>116800</v>
          </cell>
          <cell r="AB28">
            <v>5</v>
          </cell>
          <cell r="AC28">
            <v>146000</v>
          </cell>
          <cell r="AD28">
            <v>1</v>
          </cell>
          <cell r="AE28">
            <v>29200</v>
          </cell>
          <cell r="AF28">
            <v>0</v>
          </cell>
        </row>
        <row r="29">
          <cell r="B29">
            <v>40427</v>
          </cell>
          <cell r="C29" t="str">
            <v>MIZONE COOLIN BLEWAH 500M</v>
          </cell>
          <cell r="D29">
            <v>3</v>
          </cell>
          <cell r="E29">
            <v>87600</v>
          </cell>
          <cell r="F29">
            <v>29200</v>
          </cell>
          <cell r="G29">
            <v>29200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5</v>
          </cell>
          <cell r="O29">
            <v>146000</v>
          </cell>
          <cell r="P29">
            <v>0</v>
          </cell>
          <cell r="Q29">
            <v>0</v>
          </cell>
          <cell r="R29">
            <v>3</v>
          </cell>
          <cell r="S29">
            <v>87600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5</v>
          </cell>
          <cell r="AA29">
            <v>146000</v>
          </cell>
          <cell r="AB29">
            <v>5</v>
          </cell>
          <cell r="AC29">
            <v>146000</v>
          </cell>
          <cell r="AD29">
            <v>3</v>
          </cell>
          <cell r="AE29">
            <v>87600</v>
          </cell>
          <cell r="AF29">
            <v>0</v>
          </cell>
        </row>
        <row r="30">
          <cell r="B30">
            <v>15511</v>
          </cell>
          <cell r="C30" t="str">
            <v>PORTABLE</v>
          </cell>
          <cell r="D30">
            <v>0</v>
          </cell>
          <cell r="E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B31">
            <v>43835</v>
          </cell>
          <cell r="C31" t="str">
            <v>AQ.380ML REFLEXTION 1X12</v>
          </cell>
          <cell r="D31">
            <v>0</v>
          </cell>
          <cell r="E31">
            <v>0</v>
          </cell>
          <cell r="F31">
            <v>119700</v>
          </cell>
          <cell r="G31">
            <v>119700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95059</v>
          </cell>
          <cell r="C32" t="str">
            <v>POMPA DISPENSER</v>
          </cell>
          <cell r="D32">
            <v>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3</v>
          </cell>
          <cell r="AA32">
            <v>0</v>
          </cell>
          <cell r="AB32">
            <v>0</v>
          </cell>
          <cell r="AC32">
            <v>0</v>
          </cell>
          <cell r="AD32">
            <v>-2</v>
          </cell>
          <cell r="AE32">
            <v>0</v>
          </cell>
          <cell r="AF32">
            <v>0</v>
          </cell>
        </row>
        <row r="33">
          <cell r="B33">
            <v>90002</v>
          </cell>
          <cell r="C33" t="str">
            <v>TRIPLEK/TRAY</v>
          </cell>
          <cell r="D33">
            <v>3</v>
          </cell>
          <cell r="E33">
            <v>0</v>
          </cell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3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E34">
            <v>0</v>
          </cell>
          <cell r="AB34">
            <v>0</v>
          </cell>
          <cell r="AE34">
            <v>0</v>
          </cell>
        </row>
        <row r="35">
          <cell r="C35" t="str">
            <v>TOTAL</v>
          </cell>
          <cell r="D35">
            <v>471</v>
          </cell>
          <cell r="E35">
            <v>9149350</v>
          </cell>
          <cell r="F35">
            <v>556550</v>
          </cell>
          <cell r="G35">
            <v>559150</v>
          </cell>
          <cell r="H35">
            <v>0</v>
          </cell>
          <cell r="I35">
            <v>0</v>
          </cell>
          <cell r="J35">
            <v>661</v>
          </cell>
          <cell r="K35">
            <v>18346600</v>
          </cell>
          <cell r="L35">
            <v>0</v>
          </cell>
          <cell r="M35">
            <v>0</v>
          </cell>
          <cell r="N35">
            <v>1919</v>
          </cell>
          <cell r="O35">
            <v>40849250</v>
          </cell>
          <cell r="P35">
            <v>0</v>
          </cell>
          <cell r="Q35">
            <v>0</v>
          </cell>
          <cell r="R35">
            <v>1894</v>
          </cell>
          <cell r="S35">
            <v>40526200</v>
          </cell>
          <cell r="T35">
            <v>0</v>
          </cell>
          <cell r="U35">
            <v>0</v>
          </cell>
          <cell r="V35">
            <v>622</v>
          </cell>
          <cell r="W35">
            <v>17127800</v>
          </cell>
          <cell r="X35">
            <v>0</v>
          </cell>
          <cell r="Y35">
            <v>0</v>
          </cell>
          <cell r="Z35">
            <v>535</v>
          </cell>
          <cell r="AA35">
            <v>10691200</v>
          </cell>
          <cell r="AB35">
            <v>1297</v>
          </cell>
          <cell r="AC35">
            <v>23721450</v>
          </cell>
          <cell r="AD35">
            <v>1233</v>
          </cell>
          <cell r="AE35">
            <v>22179600</v>
          </cell>
          <cell r="AF35">
            <v>0</v>
          </cell>
        </row>
        <row r="36">
          <cell r="H36">
            <v>4</v>
          </cell>
          <cell r="J36">
            <v>5</v>
          </cell>
          <cell r="L36">
            <v>6</v>
          </cell>
          <cell r="N36">
            <v>7</v>
          </cell>
          <cell r="P36">
            <v>8</v>
          </cell>
          <cell r="R36">
            <v>9</v>
          </cell>
          <cell r="T36">
            <v>10</v>
          </cell>
          <cell r="V36">
            <v>11</v>
          </cell>
          <cell r="X36">
            <v>12</v>
          </cell>
        </row>
        <row r="37">
          <cell r="D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  <cell r="AD37">
            <v>0</v>
          </cell>
          <cell r="AE37">
            <v>22179600</v>
          </cell>
        </row>
        <row r="38">
          <cell r="AE38">
            <v>0</v>
          </cell>
        </row>
        <row r="42">
          <cell r="B42" t="str">
            <v>KODE</v>
          </cell>
          <cell r="C42" t="str">
            <v>HPP</v>
          </cell>
          <cell r="E42" t="str">
            <v>HPP TGL 15 JULI</v>
          </cell>
        </row>
        <row r="43">
          <cell r="B43">
            <v>12613</v>
          </cell>
          <cell r="C43" t="str">
            <v>Aqua 240 ml</v>
          </cell>
          <cell r="D43">
            <v>16800</v>
          </cell>
          <cell r="E43">
            <v>16900</v>
          </cell>
        </row>
        <row r="44">
          <cell r="B44">
            <v>12512</v>
          </cell>
          <cell r="C44" t="str">
            <v>Aqua 330 ml</v>
          </cell>
          <cell r="D44">
            <v>23350</v>
          </cell>
          <cell r="E44">
            <v>23450</v>
          </cell>
        </row>
        <row r="45">
          <cell r="B45">
            <v>10510</v>
          </cell>
          <cell r="C45" t="str">
            <v>AQ.380 ML ISI 1X24</v>
          </cell>
          <cell r="D45">
            <v>17400</v>
          </cell>
          <cell r="E45">
            <v>17400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E46">
            <v>500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E47">
            <v>13000</v>
          </cell>
        </row>
        <row r="48">
          <cell r="B48">
            <v>12312</v>
          </cell>
          <cell r="C48" t="str">
            <v>Aqua 600 ml</v>
          </cell>
          <cell r="D48">
            <v>32350</v>
          </cell>
          <cell r="E48">
            <v>32500</v>
          </cell>
        </row>
        <row r="49">
          <cell r="B49">
            <v>12111</v>
          </cell>
          <cell r="C49" t="str">
            <v>Aqua 1500 ml</v>
          </cell>
          <cell r="D49">
            <v>30300</v>
          </cell>
          <cell r="E49">
            <v>30450</v>
          </cell>
        </row>
        <row r="50">
          <cell r="B50">
            <v>40410</v>
          </cell>
          <cell r="C50" t="str">
            <v>MIZONE ORANGE LIME  500ML</v>
          </cell>
          <cell r="D50">
            <v>29200</v>
          </cell>
          <cell r="E50">
            <v>29200</v>
          </cell>
        </row>
        <row r="51">
          <cell r="B51">
            <v>40411</v>
          </cell>
          <cell r="C51" t="str">
            <v>MIZONE PASSION FRUIT 500M</v>
          </cell>
          <cell r="D51">
            <v>29200</v>
          </cell>
          <cell r="E51">
            <v>29200</v>
          </cell>
        </row>
        <row r="52">
          <cell r="B52">
            <v>40412</v>
          </cell>
          <cell r="C52" t="str">
            <v>MIZONE LYCHEE LEMON 500 M</v>
          </cell>
          <cell r="D52">
            <v>29200</v>
          </cell>
          <cell r="E52">
            <v>29200</v>
          </cell>
        </row>
        <row r="53">
          <cell r="B53">
            <v>40413</v>
          </cell>
          <cell r="C53" t="str">
            <v>MIZONE M.PACK TT 500ML 1X</v>
          </cell>
          <cell r="D53">
            <v>29200</v>
          </cell>
          <cell r="E53">
            <v>29200</v>
          </cell>
        </row>
        <row r="54">
          <cell r="B54">
            <v>40418</v>
          </cell>
          <cell r="C54" t="str">
            <v>MIZONE APPLE GUAVA 500 ML</v>
          </cell>
          <cell r="D54">
            <v>29200</v>
          </cell>
          <cell r="E54">
            <v>29200</v>
          </cell>
        </row>
        <row r="55">
          <cell r="B55">
            <v>40427</v>
          </cell>
          <cell r="C55" t="str">
            <v>MIZONE COOLIN BLEWAH 500M</v>
          </cell>
          <cell r="E55">
            <v>29200</v>
          </cell>
        </row>
        <row r="56">
          <cell r="C56" t="str">
            <v>MILKUAT</v>
          </cell>
        </row>
        <row r="57">
          <cell r="C57" t="str">
            <v>MILKUAT CHC-135</v>
          </cell>
        </row>
        <row r="58">
          <cell r="C58" t="str">
            <v>MILKUAT CHC-70</v>
          </cell>
        </row>
        <row r="59">
          <cell r="C59" t="str">
            <v>MILKUAT PREB./40</v>
          </cell>
        </row>
        <row r="60">
          <cell r="B60">
            <v>22613</v>
          </cell>
          <cell r="C60" t="str">
            <v>Vit 240 ml</v>
          </cell>
          <cell r="D60">
            <v>12700</v>
          </cell>
          <cell r="E60">
            <v>13000</v>
          </cell>
        </row>
        <row r="61">
          <cell r="B61">
            <v>22312</v>
          </cell>
          <cell r="C61" t="str">
            <v>Vit 600 ml</v>
          </cell>
          <cell r="D61">
            <v>20550</v>
          </cell>
          <cell r="E61">
            <v>21000</v>
          </cell>
        </row>
        <row r="62">
          <cell r="B62">
            <v>22111</v>
          </cell>
          <cell r="C62" t="str">
            <v>Vit 1500 ml</v>
          </cell>
          <cell r="D62">
            <v>19650</v>
          </cell>
          <cell r="E62">
            <v>20100</v>
          </cell>
        </row>
        <row r="64">
          <cell r="B64">
            <v>10110</v>
          </cell>
          <cell r="C64" t="str">
            <v>Aqua 5 Gallon</v>
          </cell>
          <cell r="D64">
            <v>8950</v>
          </cell>
          <cell r="E64">
            <v>9250</v>
          </cell>
        </row>
        <row r="65">
          <cell r="B65">
            <v>20110</v>
          </cell>
          <cell r="C65" t="str">
            <v>Vit 5 Gallon</v>
          </cell>
          <cell r="D65">
            <v>6100</v>
          </cell>
          <cell r="E65">
            <v>6700</v>
          </cell>
        </row>
        <row r="66">
          <cell r="B66">
            <v>10111</v>
          </cell>
          <cell r="C66" t="str">
            <v>AQ.5GLN BTL</v>
          </cell>
          <cell r="D66">
            <v>30000</v>
          </cell>
          <cell r="E66">
            <v>30000</v>
          </cell>
        </row>
        <row r="67">
          <cell r="B67">
            <v>20111</v>
          </cell>
          <cell r="C67" t="str">
            <v>VT.5GLN BTL</v>
          </cell>
          <cell r="D67">
            <v>30000</v>
          </cell>
          <cell r="E67">
            <v>30000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376</v>
          </cell>
          <cell r="E7">
            <v>4512000</v>
          </cell>
          <cell r="F7">
            <v>286200</v>
          </cell>
          <cell r="G7">
            <v>4225800</v>
          </cell>
        </row>
        <row r="8">
          <cell r="B8">
            <v>10111</v>
          </cell>
          <cell r="C8" t="str">
            <v>AQ.5GLN BTL</v>
          </cell>
          <cell r="D8">
            <v>10</v>
          </cell>
          <cell r="E8">
            <v>300000</v>
          </cell>
          <cell r="F8">
            <v>0</v>
          </cell>
          <cell r="G8">
            <v>300000</v>
          </cell>
        </row>
        <row r="9">
          <cell r="B9">
            <v>12111</v>
          </cell>
          <cell r="C9" t="str">
            <v>AQ.1500ML 1X12</v>
          </cell>
          <cell r="D9">
            <v>61</v>
          </cell>
          <cell r="E9">
            <v>2189900</v>
          </cell>
          <cell r="F9">
            <v>201300</v>
          </cell>
          <cell r="G9">
            <v>1988600</v>
          </cell>
        </row>
        <row r="10">
          <cell r="B10">
            <v>12312</v>
          </cell>
          <cell r="C10" t="str">
            <v>AQ.600ML 1X24</v>
          </cell>
          <cell r="D10">
            <v>300</v>
          </cell>
          <cell r="E10">
            <v>11400000</v>
          </cell>
          <cell r="F10">
            <v>1050000</v>
          </cell>
          <cell r="G10">
            <v>10350000</v>
          </cell>
        </row>
        <row r="11">
          <cell r="B11">
            <v>12512</v>
          </cell>
          <cell r="C11" t="str">
            <v>AQ.330ML 1X24</v>
          </cell>
          <cell r="D11">
            <v>85</v>
          </cell>
          <cell r="E11">
            <v>2261000</v>
          </cell>
          <cell r="F11">
            <v>136000</v>
          </cell>
          <cell r="G11">
            <v>2125000</v>
          </cell>
        </row>
        <row r="12">
          <cell r="B12">
            <v>12613</v>
          </cell>
          <cell r="C12" t="str">
            <v>AQ.240ML 1X48</v>
          </cell>
          <cell r="D12">
            <v>271</v>
          </cell>
          <cell r="E12">
            <v>5723520</v>
          </cell>
          <cell r="F12">
            <v>845520</v>
          </cell>
          <cell r="G12">
            <v>4878000</v>
          </cell>
        </row>
        <row r="13">
          <cell r="B13">
            <v>15511</v>
          </cell>
          <cell r="C13" t="str">
            <v>PORTABLE</v>
          </cell>
          <cell r="D13">
            <v>-1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40410</v>
          </cell>
          <cell r="C14" t="str">
            <v>Mizone Orange Lime  500ML 1x12</v>
          </cell>
          <cell r="D14">
            <v>2</v>
          </cell>
          <cell r="E14">
            <v>70000</v>
          </cell>
          <cell r="F14">
            <v>7000</v>
          </cell>
          <cell r="G14">
            <v>63000</v>
          </cell>
        </row>
        <row r="15">
          <cell r="B15">
            <v>40411</v>
          </cell>
          <cell r="C15" t="str">
            <v>Mizone Passion Fruit 500ML 1x12</v>
          </cell>
          <cell r="D15">
            <v>3</v>
          </cell>
          <cell r="E15">
            <v>105000</v>
          </cell>
          <cell r="F15">
            <v>10500</v>
          </cell>
          <cell r="G15">
            <v>94500</v>
          </cell>
        </row>
        <row r="16">
          <cell r="B16">
            <v>40412</v>
          </cell>
          <cell r="C16" t="str">
            <v>MIZONE LYCHEE LEMON 500 ML 1X12</v>
          </cell>
          <cell r="D16">
            <v>6</v>
          </cell>
          <cell r="E16">
            <v>210000</v>
          </cell>
          <cell r="F16">
            <v>21000</v>
          </cell>
          <cell r="G16">
            <v>189000</v>
          </cell>
        </row>
        <row r="17">
          <cell r="B17">
            <v>40418</v>
          </cell>
          <cell r="C17" t="str">
            <v>MIZONE APPLE GUAVA 500 ML 1X12</v>
          </cell>
          <cell r="D17">
            <v>1</v>
          </cell>
          <cell r="E17">
            <v>35000</v>
          </cell>
          <cell r="F17">
            <v>3500</v>
          </cell>
          <cell r="G17">
            <v>31500</v>
          </cell>
        </row>
        <row r="18">
          <cell r="B18">
            <v>40419</v>
          </cell>
          <cell r="C18" t="str">
            <v>MIZONE MANGGO KWENI 500 ML 1X12</v>
          </cell>
          <cell r="D18">
            <v>5</v>
          </cell>
          <cell r="E18">
            <v>175000</v>
          </cell>
          <cell r="F18">
            <v>17500</v>
          </cell>
          <cell r="G18">
            <v>157500</v>
          </cell>
        </row>
        <row r="19">
          <cell r="B19">
            <v>95059</v>
          </cell>
          <cell r="C19" t="str">
            <v>POMPA DISPENSER</v>
          </cell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1119</v>
          </cell>
          <cell r="E33">
            <v>26981420</v>
          </cell>
          <cell r="F33">
            <v>2578520</v>
          </cell>
          <cell r="G33">
            <v>24402900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1134</v>
          </cell>
          <cell r="E35" t="str">
            <v>ttlunit</v>
          </cell>
          <cell r="G35">
            <v>-2578520</v>
          </cell>
        </row>
        <row r="36">
          <cell r="D36">
            <v>0</v>
          </cell>
        </row>
        <row r="37">
          <cell r="I37">
            <v>2578520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IN DGBR"/>
      <sheetName val="SUPOUT GDBR"/>
      <sheetName val="SUPIN"/>
      <sheetName val="SUPOUT"/>
      <sheetName val="LKH"/>
      <sheetName val="money crosscek"/>
      <sheetName val="BG"/>
      <sheetName val="BANK STATEMENT"/>
      <sheetName val="BANK LIVIA"/>
      <sheetName val="BANK BTN"/>
      <sheetName val="KB"/>
      <sheetName val="KO"/>
      <sheetName val="BD"/>
      <sheetName val="TP"/>
      <sheetName val="titipan pelanggan"/>
      <sheetName val="REKAP BIAYA"/>
      <sheetName val="PIUT MS.SUPPORT"/>
      <sheetName val="BBM"/>
      <sheetName val="HUTANG MS.SUPPORT"/>
      <sheetName val="SPS"/>
      <sheetName val="TI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31 DESEMBER  2012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3850</v>
          </cell>
          <cell r="E8">
            <v>33880000</v>
          </cell>
          <cell r="F8">
            <v>8500</v>
          </cell>
          <cell r="G8">
            <v>8800</v>
          </cell>
          <cell r="H8">
            <v>92693</v>
          </cell>
          <cell r="I8">
            <v>815698400</v>
          </cell>
          <cell r="J8">
            <v>11088</v>
          </cell>
          <cell r="K8">
            <v>97574400</v>
          </cell>
          <cell r="L8">
            <v>99974</v>
          </cell>
          <cell r="M8">
            <v>879771200</v>
          </cell>
          <cell r="N8">
            <v>1674</v>
          </cell>
          <cell r="O8">
            <v>14731200</v>
          </cell>
          <cell r="P8">
            <v>601</v>
          </cell>
          <cell r="Q8">
            <v>5288800</v>
          </cell>
          <cell r="R8">
            <v>71941</v>
          </cell>
          <cell r="S8">
            <v>633080800</v>
          </cell>
          <cell r="T8">
            <v>99974</v>
          </cell>
          <cell r="U8">
            <v>879771200</v>
          </cell>
          <cell r="V8">
            <v>14359</v>
          </cell>
          <cell r="W8">
            <v>126359200</v>
          </cell>
          <cell r="X8">
            <v>1713</v>
          </cell>
          <cell r="Y8">
            <v>15074400</v>
          </cell>
          <cell r="Z8">
            <v>20691</v>
          </cell>
          <cell r="AA8">
            <v>182080800</v>
          </cell>
          <cell r="AB8">
            <v>77694</v>
          </cell>
          <cell r="AC8">
            <v>683707200</v>
          </cell>
          <cell r="AD8">
            <v>60853</v>
          </cell>
          <cell r="AE8">
            <v>535506400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13134</v>
          </cell>
          <cell r="E9">
            <v>394020000</v>
          </cell>
          <cell r="F9">
            <v>30000</v>
          </cell>
          <cell r="G9">
            <v>30000</v>
          </cell>
          <cell r="H9">
            <v>97302</v>
          </cell>
          <cell r="I9">
            <v>2919060000</v>
          </cell>
          <cell r="J9">
            <v>67966</v>
          </cell>
          <cell r="K9">
            <v>2038980000</v>
          </cell>
          <cell r="L9">
            <v>177029</v>
          </cell>
          <cell r="M9">
            <v>5310870000</v>
          </cell>
          <cell r="N9">
            <v>21374</v>
          </cell>
          <cell r="O9">
            <v>641220000</v>
          </cell>
          <cell r="P9">
            <v>82399</v>
          </cell>
          <cell r="Q9">
            <v>2471970000</v>
          </cell>
          <cell r="R9">
            <v>71163</v>
          </cell>
          <cell r="S9">
            <v>2134890000</v>
          </cell>
          <cell r="T9">
            <v>177029</v>
          </cell>
          <cell r="U9">
            <v>5310870000</v>
          </cell>
          <cell r="V9">
            <v>15816</v>
          </cell>
          <cell r="W9">
            <v>474480000</v>
          </cell>
          <cell r="X9">
            <v>-68</v>
          </cell>
          <cell r="Y9">
            <v>-2040000</v>
          </cell>
          <cell r="Z9">
            <v>30466</v>
          </cell>
          <cell r="AA9">
            <v>913980000</v>
          </cell>
          <cell r="AB9">
            <v>20529</v>
          </cell>
          <cell r="AC9">
            <v>615870000</v>
          </cell>
          <cell r="AD9">
            <v>3197</v>
          </cell>
          <cell r="AE9">
            <v>95910000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1000</v>
          </cell>
          <cell r="E10">
            <v>21000000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25</v>
          </cell>
          <cell r="M10">
            <v>525000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25</v>
          </cell>
          <cell r="U10">
            <v>525000</v>
          </cell>
          <cell r="V10">
            <v>0</v>
          </cell>
          <cell r="W10">
            <v>0</v>
          </cell>
          <cell r="Y10">
            <v>0</v>
          </cell>
          <cell r="Z10">
            <v>1000</v>
          </cell>
          <cell r="AA10">
            <v>21000000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0</v>
          </cell>
          <cell r="E14">
            <v>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9</v>
          </cell>
          <cell r="K14">
            <v>156600</v>
          </cell>
          <cell r="L14">
            <v>0</v>
          </cell>
          <cell r="M14">
            <v>0</v>
          </cell>
          <cell r="N14">
            <v>9</v>
          </cell>
          <cell r="O14">
            <v>156600</v>
          </cell>
          <cell r="P14">
            <v>0</v>
          </cell>
          <cell r="Q14">
            <v>0</v>
          </cell>
          <cell r="R14">
            <v>9</v>
          </cell>
          <cell r="S14">
            <v>156600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9</v>
          </cell>
          <cell r="AA14">
            <v>156600</v>
          </cell>
          <cell r="AB14">
            <v>9</v>
          </cell>
          <cell r="AC14">
            <v>156600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3995</v>
          </cell>
          <cell r="E15">
            <v>1997500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216</v>
          </cell>
          <cell r="K15">
            <v>108000</v>
          </cell>
          <cell r="L15">
            <v>0</v>
          </cell>
          <cell r="M15">
            <v>0</v>
          </cell>
          <cell r="N15">
            <v>575</v>
          </cell>
          <cell r="O15">
            <v>287500</v>
          </cell>
          <cell r="P15">
            <v>0</v>
          </cell>
          <cell r="Q15">
            <v>0</v>
          </cell>
          <cell r="R15">
            <v>216</v>
          </cell>
          <cell r="S15">
            <v>108000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4570</v>
          </cell>
          <cell r="AA15">
            <v>2285000</v>
          </cell>
          <cell r="AB15">
            <v>575</v>
          </cell>
          <cell r="AC15">
            <v>287500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170</v>
          </cell>
          <cell r="E16">
            <v>2210000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9</v>
          </cell>
          <cell r="K16">
            <v>117000</v>
          </cell>
          <cell r="L16">
            <v>0</v>
          </cell>
          <cell r="M16">
            <v>0</v>
          </cell>
          <cell r="N16">
            <v>24</v>
          </cell>
          <cell r="O16">
            <v>312000</v>
          </cell>
          <cell r="P16">
            <v>0</v>
          </cell>
          <cell r="Q16">
            <v>0</v>
          </cell>
          <cell r="R16">
            <v>9</v>
          </cell>
          <cell r="S16">
            <v>117000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194</v>
          </cell>
          <cell r="AA16">
            <v>2522000</v>
          </cell>
          <cell r="AB16">
            <v>24</v>
          </cell>
          <cell r="AC16">
            <v>312000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921</v>
          </cell>
          <cell r="E17">
            <v>27906300</v>
          </cell>
          <cell r="F17">
            <v>15900</v>
          </cell>
          <cell r="G17">
            <v>30300</v>
          </cell>
          <cell r="H17">
            <v>41600</v>
          </cell>
          <cell r="I17">
            <v>1260480000</v>
          </cell>
          <cell r="J17">
            <v>2891</v>
          </cell>
          <cell r="K17">
            <v>87597300</v>
          </cell>
          <cell r="L17">
            <v>0</v>
          </cell>
          <cell r="M17">
            <v>0</v>
          </cell>
          <cell r="N17">
            <v>576</v>
          </cell>
          <cell r="O17">
            <v>17452800</v>
          </cell>
          <cell r="P17">
            <v>0</v>
          </cell>
          <cell r="Q17">
            <v>0</v>
          </cell>
          <cell r="R17">
            <v>43366</v>
          </cell>
          <cell r="S17">
            <v>1313989800</v>
          </cell>
          <cell r="T17">
            <v>0</v>
          </cell>
          <cell r="U17">
            <v>0</v>
          </cell>
          <cell r="V17">
            <v>2239</v>
          </cell>
          <cell r="W17">
            <v>67841700</v>
          </cell>
          <cell r="X17">
            <v>0</v>
          </cell>
          <cell r="Y17">
            <v>0</v>
          </cell>
          <cell r="Z17">
            <v>383</v>
          </cell>
          <cell r="AA17">
            <v>11604900</v>
          </cell>
          <cell r="AB17">
            <v>39937</v>
          </cell>
          <cell r="AC17">
            <v>1210091100</v>
          </cell>
          <cell r="AD17">
            <v>40475</v>
          </cell>
          <cell r="AE17">
            <v>1226392500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5065</v>
          </cell>
          <cell r="E18">
            <v>163852750</v>
          </cell>
          <cell r="F18">
            <v>0</v>
          </cell>
          <cell r="G18">
            <v>32350</v>
          </cell>
          <cell r="H18">
            <v>79468</v>
          </cell>
          <cell r="I18">
            <v>2570789800</v>
          </cell>
          <cell r="J18">
            <v>4676</v>
          </cell>
          <cell r="K18">
            <v>151268600</v>
          </cell>
          <cell r="L18">
            <v>0</v>
          </cell>
          <cell r="M18">
            <v>0</v>
          </cell>
          <cell r="N18">
            <v>429</v>
          </cell>
          <cell r="O18">
            <v>13878150</v>
          </cell>
          <cell r="P18">
            <v>2</v>
          </cell>
          <cell r="Q18">
            <v>64700</v>
          </cell>
          <cell r="R18">
            <v>73299</v>
          </cell>
          <cell r="S18">
            <v>2371222650</v>
          </cell>
          <cell r="T18">
            <v>0</v>
          </cell>
          <cell r="U18">
            <v>0</v>
          </cell>
          <cell r="V18">
            <v>5335</v>
          </cell>
          <cell r="W18">
            <v>172587250</v>
          </cell>
          <cell r="X18">
            <v>3194</v>
          </cell>
          <cell r="Y18">
            <v>103325900</v>
          </cell>
          <cell r="Z18">
            <v>7808</v>
          </cell>
          <cell r="AA18">
            <v>252588800</v>
          </cell>
          <cell r="AB18">
            <v>71366</v>
          </cell>
          <cell r="AC18">
            <v>2308690100</v>
          </cell>
          <cell r="AD18">
            <v>68623</v>
          </cell>
          <cell r="AE18">
            <v>2219954050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8830</v>
          </cell>
          <cell r="E19">
            <v>206180500</v>
          </cell>
          <cell r="F19">
            <v>6100</v>
          </cell>
          <cell r="G19">
            <v>23350</v>
          </cell>
          <cell r="H19">
            <v>18573</v>
          </cell>
          <cell r="I19">
            <v>433679550</v>
          </cell>
          <cell r="J19">
            <v>1343</v>
          </cell>
          <cell r="K19">
            <v>31359050</v>
          </cell>
          <cell r="L19">
            <v>0</v>
          </cell>
          <cell r="M19">
            <v>0</v>
          </cell>
          <cell r="N19">
            <v>27</v>
          </cell>
          <cell r="O19">
            <v>630450</v>
          </cell>
          <cell r="P19">
            <v>0</v>
          </cell>
          <cell r="Q19">
            <v>0</v>
          </cell>
          <cell r="R19">
            <v>11989</v>
          </cell>
          <cell r="S19">
            <v>279943150</v>
          </cell>
          <cell r="T19">
            <v>0</v>
          </cell>
          <cell r="U19">
            <v>0</v>
          </cell>
          <cell r="V19">
            <v>336</v>
          </cell>
          <cell r="W19">
            <v>7845600</v>
          </cell>
          <cell r="X19">
            <v>4899</v>
          </cell>
          <cell r="Y19">
            <v>114391650</v>
          </cell>
          <cell r="Z19">
            <v>11549</v>
          </cell>
          <cell r="AA19">
            <v>269669150</v>
          </cell>
          <cell r="AB19">
            <v>13365</v>
          </cell>
          <cell r="AC19">
            <v>312072750</v>
          </cell>
          <cell r="AD19">
            <v>10646</v>
          </cell>
          <cell r="AE19">
            <v>248584100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5488</v>
          </cell>
          <cell r="E20">
            <v>87259200</v>
          </cell>
          <cell r="F20">
            <v>30000</v>
          </cell>
          <cell r="G20">
            <v>16800</v>
          </cell>
          <cell r="H20">
            <v>62208</v>
          </cell>
          <cell r="I20">
            <v>1045094400</v>
          </cell>
          <cell r="J20">
            <v>6074</v>
          </cell>
          <cell r="K20">
            <v>102043200</v>
          </cell>
          <cell r="L20">
            <v>0</v>
          </cell>
          <cell r="M20">
            <v>0</v>
          </cell>
          <cell r="N20">
            <v>840</v>
          </cell>
          <cell r="O20">
            <v>14112000</v>
          </cell>
          <cell r="P20">
            <v>0</v>
          </cell>
          <cell r="Q20">
            <v>0</v>
          </cell>
          <cell r="R20">
            <v>60112</v>
          </cell>
          <cell r="S20">
            <v>1009881600</v>
          </cell>
          <cell r="T20">
            <v>0</v>
          </cell>
          <cell r="U20">
            <v>0</v>
          </cell>
          <cell r="V20">
            <v>4203</v>
          </cell>
          <cell r="W20">
            <v>70610400</v>
          </cell>
          <cell r="X20">
            <v>5184</v>
          </cell>
          <cell r="Y20">
            <v>87091200</v>
          </cell>
          <cell r="Z20">
            <v>5111</v>
          </cell>
          <cell r="AA20">
            <v>85864800</v>
          </cell>
          <cell r="AB20">
            <v>53661</v>
          </cell>
          <cell r="AC20">
            <v>901504800</v>
          </cell>
          <cell r="AD20">
            <v>54038</v>
          </cell>
          <cell r="AE20">
            <v>902899200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589</v>
          </cell>
          <cell r="E22">
            <v>3592900</v>
          </cell>
          <cell r="F22">
            <v>20550</v>
          </cell>
          <cell r="G22">
            <v>6100</v>
          </cell>
          <cell r="H22">
            <v>5040</v>
          </cell>
          <cell r="I22">
            <v>30744000</v>
          </cell>
          <cell r="J22">
            <v>470</v>
          </cell>
          <cell r="K22">
            <v>2867000</v>
          </cell>
          <cell r="L22">
            <v>5587</v>
          </cell>
          <cell r="M22">
            <v>34080700</v>
          </cell>
          <cell r="N22">
            <v>779</v>
          </cell>
          <cell r="O22">
            <v>4751900</v>
          </cell>
          <cell r="P22">
            <v>10</v>
          </cell>
          <cell r="Q22">
            <v>61000</v>
          </cell>
          <cell r="R22">
            <v>2044</v>
          </cell>
          <cell r="S22">
            <v>12468400</v>
          </cell>
          <cell r="T22">
            <v>5587</v>
          </cell>
          <cell r="U22">
            <v>34080700</v>
          </cell>
          <cell r="V22">
            <v>2431</v>
          </cell>
          <cell r="W22">
            <v>14829100</v>
          </cell>
          <cell r="X22">
            <v>0</v>
          </cell>
          <cell r="Y22">
            <v>0</v>
          </cell>
          <cell r="Z22">
            <v>2393</v>
          </cell>
          <cell r="AA22">
            <v>14597300</v>
          </cell>
          <cell r="AB22">
            <v>3378</v>
          </cell>
          <cell r="AC22">
            <v>20605800</v>
          </cell>
          <cell r="AD22">
            <v>1574</v>
          </cell>
          <cell r="AE22">
            <v>9601400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899</v>
          </cell>
          <cell r="E23">
            <v>26970000</v>
          </cell>
          <cell r="F23">
            <v>12250</v>
          </cell>
          <cell r="G23">
            <v>30000</v>
          </cell>
          <cell r="H23">
            <v>5075</v>
          </cell>
          <cell r="I23">
            <v>152250000</v>
          </cell>
          <cell r="J23">
            <v>1915</v>
          </cell>
          <cell r="K23">
            <v>57450000</v>
          </cell>
          <cell r="L23">
            <v>7667</v>
          </cell>
          <cell r="M23">
            <v>230010000</v>
          </cell>
          <cell r="N23">
            <v>1526</v>
          </cell>
          <cell r="O23">
            <v>45780000</v>
          </cell>
          <cell r="P23">
            <v>1914</v>
          </cell>
          <cell r="Q23">
            <v>57420000</v>
          </cell>
          <cell r="R23">
            <v>1933</v>
          </cell>
          <cell r="S23">
            <v>57990000</v>
          </cell>
          <cell r="T23">
            <v>7667</v>
          </cell>
          <cell r="U23">
            <v>230010000</v>
          </cell>
          <cell r="V23">
            <v>2435</v>
          </cell>
          <cell r="W23">
            <v>73050000</v>
          </cell>
          <cell r="X23">
            <v>3</v>
          </cell>
          <cell r="Y23">
            <v>90000</v>
          </cell>
          <cell r="Z23">
            <v>3130</v>
          </cell>
          <cell r="AA23">
            <v>93900000</v>
          </cell>
          <cell r="AB23">
            <v>2249</v>
          </cell>
          <cell r="AC23">
            <v>67470000</v>
          </cell>
          <cell r="AD23">
            <v>18</v>
          </cell>
          <cell r="AE23">
            <v>540000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1670</v>
          </cell>
          <cell r="E24">
            <v>32815500</v>
          </cell>
          <cell r="F24">
            <v>0</v>
          </cell>
          <cell r="G24">
            <v>19650</v>
          </cell>
          <cell r="H24">
            <v>1093</v>
          </cell>
          <cell r="I24">
            <v>21477450</v>
          </cell>
          <cell r="J24">
            <v>77</v>
          </cell>
          <cell r="K24">
            <v>1513050</v>
          </cell>
          <cell r="L24">
            <v>710</v>
          </cell>
          <cell r="M24">
            <v>13951500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1396</v>
          </cell>
          <cell r="S24">
            <v>27431400</v>
          </cell>
          <cell r="T24">
            <v>710</v>
          </cell>
          <cell r="U24">
            <v>13951500</v>
          </cell>
          <cell r="V24">
            <v>365</v>
          </cell>
          <cell r="W24">
            <v>7172250</v>
          </cell>
          <cell r="X24">
            <v>0</v>
          </cell>
          <cell r="Y24">
            <v>0</v>
          </cell>
          <cell r="Z24">
            <v>1079</v>
          </cell>
          <cell r="AA24">
            <v>21202350</v>
          </cell>
          <cell r="AB24">
            <v>728</v>
          </cell>
          <cell r="AC24">
            <v>14305200</v>
          </cell>
          <cell r="AD24">
            <v>1319</v>
          </cell>
          <cell r="AE24">
            <v>25918350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4250</v>
          </cell>
          <cell r="E25">
            <v>87337500</v>
          </cell>
          <cell r="F25">
            <v>29200</v>
          </cell>
          <cell r="G25">
            <v>20550</v>
          </cell>
          <cell r="H25">
            <v>300</v>
          </cell>
          <cell r="I25">
            <v>6165000</v>
          </cell>
          <cell r="J25">
            <v>393</v>
          </cell>
          <cell r="K25">
            <v>8076150</v>
          </cell>
          <cell r="L25">
            <v>110</v>
          </cell>
          <cell r="M25">
            <v>2260500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961</v>
          </cell>
          <cell r="S25">
            <v>19748550</v>
          </cell>
          <cell r="T25">
            <v>110</v>
          </cell>
          <cell r="U25">
            <v>2260500</v>
          </cell>
          <cell r="V25">
            <v>451</v>
          </cell>
          <cell r="W25">
            <v>9268050</v>
          </cell>
          <cell r="X25">
            <v>0</v>
          </cell>
          <cell r="Y25">
            <v>0</v>
          </cell>
          <cell r="Z25">
            <v>3531</v>
          </cell>
          <cell r="AA25">
            <v>72562050</v>
          </cell>
          <cell r="AB25">
            <v>-151</v>
          </cell>
          <cell r="AC25">
            <v>-3103050</v>
          </cell>
          <cell r="AD25">
            <v>568</v>
          </cell>
          <cell r="AE25">
            <v>11672400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2930</v>
          </cell>
          <cell r="E26">
            <v>35892500</v>
          </cell>
          <cell r="F26">
            <v>29200</v>
          </cell>
          <cell r="G26">
            <v>12250</v>
          </cell>
          <cell r="H26">
            <v>1687</v>
          </cell>
          <cell r="I26">
            <v>20665750</v>
          </cell>
          <cell r="J26">
            <v>297</v>
          </cell>
          <cell r="K26">
            <v>3638250</v>
          </cell>
          <cell r="L26">
            <v>1750</v>
          </cell>
          <cell r="M26">
            <v>21437500</v>
          </cell>
          <cell r="N26">
            <v>2</v>
          </cell>
          <cell r="O26">
            <v>24500</v>
          </cell>
          <cell r="P26">
            <v>0</v>
          </cell>
          <cell r="Q26">
            <v>0</v>
          </cell>
          <cell r="R26">
            <v>2811</v>
          </cell>
          <cell r="S26">
            <v>34434750</v>
          </cell>
          <cell r="T26">
            <v>1750</v>
          </cell>
          <cell r="U26">
            <v>21437500</v>
          </cell>
          <cell r="V26">
            <v>1127</v>
          </cell>
          <cell r="W26">
            <v>13805750</v>
          </cell>
          <cell r="X26">
            <v>0</v>
          </cell>
          <cell r="Y26">
            <v>0</v>
          </cell>
          <cell r="Z26">
            <v>978</v>
          </cell>
          <cell r="AA26">
            <v>11980500</v>
          </cell>
          <cell r="AB26">
            <v>562</v>
          </cell>
          <cell r="AC26">
            <v>6884500</v>
          </cell>
          <cell r="AD26">
            <v>2514</v>
          </cell>
          <cell r="AE26">
            <v>30796500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629</v>
          </cell>
          <cell r="E28">
            <v>18366800</v>
          </cell>
          <cell r="F28">
            <v>29200</v>
          </cell>
          <cell r="G28">
            <v>29200</v>
          </cell>
          <cell r="H28">
            <v>23520</v>
          </cell>
          <cell r="I28">
            <v>686784000</v>
          </cell>
          <cell r="J28">
            <v>1441</v>
          </cell>
          <cell r="K28">
            <v>42077200</v>
          </cell>
          <cell r="L28">
            <v>5145</v>
          </cell>
          <cell r="M28">
            <v>150234000</v>
          </cell>
          <cell r="N28">
            <v>308</v>
          </cell>
          <cell r="O28">
            <v>8993600</v>
          </cell>
          <cell r="P28">
            <v>0</v>
          </cell>
          <cell r="Q28">
            <v>0</v>
          </cell>
          <cell r="R28">
            <v>15714</v>
          </cell>
          <cell r="S28">
            <v>458848800</v>
          </cell>
          <cell r="T28">
            <v>5145</v>
          </cell>
          <cell r="U28">
            <v>150234000</v>
          </cell>
          <cell r="V28">
            <v>2668</v>
          </cell>
          <cell r="W28">
            <v>77905600</v>
          </cell>
          <cell r="X28">
            <v>7350</v>
          </cell>
          <cell r="Y28">
            <v>214620000</v>
          </cell>
          <cell r="Z28">
            <v>166</v>
          </cell>
          <cell r="AA28">
            <v>4847200</v>
          </cell>
          <cell r="AB28">
            <v>13810</v>
          </cell>
          <cell r="AC28">
            <v>403252000</v>
          </cell>
          <cell r="AD28">
            <v>14273</v>
          </cell>
          <cell r="AE28">
            <v>416771600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254</v>
          </cell>
          <cell r="E29">
            <v>7416800</v>
          </cell>
          <cell r="F29">
            <v>29200</v>
          </cell>
          <cell r="G29">
            <v>29200</v>
          </cell>
          <cell r="H29">
            <v>4620</v>
          </cell>
          <cell r="I29">
            <v>134904000</v>
          </cell>
          <cell r="J29">
            <v>629</v>
          </cell>
          <cell r="K29">
            <v>18366800</v>
          </cell>
          <cell r="L29">
            <v>0</v>
          </cell>
          <cell r="M29">
            <v>0</v>
          </cell>
          <cell r="N29">
            <v>2</v>
          </cell>
          <cell r="O29">
            <v>58400</v>
          </cell>
          <cell r="P29">
            <v>0</v>
          </cell>
          <cell r="Q29">
            <v>0</v>
          </cell>
          <cell r="R29">
            <v>4931</v>
          </cell>
          <cell r="S29">
            <v>143985200</v>
          </cell>
          <cell r="T29">
            <v>0</v>
          </cell>
          <cell r="U29">
            <v>0</v>
          </cell>
          <cell r="V29">
            <v>495</v>
          </cell>
          <cell r="W29">
            <v>14454000</v>
          </cell>
          <cell r="X29">
            <v>0</v>
          </cell>
          <cell r="Y29">
            <v>0</v>
          </cell>
          <cell r="Z29">
            <v>79</v>
          </cell>
          <cell r="AA29">
            <v>2306800</v>
          </cell>
          <cell r="AB29">
            <v>4127</v>
          </cell>
          <cell r="AC29">
            <v>120508400</v>
          </cell>
          <cell r="AD29">
            <v>4302</v>
          </cell>
          <cell r="AE29">
            <v>125618400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167</v>
          </cell>
          <cell r="E30">
            <v>4876400</v>
          </cell>
          <cell r="F30">
            <v>29200</v>
          </cell>
          <cell r="G30">
            <v>29200</v>
          </cell>
          <cell r="H30">
            <v>13860</v>
          </cell>
          <cell r="I30">
            <v>404712000</v>
          </cell>
          <cell r="J30">
            <v>1825</v>
          </cell>
          <cell r="K30">
            <v>53290000</v>
          </cell>
          <cell r="L30">
            <v>0</v>
          </cell>
          <cell r="M30">
            <v>0</v>
          </cell>
          <cell r="N30">
            <v>7017</v>
          </cell>
          <cell r="O30">
            <v>204896400</v>
          </cell>
          <cell r="P30">
            <v>0</v>
          </cell>
          <cell r="Q30">
            <v>0</v>
          </cell>
          <cell r="R30">
            <v>22251</v>
          </cell>
          <cell r="S30">
            <v>649729200</v>
          </cell>
          <cell r="T30">
            <v>0</v>
          </cell>
          <cell r="U30">
            <v>0</v>
          </cell>
          <cell r="V30">
            <v>512</v>
          </cell>
          <cell r="W30">
            <v>14950400</v>
          </cell>
          <cell r="X30">
            <v>0</v>
          </cell>
          <cell r="Y30">
            <v>0</v>
          </cell>
          <cell r="Z30">
            <v>106</v>
          </cell>
          <cell r="AA30">
            <v>3095200</v>
          </cell>
          <cell r="AB30">
            <v>20365</v>
          </cell>
          <cell r="AC30">
            <v>594658000</v>
          </cell>
          <cell r="AD30">
            <v>20426</v>
          </cell>
          <cell r="AE30">
            <v>596439200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131</v>
          </cell>
          <cell r="E32">
            <v>3825200</v>
          </cell>
          <cell r="G32">
            <v>29200</v>
          </cell>
          <cell r="H32">
            <v>9555</v>
          </cell>
          <cell r="I32">
            <v>279006000</v>
          </cell>
          <cell r="J32">
            <v>816</v>
          </cell>
          <cell r="K32">
            <v>23827200</v>
          </cell>
          <cell r="L32">
            <v>2205</v>
          </cell>
          <cell r="M32">
            <v>64386000</v>
          </cell>
          <cell r="N32">
            <v>7</v>
          </cell>
          <cell r="O32">
            <v>204400</v>
          </cell>
          <cell r="P32">
            <v>0</v>
          </cell>
          <cell r="Q32">
            <v>0</v>
          </cell>
          <cell r="R32">
            <v>9365</v>
          </cell>
          <cell r="S32">
            <v>273458000</v>
          </cell>
          <cell r="T32">
            <v>2205</v>
          </cell>
          <cell r="U32">
            <v>64386000</v>
          </cell>
          <cell r="V32">
            <v>964</v>
          </cell>
          <cell r="W32">
            <v>28148800</v>
          </cell>
          <cell r="X32">
            <v>0</v>
          </cell>
          <cell r="Y32">
            <v>0</v>
          </cell>
          <cell r="Z32">
            <v>180</v>
          </cell>
          <cell r="AA32">
            <v>5256000</v>
          </cell>
          <cell r="AB32">
            <v>8598</v>
          </cell>
          <cell r="AC32">
            <v>251061600</v>
          </cell>
          <cell r="AD32">
            <v>8549</v>
          </cell>
          <cell r="AE32">
            <v>249630800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360</v>
          </cell>
          <cell r="E33">
            <v>10512000</v>
          </cell>
          <cell r="G33">
            <v>29200</v>
          </cell>
          <cell r="H33">
            <v>6160</v>
          </cell>
          <cell r="I33">
            <v>179872000</v>
          </cell>
          <cell r="J33">
            <v>1028</v>
          </cell>
          <cell r="K33">
            <v>30017600</v>
          </cell>
          <cell r="L33">
            <v>0</v>
          </cell>
          <cell r="M33">
            <v>0</v>
          </cell>
          <cell r="N33">
            <v>1008</v>
          </cell>
          <cell r="O33">
            <v>29433600</v>
          </cell>
          <cell r="P33">
            <v>0</v>
          </cell>
          <cell r="Q33">
            <v>0</v>
          </cell>
          <cell r="R33">
            <v>7702</v>
          </cell>
          <cell r="S33">
            <v>224898400</v>
          </cell>
          <cell r="T33">
            <v>0</v>
          </cell>
          <cell r="U33">
            <v>0</v>
          </cell>
          <cell r="V33">
            <v>637</v>
          </cell>
          <cell r="W33">
            <v>18600400</v>
          </cell>
          <cell r="X33">
            <v>0</v>
          </cell>
          <cell r="Y33">
            <v>0</v>
          </cell>
          <cell r="Z33">
            <v>217</v>
          </cell>
          <cell r="AA33">
            <v>6336400</v>
          </cell>
          <cell r="AB33">
            <v>6531</v>
          </cell>
          <cell r="AC33">
            <v>190705200</v>
          </cell>
          <cell r="AD33">
            <v>6674</v>
          </cell>
          <cell r="AE33">
            <v>194880800</v>
          </cell>
          <cell r="AF33">
            <v>0</v>
          </cell>
        </row>
        <row r="34">
          <cell r="B34">
            <v>40420</v>
          </cell>
          <cell r="C34" t="str">
            <v>VITZON</v>
          </cell>
          <cell r="D34">
            <v>0</v>
          </cell>
          <cell r="E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B35">
            <v>15510</v>
          </cell>
          <cell r="C35" t="str">
            <v>AQ.HC STAN/SEWA</v>
          </cell>
          <cell r="D35">
            <v>14</v>
          </cell>
          <cell r="E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14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15511</v>
          </cell>
          <cell r="C36" t="str">
            <v>PORTABLE</v>
          </cell>
          <cell r="D36">
            <v>11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11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B37">
            <v>90002</v>
          </cell>
          <cell r="C37" t="str">
            <v>TRIPLEK/TRAY</v>
          </cell>
          <cell r="D37">
            <v>502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502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17110</v>
          </cell>
          <cell r="C38" t="str">
            <v>AQ.GUCI BIRU</v>
          </cell>
          <cell r="D38">
            <v>27</v>
          </cell>
          <cell r="E38">
            <v>0</v>
          </cell>
          <cell r="H38">
            <v>0</v>
          </cell>
          <cell r="I38">
            <v>0</v>
          </cell>
          <cell r="J38">
            <v>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3</v>
          </cell>
          <cell r="W38">
            <v>0</v>
          </cell>
          <cell r="Y38">
            <v>0</v>
          </cell>
          <cell r="Z38">
            <v>27</v>
          </cell>
          <cell r="AA38">
            <v>0</v>
          </cell>
          <cell r="AB38">
            <v>-3</v>
          </cell>
          <cell r="AC38">
            <v>0</v>
          </cell>
          <cell r="AD38">
            <v>-3</v>
          </cell>
          <cell r="AE38">
            <v>0</v>
          </cell>
          <cell r="AF38">
            <v>0</v>
          </cell>
        </row>
        <row r="39">
          <cell r="B39">
            <v>33115</v>
          </cell>
          <cell r="C39" t="str">
            <v>Chiller FV Mizone ada roda</v>
          </cell>
          <cell r="D39">
            <v>11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7</v>
          </cell>
          <cell r="W39">
            <v>0</v>
          </cell>
          <cell r="Y39">
            <v>0</v>
          </cell>
          <cell r="Z39">
            <v>4</v>
          </cell>
          <cell r="AA39">
            <v>0</v>
          </cell>
          <cell r="AB39">
            <v>-7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1">
          <cell r="AB41">
            <v>0</v>
          </cell>
        </row>
        <row r="42">
          <cell r="C42" t="str">
            <v>TOTAL</v>
          </cell>
          <cell r="D42">
            <v>54897</v>
          </cell>
          <cell r="E42">
            <v>1169911850</v>
          </cell>
          <cell r="F42">
            <v>452250</v>
          </cell>
          <cell r="G42">
            <v>457250</v>
          </cell>
          <cell r="H42">
            <v>462754</v>
          </cell>
          <cell r="I42">
            <v>10961382350</v>
          </cell>
          <cell r="J42">
            <v>103166</v>
          </cell>
          <cell r="K42">
            <v>2750327400</v>
          </cell>
          <cell r="L42">
            <v>300202</v>
          </cell>
          <cell r="M42">
            <v>6707526400</v>
          </cell>
          <cell r="N42">
            <v>36177</v>
          </cell>
          <cell r="O42">
            <v>996923500</v>
          </cell>
          <cell r="P42">
            <v>84926</v>
          </cell>
          <cell r="Q42">
            <v>2534804500</v>
          </cell>
          <cell r="R42">
            <v>401212</v>
          </cell>
          <cell r="S42">
            <v>9646382300</v>
          </cell>
          <cell r="T42">
            <v>300202</v>
          </cell>
          <cell r="U42">
            <v>6707526400</v>
          </cell>
          <cell r="V42">
            <v>54383</v>
          </cell>
          <cell r="W42">
            <v>1191908500</v>
          </cell>
          <cell r="X42">
            <v>22275</v>
          </cell>
          <cell r="Y42">
            <v>532553150</v>
          </cell>
          <cell r="Z42">
            <v>94198</v>
          </cell>
          <cell r="AA42">
            <v>1977835850</v>
          </cell>
          <cell r="AB42">
            <v>337347</v>
          </cell>
          <cell r="AC42">
            <v>7699039700</v>
          </cell>
          <cell r="AD42">
            <v>298046</v>
          </cell>
          <cell r="AE42">
            <v>6891115700</v>
          </cell>
          <cell r="AF42">
            <v>0</v>
          </cell>
        </row>
        <row r="43">
          <cell r="H43">
            <v>4</v>
          </cell>
          <cell r="J43">
            <v>5</v>
          </cell>
          <cell r="L43">
            <v>6</v>
          </cell>
          <cell r="N43">
            <v>7</v>
          </cell>
          <cell r="P43">
            <v>8</v>
          </cell>
          <cell r="R43">
            <v>9</v>
          </cell>
          <cell r="T43">
            <v>10</v>
          </cell>
          <cell r="V43">
            <v>11</v>
          </cell>
          <cell r="X43">
            <v>12</v>
          </cell>
        </row>
        <row r="44">
          <cell r="D44">
            <v>0</v>
          </cell>
          <cell r="E44">
            <v>0</v>
          </cell>
          <cell r="H44">
            <v>0</v>
          </cell>
          <cell r="J44">
            <v>0</v>
          </cell>
          <cell r="L44">
            <v>0</v>
          </cell>
          <cell r="N44">
            <v>0</v>
          </cell>
          <cell r="P44">
            <v>0</v>
          </cell>
          <cell r="R44">
            <v>0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  <cell r="AD44">
            <v>0</v>
          </cell>
        </row>
        <row r="46">
          <cell r="AA46">
            <v>0</v>
          </cell>
          <cell r="AC46">
            <v>7699039700</v>
          </cell>
        </row>
        <row r="47">
          <cell r="D47">
            <v>43235</v>
          </cell>
          <cell r="E47">
            <v>830547500</v>
          </cell>
          <cell r="F47">
            <v>452250</v>
          </cell>
          <cell r="G47">
            <v>456050</v>
          </cell>
          <cell r="H47">
            <v>470451</v>
          </cell>
          <cell r="I47">
            <v>11282033900</v>
          </cell>
          <cell r="J47">
            <v>157071</v>
          </cell>
          <cell r="K47">
            <v>3832365950</v>
          </cell>
          <cell r="L47">
            <v>0</v>
          </cell>
          <cell r="M47">
            <v>0</v>
          </cell>
          <cell r="N47">
            <v>76384</v>
          </cell>
          <cell r="O47">
            <v>1954768850</v>
          </cell>
          <cell r="P47">
            <v>73518</v>
          </cell>
          <cell r="Q47">
            <v>2185967800</v>
          </cell>
          <cell r="R47">
            <v>468827</v>
          </cell>
          <cell r="S47">
            <v>10960412250</v>
          </cell>
          <cell r="T47">
            <v>0</v>
          </cell>
          <cell r="U47">
            <v>0</v>
          </cell>
          <cell r="V47">
            <v>113519</v>
          </cell>
          <cell r="W47">
            <v>2855794100</v>
          </cell>
          <cell r="X47">
            <v>11325</v>
          </cell>
          <cell r="Y47">
            <v>236757300</v>
          </cell>
          <cell r="Z47">
            <v>79952</v>
          </cell>
          <cell r="AA47">
            <v>1660784750</v>
          </cell>
          <cell r="AB47">
            <v>348473</v>
          </cell>
          <cell r="AC47">
            <v>7958283550</v>
          </cell>
          <cell r="AD47">
            <v>311756</v>
          </cell>
          <cell r="AE47">
            <v>7128046300</v>
          </cell>
          <cell r="AF47">
            <v>0</v>
          </cell>
        </row>
        <row r="48">
          <cell r="D48">
            <v>11662</v>
          </cell>
          <cell r="AC48">
            <v>1067167850</v>
          </cell>
        </row>
        <row r="49">
          <cell r="C49" t="str">
            <v>HPP</v>
          </cell>
          <cell r="E49" t="str">
            <v>HPP NEW APRIL</v>
          </cell>
          <cell r="O49">
            <v>-172122</v>
          </cell>
        </row>
        <row r="50">
          <cell r="C50" t="str">
            <v>Aqua 240 ml</v>
          </cell>
          <cell r="D50">
            <v>15300</v>
          </cell>
          <cell r="E50" t="str">
            <v>Aqua 240 ml</v>
          </cell>
          <cell r="G50">
            <v>15900</v>
          </cell>
          <cell r="I50">
            <v>31377500</v>
          </cell>
        </row>
        <row r="51">
          <cell r="C51" t="str">
            <v>Aqua 330 ml</v>
          </cell>
          <cell r="D51">
            <v>22450</v>
          </cell>
          <cell r="E51" t="str">
            <v>Aqua 330 ml</v>
          </cell>
          <cell r="G51">
            <v>23350</v>
          </cell>
          <cell r="I51">
            <v>394020000</v>
          </cell>
        </row>
        <row r="52">
          <cell r="C52" t="str">
            <v>Aqua 380 ml</v>
          </cell>
          <cell r="D52">
            <v>15000</v>
          </cell>
          <cell r="E52" t="str">
            <v>Aqua 380 ml</v>
          </cell>
          <cell r="G52">
            <v>17400</v>
          </cell>
          <cell r="I52">
            <v>21000000</v>
          </cell>
        </row>
        <row r="53">
          <cell r="C53" t="str">
            <v>Aqua 600 ml</v>
          </cell>
          <cell r="D53">
            <v>28700</v>
          </cell>
          <cell r="E53" t="str">
            <v>Aqua 600 ml</v>
          </cell>
          <cell r="G53">
            <v>29700</v>
          </cell>
          <cell r="I53">
            <v>0</v>
          </cell>
        </row>
        <row r="54">
          <cell r="C54" t="str">
            <v>Aqua 1500 ml</v>
          </cell>
          <cell r="D54">
            <v>28200</v>
          </cell>
          <cell r="E54" t="str">
            <v>Aqua 1500 ml</v>
          </cell>
          <cell r="G54">
            <v>29150</v>
          </cell>
          <cell r="I54">
            <v>0</v>
          </cell>
        </row>
        <row r="55">
          <cell r="C55" t="str">
            <v>MIZONE</v>
          </cell>
          <cell r="D55">
            <v>27450</v>
          </cell>
          <cell r="E55" t="str">
            <v>MIZONE</v>
          </cell>
          <cell r="G55">
            <v>29200</v>
          </cell>
          <cell r="I55">
            <v>0</v>
          </cell>
        </row>
        <row r="56">
          <cell r="C56" t="str">
            <v>MILKUAT</v>
          </cell>
          <cell r="E56" t="str">
            <v>MILKUAT</v>
          </cell>
          <cell r="I56">
            <v>0</v>
          </cell>
        </row>
        <row r="57">
          <cell r="C57" t="str">
            <v>MILKUAT CHC-135</v>
          </cell>
          <cell r="E57" t="str">
            <v>MILKUAT CHC-135</v>
          </cell>
          <cell r="I57">
            <v>114656500</v>
          </cell>
        </row>
        <row r="58">
          <cell r="C58" t="str">
            <v>MILKUAT CHC-70</v>
          </cell>
          <cell r="E58" t="str">
            <v>MILKUAT CHC-70</v>
          </cell>
          <cell r="I58">
            <v>3816500</v>
          </cell>
        </row>
        <row r="59">
          <cell r="C59" t="str">
            <v>MILKUAT PREB./40</v>
          </cell>
          <cell r="E59" t="str">
            <v>MILKUAT PREB./40</v>
          </cell>
          <cell r="I59">
            <v>14091300</v>
          </cell>
        </row>
        <row r="60">
          <cell r="C60" t="str">
            <v>Vit 240 ml</v>
          </cell>
          <cell r="D60">
            <v>11800</v>
          </cell>
          <cell r="E60" t="str">
            <v>Vit 240 ml</v>
          </cell>
          <cell r="G60">
            <v>12250</v>
          </cell>
          <cell r="I60">
            <v>52097000</v>
          </cell>
        </row>
        <row r="61">
          <cell r="C61" t="str">
            <v>Vit 600 ml</v>
          </cell>
          <cell r="D61">
            <v>19900</v>
          </cell>
          <cell r="E61" t="str">
            <v>Vit 600 ml</v>
          </cell>
          <cell r="G61">
            <v>20550</v>
          </cell>
          <cell r="I61">
            <v>92198400</v>
          </cell>
        </row>
        <row r="62">
          <cell r="C62" t="str">
            <v>Vit 1500 ml</v>
          </cell>
          <cell r="D62">
            <v>19000</v>
          </cell>
          <cell r="E62" t="str">
            <v>Vit 1500 ml</v>
          </cell>
          <cell r="G62">
            <v>19650</v>
          </cell>
          <cell r="I62">
            <v>0</v>
          </cell>
        </row>
        <row r="63">
          <cell r="I63">
            <v>11721100</v>
          </cell>
        </row>
        <row r="64">
          <cell r="C64" t="str">
            <v>Aqua 5 Gallon</v>
          </cell>
          <cell r="D64">
            <v>8150</v>
          </cell>
          <cell r="E64" t="str">
            <v>Aqua 5 Gallon</v>
          </cell>
          <cell r="G64">
            <v>8500</v>
          </cell>
          <cell r="I64">
            <v>10608200</v>
          </cell>
        </row>
        <row r="65">
          <cell r="C65" t="str">
            <v>Vit 5 Gallon</v>
          </cell>
          <cell r="D65">
            <v>5900</v>
          </cell>
          <cell r="E65" t="str">
            <v>Vit 5 Gallon</v>
          </cell>
          <cell r="G65">
            <v>6100</v>
          </cell>
          <cell r="I65">
            <v>208647450</v>
          </cell>
        </row>
        <row r="66">
          <cell r="I66">
            <v>954233950</v>
          </cell>
        </row>
        <row r="67">
          <cell r="I67">
            <v>1169911850</v>
          </cell>
        </row>
        <row r="68">
          <cell r="I68">
            <v>-215677900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REKAP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NJUALAN"/>
      <sheetName val="REKAP PERSEDIAAN"/>
      <sheetName val="REKAP HPP"/>
      <sheetName val="LKH"/>
      <sheetName val="MONEY CROSCEK"/>
      <sheetName val="SEGMEN 1-30"/>
      <sheetName val="TBG 30"/>
      <sheetName val="SUPPLIR IN "/>
      <sheetName val="BANK"/>
      <sheetName val="KB"/>
      <sheetName val="KO"/>
      <sheetName val="BD"/>
      <sheetName val="PIUT MS SUPPORT"/>
      <sheetName val="HUTANG MS SUPPORT"/>
      <sheetName val="KENJERAN"/>
    </sheetNames>
    <sheetDataSet>
      <sheetData sheetId="0" refreshError="1"/>
      <sheetData sheetId="1" refreshError="1"/>
      <sheetData sheetId="2">
        <row r="1">
          <cell r="A1" t="e">
            <v>#REF!</v>
          </cell>
        </row>
        <row r="2">
          <cell r="A2" t="str">
            <v>NERACA LAJUR</v>
          </cell>
        </row>
        <row r="3">
          <cell r="A3" t="e">
            <v>#REF!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21746900</v>
          </cell>
          <cell r="F6">
            <v>0</v>
          </cell>
          <cell r="G6">
            <v>328585450</v>
          </cell>
          <cell r="H6">
            <v>325581400</v>
          </cell>
          <cell r="K6">
            <v>24750950</v>
          </cell>
          <cell r="L6">
            <v>0</v>
          </cell>
          <cell r="M6">
            <v>0</v>
          </cell>
          <cell r="N6">
            <v>0</v>
          </cell>
          <cell r="O6">
            <v>24750950</v>
          </cell>
          <cell r="P6">
            <v>0</v>
          </cell>
          <cell r="R6">
            <v>24750950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500000</v>
          </cell>
          <cell r="F7">
            <v>0</v>
          </cell>
          <cell r="G7">
            <v>23696514</v>
          </cell>
          <cell r="H7">
            <v>23696514</v>
          </cell>
          <cell r="K7">
            <v>500000</v>
          </cell>
          <cell r="L7">
            <v>0</v>
          </cell>
          <cell r="M7">
            <v>0</v>
          </cell>
          <cell r="N7">
            <v>0</v>
          </cell>
          <cell r="O7">
            <v>500000</v>
          </cell>
          <cell r="P7">
            <v>0</v>
          </cell>
          <cell r="R7">
            <v>500000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31237.399999976158</v>
          </cell>
          <cell r="F8">
            <v>0</v>
          </cell>
          <cell r="G8">
            <v>309871336</v>
          </cell>
          <cell r="H8">
            <v>309812000</v>
          </cell>
          <cell r="K8">
            <v>90573.399999976158</v>
          </cell>
          <cell r="L8">
            <v>0</v>
          </cell>
          <cell r="M8">
            <v>0</v>
          </cell>
          <cell r="N8">
            <v>0</v>
          </cell>
          <cell r="O8">
            <v>90573.399999976158</v>
          </cell>
          <cell r="P8">
            <v>0</v>
          </cell>
          <cell r="R8">
            <v>90573.399999976158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4167689619.8699999</v>
          </cell>
          <cell r="F9">
            <v>0</v>
          </cell>
          <cell r="G9">
            <v>311090900</v>
          </cell>
          <cell r="H9">
            <v>0</v>
          </cell>
          <cell r="I9">
            <v>0</v>
          </cell>
          <cell r="J9">
            <v>96794475</v>
          </cell>
          <cell r="K9">
            <v>4381986044.8699999</v>
          </cell>
          <cell r="L9">
            <v>0</v>
          </cell>
          <cell r="M9">
            <v>0</v>
          </cell>
          <cell r="N9">
            <v>0</v>
          </cell>
          <cell r="O9">
            <v>4381986044.8699999</v>
          </cell>
          <cell r="P9">
            <v>0</v>
          </cell>
          <cell r="R9">
            <v>4381986044.8699999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327438850</v>
          </cell>
          <cell r="I10">
            <v>327438850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30169600</v>
          </cell>
          <cell r="F11">
            <v>0</v>
          </cell>
          <cell r="G11">
            <v>0</v>
          </cell>
          <cell r="H11">
            <v>2437500</v>
          </cell>
          <cell r="I11">
            <v>8254650</v>
          </cell>
          <cell r="K11">
            <v>35986750</v>
          </cell>
          <cell r="L11">
            <v>0</v>
          </cell>
          <cell r="M11">
            <v>0</v>
          </cell>
          <cell r="N11">
            <v>0</v>
          </cell>
          <cell r="O11">
            <v>35986750</v>
          </cell>
          <cell r="P11">
            <v>0</v>
          </cell>
          <cell r="R11">
            <v>35986750</v>
          </cell>
          <cell r="S11">
            <v>0</v>
          </cell>
        </row>
        <row r="12">
          <cell r="A12">
            <v>311100</v>
          </cell>
          <cell r="B12" t="str">
            <v>JAMINAN PELANGGAN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150000</v>
          </cell>
          <cell r="H12">
            <v>0</v>
          </cell>
          <cell r="I12">
            <v>0</v>
          </cell>
          <cell r="J12">
            <v>150000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130131</v>
          </cell>
          <cell r="B13" t="str">
            <v>PIUTANG PUSAT</v>
          </cell>
          <cell r="C13" t="str">
            <v>N</v>
          </cell>
          <cell r="D13" t="str">
            <v>D</v>
          </cell>
          <cell r="E13">
            <v>30993750</v>
          </cell>
          <cell r="F13">
            <v>0</v>
          </cell>
          <cell r="G13">
            <v>7938500</v>
          </cell>
          <cell r="H13">
            <v>7860950</v>
          </cell>
          <cell r="K13">
            <v>31071300</v>
          </cell>
          <cell r="L13">
            <v>0</v>
          </cell>
          <cell r="M13">
            <v>0</v>
          </cell>
          <cell r="N13">
            <v>0</v>
          </cell>
          <cell r="O13">
            <v>31071300</v>
          </cell>
          <cell r="P13">
            <v>0</v>
          </cell>
          <cell r="R13">
            <v>31071300</v>
          </cell>
          <cell r="S13">
            <v>0</v>
          </cell>
        </row>
        <row r="14">
          <cell r="A14">
            <v>130130</v>
          </cell>
          <cell r="B14" t="str">
            <v>PIUTANG TIV</v>
          </cell>
          <cell r="C14" t="str">
            <v>N</v>
          </cell>
          <cell r="D14" t="str">
            <v>D</v>
          </cell>
          <cell r="E14">
            <v>1856850</v>
          </cell>
          <cell r="F14">
            <v>0</v>
          </cell>
          <cell r="G14">
            <v>2000000</v>
          </cell>
          <cell r="H14">
            <v>0</v>
          </cell>
          <cell r="I14">
            <v>75800</v>
          </cell>
          <cell r="K14">
            <v>3932650</v>
          </cell>
          <cell r="L14">
            <v>0</v>
          </cell>
          <cell r="M14">
            <v>0</v>
          </cell>
          <cell r="N14">
            <v>0</v>
          </cell>
          <cell r="O14">
            <v>3932650</v>
          </cell>
          <cell r="P14">
            <v>0</v>
          </cell>
          <cell r="R14">
            <v>3932650</v>
          </cell>
          <cell r="S14">
            <v>0</v>
          </cell>
        </row>
        <row r="15">
          <cell r="A15">
            <v>130501</v>
          </cell>
          <cell r="B15" t="str">
            <v>PIUTANG MSSUPPORT</v>
          </cell>
          <cell r="C15" t="str">
            <v>N</v>
          </cell>
          <cell r="D15" t="str">
            <v>D</v>
          </cell>
          <cell r="E15">
            <v>886576</v>
          </cell>
          <cell r="F15">
            <v>0</v>
          </cell>
          <cell r="G15">
            <v>788540</v>
          </cell>
          <cell r="H15">
            <v>125500</v>
          </cell>
          <cell r="I15">
            <v>0</v>
          </cell>
          <cell r="K15">
            <v>1549616</v>
          </cell>
          <cell r="L15">
            <v>0</v>
          </cell>
          <cell r="M15">
            <v>0</v>
          </cell>
          <cell r="N15">
            <v>0</v>
          </cell>
          <cell r="O15">
            <v>1549616</v>
          </cell>
          <cell r="P15">
            <v>0</v>
          </cell>
          <cell r="R15">
            <v>1549616</v>
          </cell>
          <cell r="S15">
            <v>0</v>
          </cell>
        </row>
        <row r="16">
          <cell r="A16">
            <v>311110</v>
          </cell>
          <cell r="B16" t="str">
            <v xml:space="preserve">TITIPAN PELANGGAN 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114001</v>
          </cell>
          <cell r="B17" t="str">
            <v>PERSEDIAAN</v>
          </cell>
          <cell r="C17" t="str">
            <v>N</v>
          </cell>
          <cell r="D17" t="str">
            <v>D</v>
          </cell>
          <cell r="E17">
            <v>188010450</v>
          </cell>
          <cell r="F17">
            <v>0</v>
          </cell>
          <cell r="G17">
            <v>0</v>
          </cell>
          <cell r="H17">
            <v>0</v>
          </cell>
          <cell r="I17">
            <v>256744600</v>
          </cell>
          <cell r="J17">
            <v>188010450</v>
          </cell>
          <cell r="K17">
            <v>256744600</v>
          </cell>
          <cell r="L17">
            <v>0</v>
          </cell>
          <cell r="M17">
            <v>0</v>
          </cell>
          <cell r="N17">
            <v>0</v>
          </cell>
          <cell r="O17">
            <v>256744600</v>
          </cell>
          <cell r="P17">
            <v>0</v>
          </cell>
          <cell r="R17">
            <v>256744600</v>
          </cell>
          <cell r="S17">
            <v>0</v>
          </cell>
        </row>
        <row r="18">
          <cell r="A18">
            <v>211001</v>
          </cell>
          <cell r="B18" t="str">
            <v>HUTANG DAGANG</v>
          </cell>
          <cell r="C18" t="str">
            <v>N</v>
          </cell>
          <cell r="D18" t="str">
            <v>K</v>
          </cell>
          <cell r="E18">
            <v>0</v>
          </cell>
          <cell r="F18">
            <v>5937345906</v>
          </cell>
          <cell r="G18">
            <v>0</v>
          </cell>
          <cell r="H18">
            <v>0</v>
          </cell>
          <cell r="J18">
            <v>367732400</v>
          </cell>
          <cell r="K18">
            <v>0</v>
          </cell>
          <cell r="L18">
            <v>6305078306</v>
          </cell>
          <cell r="M18">
            <v>0</v>
          </cell>
          <cell r="N18">
            <v>0</v>
          </cell>
          <cell r="O18">
            <v>0</v>
          </cell>
          <cell r="P18">
            <v>6305078306</v>
          </cell>
          <cell r="R18">
            <v>0</v>
          </cell>
          <cell r="S18">
            <v>6305078306</v>
          </cell>
        </row>
        <row r="19">
          <cell r="A19">
            <v>211101</v>
          </cell>
          <cell r="B19" t="str">
            <v>HUTANG GAJI</v>
          </cell>
          <cell r="C19" t="str">
            <v>N</v>
          </cell>
          <cell r="D19" t="str">
            <v>K</v>
          </cell>
          <cell r="E19">
            <v>0</v>
          </cell>
          <cell r="F19">
            <v>44527500</v>
          </cell>
          <cell r="G19">
            <v>0</v>
          </cell>
          <cell r="H19">
            <v>0</v>
          </cell>
          <cell r="I19">
            <v>44527500</v>
          </cell>
          <cell r="J19">
            <v>44081200</v>
          </cell>
          <cell r="K19">
            <v>0</v>
          </cell>
          <cell r="L19">
            <v>44081200</v>
          </cell>
          <cell r="M19">
            <v>0</v>
          </cell>
          <cell r="N19">
            <v>0</v>
          </cell>
          <cell r="O19">
            <v>0</v>
          </cell>
          <cell r="P19">
            <v>44081200</v>
          </cell>
          <cell r="R19">
            <v>0</v>
          </cell>
          <cell r="S19">
            <v>44081200</v>
          </cell>
        </row>
        <row r="20">
          <cell r="A20">
            <v>211201</v>
          </cell>
          <cell r="B20" t="str">
            <v>HUTANG MS SUPPORT</v>
          </cell>
          <cell r="C20" t="str">
            <v>N</v>
          </cell>
          <cell r="D20" t="str">
            <v>K</v>
          </cell>
          <cell r="E20">
            <v>0</v>
          </cell>
          <cell r="F20">
            <v>41598075</v>
          </cell>
          <cell r="G20">
            <v>0</v>
          </cell>
          <cell r="H20">
            <v>0</v>
          </cell>
          <cell r="I20">
            <v>41598075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A21">
            <v>211202</v>
          </cell>
          <cell r="B21" t="str">
            <v>HUTANG INSENTIVE</v>
          </cell>
          <cell r="C21" t="str">
            <v>N</v>
          </cell>
          <cell r="D21" t="str">
            <v>K</v>
          </cell>
          <cell r="E21">
            <v>0</v>
          </cell>
          <cell r="F21">
            <v>10668900</v>
          </cell>
          <cell r="G21">
            <v>0</v>
          </cell>
          <cell r="H21">
            <v>0</v>
          </cell>
          <cell r="I21">
            <v>10668900</v>
          </cell>
          <cell r="J21">
            <v>13430800</v>
          </cell>
          <cell r="K21">
            <v>0</v>
          </cell>
          <cell r="L21">
            <v>13430800</v>
          </cell>
          <cell r="M21">
            <v>0</v>
          </cell>
          <cell r="N21">
            <v>0</v>
          </cell>
          <cell r="O21">
            <v>0</v>
          </cell>
          <cell r="P21">
            <v>13430800</v>
          </cell>
          <cell r="R21">
            <v>0</v>
          </cell>
          <cell r="S21">
            <v>13430800</v>
          </cell>
        </row>
        <row r="22">
          <cell r="A22">
            <v>311001</v>
          </cell>
          <cell r="B22" t="str">
            <v>MODAL</v>
          </cell>
          <cell r="C22" t="str">
            <v>N</v>
          </cell>
          <cell r="D22" t="str">
            <v>K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A23">
            <v>311101</v>
          </cell>
          <cell r="B23" t="str">
            <v>LABA DITAHAN</v>
          </cell>
          <cell r="C23" t="str">
            <v>N</v>
          </cell>
          <cell r="D23" t="str">
            <v>K</v>
          </cell>
          <cell r="E23">
            <v>0</v>
          </cell>
          <cell r="F23">
            <v>-35764713.686669603</v>
          </cell>
          <cell r="G23">
            <v>0</v>
          </cell>
          <cell r="H23">
            <v>0</v>
          </cell>
          <cell r="K23">
            <v>0</v>
          </cell>
          <cell r="L23">
            <v>-35764713.686669603</v>
          </cell>
          <cell r="M23">
            <v>0</v>
          </cell>
          <cell r="N23">
            <v>0</v>
          </cell>
          <cell r="O23">
            <v>0</v>
          </cell>
          <cell r="P23">
            <v>-35764713.686669603</v>
          </cell>
          <cell r="R23">
            <v>0</v>
          </cell>
          <cell r="S23">
            <v>-35764713.686669603</v>
          </cell>
        </row>
        <row r="24">
          <cell r="A24">
            <v>311201</v>
          </cell>
          <cell r="B24" t="str">
            <v>LABA TAHUN TAHUN LALU</v>
          </cell>
          <cell r="C24" t="str">
            <v>N</v>
          </cell>
          <cell r="D24" t="str">
            <v>K</v>
          </cell>
          <cell r="E24">
            <v>0</v>
          </cell>
          <cell r="F24">
            <v>-963951374.97000003</v>
          </cell>
          <cell r="G24">
            <v>0</v>
          </cell>
          <cell r="H24">
            <v>0</v>
          </cell>
          <cell r="K24">
            <v>0</v>
          </cell>
          <cell r="L24">
            <v>-963951374.97000003</v>
          </cell>
          <cell r="M24">
            <v>0</v>
          </cell>
          <cell r="N24">
            <v>0</v>
          </cell>
          <cell r="O24">
            <v>0</v>
          </cell>
          <cell r="P24">
            <v>-963951374.97000003</v>
          </cell>
          <cell r="R24">
            <v>0</v>
          </cell>
          <cell r="S24">
            <v>-963951374.97000003</v>
          </cell>
        </row>
        <row r="25">
          <cell r="A25">
            <v>312002</v>
          </cell>
          <cell r="B25" t="str">
            <v>LABA  TAHUN BERJALAN</v>
          </cell>
          <cell r="C25" t="str">
            <v>N</v>
          </cell>
          <cell r="D25" t="str">
            <v>K</v>
          </cell>
          <cell r="E25">
            <v>0</v>
          </cell>
          <cell r="F25">
            <v>-592539308.60000002</v>
          </cell>
          <cell r="G25">
            <v>0</v>
          </cell>
          <cell r="H25">
            <v>0</v>
          </cell>
          <cell r="K25">
            <v>0</v>
          </cell>
          <cell r="L25">
            <v>-592539308.60000002</v>
          </cell>
          <cell r="M25">
            <v>0</v>
          </cell>
          <cell r="N25">
            <v>0</v>
          </cell>
          <cell r="O25">
            <v>0</v>
          </cell>
          <cell r="P25">
            <v>-592539308.60000002</v>
          </cell>
          <cell r="R25">
            <v>0</v>
          </cell>
          <cell r="S25">
            <v>-626261732.60000002</v>
          </cell>
        </row>
        <row r="26">
          <cell r="A26">
            <v>312003</v>
          </cell>
          <cell r="B26" t="str">
            <v>LABA BULAN BERJALAN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-33722424</v>
          </cell>
          <cell r="R26">
            <v>0</v>
          </cell>
          <cell r="S26">
            <v>0</v>
          </cell>
        </row>
        <row r="27">
          <cell r="A27">
            <v>411001</v>
          </cell>
          <cell r="B27" t="str">
            <v>PENJUALAN TUNAI</v>
          </cell>
          <cell r="C27" t="str">
            <v>L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J27">
            <v>327364650</v>
          </cell>
          <cell r="K27">
            <v>0</v>
          </cell>
          <cell r="L27">
            <v>327364650</v>
          </cell>
          <cell r="M27">
            <v>0</v>
          </cell>
          <cell r="N27">
            <v>327364650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411101</v>
          </cell>
          <cell r="B28" t="str">
            <v>PENJUALAN KREDIT</v>
          </cell>
          <cell r="C28" t="str">
            <v>L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8254650</v>
          </cell>
          <cell r="K28">
            <v>0</v>
          </cell>
          <cell r="L28">
            <v>8254650</v>
          </cell>
          <cell r="M28">
            <v>0</v>
          </cell>
          <cell r="N28">
            <v>8254650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A29">
            <v>510001</v>
          </cell>
          <cell r="B29" t="str">
            <v>HPP</v>
          </cell>
          <cell r="C29" t="str">
            <v>L</v>
          </cell>
          <cell r="D29" t="str">
            <v>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555742850</v>
          </cell>
          <cell r="J29">
            <v>256744600</v>
          </cell>
          <cell r="K29">
            <v>298998250</v>
          </cell>
          <cell r="L29">
            <v>0</v>
          </cell>
          <cell r="M29">
            <v>298998250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511001</v>
          </cell>
          <cell r="B30" t="str">
            <v>PEMBELIAN</v>
          </cell>
          <cell r="C30" t="str">
            <v>L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367732400</v>
          </cell>
          <cell r="J30">
            <v>367732400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A31">
            <v>811001</v>
          </cell>
          <cell r="B31" t="str">
            <v>LEMBUR</v>
          </cell>
          <cell r="C31" t="str">
            <v>L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811002</v>
          </cell>
          <cell r="B32" t="str">
            <v>INCENTIVE</v>
          </cell>
          <cell r="C32" t="str">
            <v>L</v>
          </cell>
          <cell r="D32" t="str">
            <v>D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13430800</v>
          </cell>
          <cell r="K32">
            <v>13430800</v>
          </cell>
          <cell r="L32">
            <v>0</v>
          </cell>
          <cell r="M32">
            <v>13430800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811003</v>
          </cell>
          <cell r="B33" t="str">
            <v>BBM</v>
          </cell>
          <cell r="C33" t="str">
            <v>L</v>
          </cell>
          <cell r="D33" t="str">
            <v>D</v>
          </cell>
          <cell r="E33">
            <v>0</v>
          </cell>
          <cell r="F33">
            <v>0</v>
          </cell>
          <cell r="G33">
            <v>8053600</v>
          </cell>
          <cell r="H33">
            <v>0</v>
          </cell>
          <cell r="I33">
            <v>0</v>
          </cell>
          <cell r="K33">
            <v>8053600</v>
          </cell>
          <cell r="L33">
            <v>0</v>
          </cell>
          <cell r="M33">
            <v>8053600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811004</v>
          </cell>
          <cell r="B34" t="str">
            <v>PEMELIHARAAN KENDARAAN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55500</v>
          </cell>
          <cell r="H34">
            <v>0</v>
          </cell>
          <cell r="I34">
            <v>0</v>
          </cell>
          <cell r="J34">
            <v>0</v>
          </cell>
          <cell r="K34">
            <v>55500</v>
          </cell>
          <cell r="L34">
            <v>0</v>
          </cell>
          <cell r="M34">
            <v>55500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811005</v>
          </cell>
          <cell r="B35" t="str">
            <v>PARKIR &amp; TOL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1828000</v>
          </cell>
          <cell r="H35">
            <v>0</v>
          </cell>
          <cell r="K35">
            <v>1828000</v>
          </cell>
          <cell r="L35">
            <v>0</v>
          </cell>
          <cell r="M35">
            <v>1828000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811006</v>
          </cell>
          <cell r="B36" t="str">
            <v>PAKET/PENGIRIMAN DOKUMEN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150000</v>
          </cell>
          <cell r="H36">
            <v>0</v>
          </cell>
          <cell r="I36">
            <v>0</v>
          </cell>
          <cell r="K36">
            <v>150000</v>
          </cell>
          <cell r="L36">
            <v>0</v>
          </cell>
          <cell r="M36">
            <v>150000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821000</v>
          </cell>
          <cell r="B37" t="str">
            <v>PERLENGKAPAN KANTOR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821001</v>
          </cell>
          <cell r="B38" t="str">
            <v>GAJI DAN TUNJANGAN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44081200</v>
          </cell>
          <cell r="K38">
            <v>44081200</v>
          </cell>
          <cell r="L38">
            <v>0</v>
          </cell>
          <cell r="M38">
            <v>44081200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821004</v>
          </cell>
          <cell r="B39" t="str">
            <v>KONSUMSI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821005</v>
          </cell>
          <cell r="B40" t="str">
            <v>PENGOBATAN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821006</v>
          </cell>
          <cell r="B41" t="str">
            <v>THR/BONUS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822005</v>
          </cell>
          <cell r="B42" t="str">
            <v>PEMELIHARAAN KANTOR/BANGUNAN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150700</v>
          </cell>
          <cell r="H42">
            <v>0</v>
          </cell>
          <cell r="I42">
            <v>0</v>
          </cell>
          <cell r="K42">
            <v>150700</v>
          </cell>
          <cell r="L42">
            <v>0</v>
          </cell>
          <cell r="M42">
            <v>150700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822015</v>
          </cell>
          <cell r="B43" t="str">
            <v>PEMELIHARAAN INVENTARIS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824001</v>
          </cell>
          <cell r="B44" t="str">
            <v>LISTRIK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831934</v>
          </cell>
          <cell r="H44">
            <v>0</v>
          </cell>
          <cell r="K44">
            <v>831934</v>
          </cell>
          <cell r="L44">
            <v>0</v>
          </cell>
          <cell r="M44">
            <v>831934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824002</v>
          </cell>
          <cell r="B45" t="str">
            <v>ALAT TULIS &amp; CETAKAN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30100</v>
          </cell>
          <cell r="H45">
            <v>0</v>
          </cell>
          <cell r="I45">
            <v>0</v>
          </cell>
          <cell r="J45">
            <v>0</v>
          </cell>
          <cell r="K45">
            <v>30100</v>
          </cell>
          <cell r="L45">
            <v>0</v>
          </cell>
          <cell r="M45">
            <v>30100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824003</v>
          </cell>
          <cell r="B46" t="str">
            <v>TELEPHONE/FAX/SPEEDY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156000</v>
          </cell>
          <cell r="H46">
            <v>0</v>
          </cell>
          <cell r="K46">
            <v>156000</v>
          </cell>
          <cell r="L46">
            <v>0</v>
          </cell>
          <cell r="M46">
            <v>156000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824004</v>
          </cell>
          <cell r="B47" t="str">
            <v>SUMBANGAN/IURAN &amp; MAJALAH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824005</v>
          </cell>
          <cell r="B48" t="str">
            <v>PERJALANAN DINAS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824006</v>
          </cell>
          <cell r="B49" t="str">
            <v>TRAINNING/SEMINAR/RAPAT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824007</v>
          </cell>
          <cell r="B50" t="str">
            <v>BIAYA RUMAH TANGGA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617000</v>
          </cell>
          <cell r="H50">
            <v>0</v>
          </cell>
          <cell r="I50">
            <v>0</v>
          </cell>
          <cell r="K50">
            <v>617000</v>
          </cell>
          <cell r="L50">
            <v>0</v>
          </cell>
          <cell r="M50">
            <v>617000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824008</v>
          </cell>
          <cell r="B51" t="str">
            <v>SEWA KENDARAAN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824009</v>
          </cell>
          <cell r="B52" t="str">
            <v>SEWA KANTOR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824010</v>
          </cell>
          <cell r="B53" t="str">
            <v>SEWA INVENTARIS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824011</v>
          </cell>
          <cell r="B54" t="str">
            <v>PEMBELIAN TRIPLEK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824013</v>
          </cell>
          <cell r="B55" t="str">
            <v>PENGHAPUSAN PIUTANG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824019</v>
          </cell>
          <cell r="B56" t="str">
            <v>PERIJINAN DAN PBB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824021</v>
          </cell>
          <cell r="B57" t="str">
            <v>BIAYA STNK/KEUR/DISPENSASI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824033</v>
          </cell>
          <cell r="B58" t="str">
            <v>BIAYA KEAMANAN DAN KEBERSIHAN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350000</v>
          </cell>
          <cell r="H58">
            <v>0</v>
          </cell>
          <cell r="K58">
            <v>350000</v>
          </cell>
          <cell r="L58">
            <v>0</v>
          </cell>
          <cell r="M58">
            <v>350000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824037</v>
          </cell>
          <cell r="B59" t="str">
            <v>BENDA POS/MATERAI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28000</v>
          </cell>
          <cell r="H59">
            <v>0</v>
          </cell>
          <cell r="K59">
            <v>28000</v>
          </cell>
          <cell r="L59">
            <v>0</v>
          </cell>
          <cell r="M59">
            <v>28000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824041</v>
          </cell>
          <cell r="B60" t="str">
            <v>AIR ( PAM )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558640</v>
          </cell>
          <cell r="H60">
            <v>0</v>
          </cell>
          <cell r="K60">
            <v>558640</v>
          </cell>
          <cell r="L60">
            <v>0</v>
          </cell>
          <cell r="M60">
            <v>558640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824042</v>
          </cell>
          <cell r="B61" t="str">
            <v>REPACKING , BONGKAR MUAT,dll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825011</v>
          </cell>
          <cell r="B62" t="str">
            <v>BIAYA  PAJAK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825012</v>
          </cell>
          <cell r="B63" t="str">
            <v>ADMINISTRASI BANK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12000</v>
          </cell>
          <cell r="H63">
            <v>0</v>
          </cell>
          <cell r="K63">
            <v>12000</v>
          </cell>
          <cell r="L63">
            <v>0</v>
          </cell>
          <cell r="M63">
            <v>12000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825013</v>
          </cell>
          <cell r="B64" t="str">
            <v>BIAYA JASA MANAGEMENT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825015</v>
          </cell>
          <cell r="B65" t="str">
            <v>REKRUITMEN KARYAWAN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825099</v>
          </cell>
          <cell r="B66" t="str">
            <v>LAIN-LAIN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829207</v>
          </cell>
          <cell r="B67" t="str">
            <v>BIAYA PROMOSI DAGANG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10000</v>
          </cell>
          <cell r="H67">
            <v>0</v>
          </cell>
          <cell r="I67">
            <v>0</v>
          </cell>
          <cell r="K67">
            <v>10000</v>
          </cell>
          <cell r="L67">
            <v>0</v>
          </cell>
          <cell r="M67">
            <v>10000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910200</v>
          </cell>
          <cell r="B68" t="str">
            <v>PENDAPATAN BUNGA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910800</v>
          </cell>
          <cell r="B69" t="str">
            <v>PENJUALAN BARANG BEKAS/SISA BA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910900</v>
          </cell>
          <cell r="B70" t="str">
            <v>LABA PENJUALAN AKTIVA TETAP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919900</v>
          </cell>
          <cell r="B71" t="str">
            <v>PENDAPATAN LAIN-LAIN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920100</v>
          </cell>
          <cell r="B72" t="str">
            <v>BEBAN BUNGA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920500</v>
          </cell>
          <cell r="B73" t="str">
            <v>KERUGIAN PENJUALAN AKTIVA TETA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929900</v>
          </cell>
          <cell r="B74" t="str">
            <v>BEBAN LAIN-LAIN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 t="str">
            <v>Rugi Bulan Berjalan</v>
          </cell>
          <cell r="E75">
            <v>4441884983.2700005</v>
          </cell>
          <cell r="F75">
            <v>4441884983.74333</v>
          </cell>
          <cell r="G75">
            <v>996952714</v>
          </cell>
          <cell r="H75">
            <v>996952714</v>
          </cell>
          <cell r="I75">
            <v>1670295625</v>
          </cell>
          <cell r="J75">
            <v>1670295625</v>
          </cell>
          <cell r="K75">
            <v>5105954208.2699995</v>
          </cell>
          <cell r="L75">
            <v>5105954208.74333</v>
          </cell>
          <cell r="M75">
            <v>369341724</v>
          </cell>
          <cell r="N75">
            <v>335619300</v>
          </cell>
          <cell r="O75">
            <v>4736612484.2699995</v>
          </cell>
          <cell r="P75">
            <v>4736612484.74333</v>
          </cell>
          <cell r="R75">
            <v>4736612484.2699995</v>
          </cell>
          <cell r="S75">
            <v>4736612484.74333</v>
          </cell>
        </row>
        <row r="76">
          <cell r="F76">
            <v>-0.47332954406738281</v>
          </cell>
          <cell r="G76">
            <v>0</v>
          </cell>
          <cell r="I76">
            <v>0</v>
          </cell>
          <cell r="M76">
            <v>-33722424</v>
          </cell>
          <cell r="P76">
            <v>-0.47333049774169922</v>
          </cell>
          <cell r="S76">
            <v>-0.47333049774169922</v>
          </cell>
        </row>
        <row r="77">
          <cell r="E77">
            <v>4441884983.2700005</v>
          </cell>
          <cell r="F77">
            <v>4441884983.2700005</v>
          </cell>
          <cell r="G77">
            <v>996952714</v>
          </cell>
          <cell r="H77">
            <v>996952714</v>
          </cell>
          <cell r="I77">
            <v>1670295625</v>
          </cell>
          <cell r="J77">
            <v>1670295625</v>
          </cell>
          <cell r="K77">
            <v>5105954208.2699995</v>
          </cell>
          <cell r="L77">
            <v>5105954208.74333</v>
          </cell>
          <cell r="M77">
            <v>335619300</v>
          </cell>
          <cell r="N77">
            <v>335619300</v>
          </cell>
          <cell r="O77">
            <v>4736612484.2699995</v>
          </cell>
          <cell r="P77">
            <v>4736612484.2699995</v>
          </cell>
          <cell r="R77">
            <v>4736612484.2699995</v>
          </cell>
          <cell r="S77">
            <v>4736612484.2699995</v>
          </cell>
        </row>
        <row r="79">
          <cell r="B79" t="str">
            <v>Ctrl Jumlah</v>
          </cell>
          <cell r="F79">
            <v>0</v>
          </cell>
          <cell r="H79">
            <v>0</v>
          </cell>
          <cell r="J79">
            <v>0</v>
          </cell>
          <cell r="L79">
            <v>0.47333049774169922</v>
          </cell>
          <cell r="N79">
            <v>0</v>
          </cell>
          <cell r="P79">
            <v>0</v>
          </cell>
        </row>
        <row r="80">
          <cell r="B80" t="str">
            <v>Ctrl vs Rekap GL</v>
          </cell>
          <cell r="G80">
            <v>0</v>
          </cell>
          <cell r="H80">
            <v>0</v>
          </cell>
        </row>
        <row r="81">
          <cell r="B81" t="str">
            <v>Ctrl vs Memo Jurnal</v>
          </cell>
          <cell r="I81">
            <v>0</v>
          </cell>
          <cell r="J81">
            <v>0</v>
          </cell>
        </row>
        <row r="82">
          <cell r="B82" t="str">
            <v>Ctrl vs Rugi Laba</v>
          </cell>
          <cell r="M82">
            <v>0</v>
          </cell>
        </row>
        <row r="83">
          <cell r="B83" t="str">
            <v>Ctrl vs Neraca</v>
          </cell>
          <cell r="O83">
            <v>0</v>
          </cell>
          <cell r="P83">
            <v>-0.47333049774169922</v>
          </cell>
        </row>
        <row r="84">
          <cell r="B84" t="str">
            <v>Ctrl vs COGS</v>
          </cell>
          <cell r="K84">
            <v>0</v>
          </cell>
        </row>
        <row r="85">
          <cell r="B85" t="str">
            <v>Ctrl vs Analisa Piutang</v>
          </cell>
          <cell r="O85">
            <v>0</v>
          </cell>
        </row>
        <row r="86">
          <cell r="B86" t="str">
            <v>Ctrl vs So Persed Akir</v>
          </cell>
          <cell r="O86">
            <v>0</v>
          </cell>
        </row>
        <row r="89">
          <cell r="E89">
            <v>4441884983.2700005</v>
          </cell>
          <cell r="F89">
            <v>4441884983.74333</v>
          </cell>
          <cell r="G89">
            <v>996952714</v>
          </cell>
          <cell r="H89">
            <v>996952714</v>
          </cell>
          <cell r="I89">
            <v>1656864825</v>
          </cell>
          <cell r="J89">
            <v>1656864825</v>
          </cell>
          <cell r="K89">
            <v>5092523408.2699995</v>
          </cell>
          <cell r="L89">
            <v>5092523408.74333</v>
          </cell>
          <cell r="M89">
            <v>355910924</v>
          </cell>
          <cell r="N89">
            <v>335619300</v>
          </cell>
          <cell r="O89">
            <v>4736612484.2699995</v>
          </cell>
          <cell r="P89">
            <v>4736612484.74333</v>
          </cell>
        </row>
        <row r="90">
          <cell r="F90">
            <v>0</v>
          </cell>
          <cell r="G90">
            <v>0</v>
          </cell>
          <cell r="I90">
            <v>0</v>
          </cell>
          <cell r="M90">
            <v>-20291624</v>
          </cell>
          <cell r="P90">
            <v>-0.47333049774169922</v>
          </cell>
        </row>
        <row r="91">
          <cell r="E91">
            <v>4441884983.2700005</v>
          </cell>
          <cell r="F91">
            <v>4441884983.74333</v>
          </cell>
          <cell r="G91">
            <v>996952714</v>
          </cell>
          <cell r="H91">
            <v>996952714</v>
          </cell>
          <cell r="I91">
            <v>1656864825</v>
          </cell>
          <cell r="J91">
            <v>1656864825</v>
          </cell>
          <cell r="K91">
            <v>5092523408.2699995</v>
          </cell>
          <cell r="L91">
            <v>5092523408.74333</v>
          </cell>
          <cell r="M91">
            <v>335619300</v>
          </cell>
          <cell r="N91">
            <v>335619300</v>
          </cell>
          <cell r="O91">
            <v>4736612484.2699995</v>
          </cell>
          <cell r="P91">
            <v>4736612484.2699995</v>
          </cell>
        </row>
      </sheetData>
      <sheetData sheetId="3" refreshError="1"/>
      <sheetData sheetId="4"/>
      <sheetData sheetId="5"/>
      <sheetData sheetId="6" refreshError="1"/>
      <sheetData sheetId="7"/>
      <sheetData sheetId="8">
        <row r="1">
          <cell r="A1" t="str">
            <v>LAPORAN MUTASI PRODUK</v>
          </cell>
        </row>
        <row r="2">
          <cell r="A2" t="e">
            <v>#REF!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111</v>
          </cell>
          <cell r="D4">
            <v>31989</v>
          </cell>
          <cell r="E4">
            <v>1391</v>
          </cell>
          <cell r="F4">
            <v>0</v>
          </cell>
          <cell r="G4">
            <v>281</v>
          </cell>
          <cell r="H4">
            <v>481</v>
          </cell>
          <cell r="I4">
            <v>31673</v>
          </cell>
          <cell r="J4">
            <v>0</v>
          </cell>
          <cell r="K4">
            <v>559</v>
          </cell>
          <cell r="L4">
            <v>0</v>
          </cell>
          <cell r="M4">
            <v>1059</v>
          </cell>
        </row>
        <row r="5">
          <cell r="A5">
            <v>10111</v>
          </cell>
          <cell r="B5" t="str">
            <v>AQ.5GLN BTL</v>
          </cell>
          <cell r="C5">
            <v>4255</v>
          </cell>
          <cell r="D5">
            <v>32827</v>
          </cell>
          <cell r="E5">
            <v>31411</v>
          </cell>
          <cell r="F5">
            <v>0</v>
          </cell>
          <cell r="G5">
            <v>746</v>
          </cell>
          <cell r="H5">
            <v>32153</v>
          </cell>
          <cell r="I5">
            <v>31784</v>
          </cell>
          <cell r="J5">
            <v>0</v>
          </cell>
          <cell r="K5">
            <v>877</v>
          </cell>
          <cell r="L5">
            <v>0</v>
          </cell>
          <cell r="M5">
            <v>4398</v>
          </cell>
        </row>
        <row r="6">
          <cell r="A6">
            <v>10114</v>
          </cell>
          <cell r="B6" t="str">
            <v>PALLET KAYU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12111</v>
          </cell>
          <cell r="B7" t="str">
            <v>AQ.1500ML 1X12</v>
          </cell>
          <cell r="C7">
            <v>0</v>
          </cell>
          <cell r="D7">
            <v>0</v>
          </cell>
          <cell r="E7">
            <v>23</v>
          </cell>
          <cell r="F7">
            <v>0</v>
          </cell>
          <cell r="G7">
            <v>20</v>
          </cell>
          <cell r="H7">
            <v>0</v>
          </cell>
          <cell r="I7">
            <v>23</v>
          </cell>
          <cell r="J7">
            <v>0</v>
          </cell>
          <cell r="K7">
            <v>20</v>
          </cell>
          <cell r="L7">
            <v>0</v>
          </cell>
          <cell r="M7">
            <v>0</v>
          </cell>
        </row>
        <row r="8">
          <cell r="A8">
            <v>12312</v>
          </cell>
          <cell r="B8" t="str">
            <v>AQ.600ML 1X24</v>
          </cell>
          <cell r="C8">
            <v>0</v>
          </cell>
          <cell r="D8">
            <v>0</v>
          </cell>
          <cell r="E8">
            <v>20</v>
          </cell>
          <cell r="F8">
            <v>0</v>
          </cell>
          <cell r="G8">
            <v>20</v>
          </cell>
          <cell r="H8">
            <v>0</v>
          </cell>
          <cell r="I8">
            <v>20</v>
          </cell>
          <cell r="J8">
            <v>0</v>
          </cell>
          <cell r="K8">
            <v>20</v>
          </cell>
          <cell r="L8">
            <v>0</v>
          </cell>
          <cell r="M8">
            <v>0</v>
          </cell>
        </row>
        <row r="9">
          <cell r="A9">
            <v>12613</v>
          </cell>
          <cell r="B9" t="str">
            <v>AQ.240ML 1X48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15510</v>
          </cell>
          <cell r="B10" t="str">
            <v>AQ.HC STAN/SEWA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15512</v>
          </cell>
          <cell r="B11" t="str">
            <v>PORTABLE GG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</row>
        <row r="12">
          <cell r="A12">
            <v>15530</v>
          </cell>
          <cell r="B12" t="str">
            <v>AQ.HC LIN/SEWA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</row>
        <row r="13">
          <cell r="A13">
            <v>19310</v>
          </cell>
          <cell r="B13" t="str">
            <v>AQ.TISSUE</v>
          </cell>
          <cell r="C13">
            <v>100</v>
          </cell>
          <cell r="D13">
            <v>31989</v>
          </cell>
          <cell r="E13">
            <v>1388</v>
          </cell>
          <cell r="F13">
            <v>0</v>
          </cell>
          <cell r="G13">
            <v>281</v>
          </cell>
          <cell r="H13">
            <v>481</v>
          </cell>
          <cell r="I13">
            <v>31670</v>
          </cell>
          <cell r="J13">
            <v>0</v>
          </cell>
          <cell r="K13">
            <v>559</v>
          </cell>
          <cell r="L13">
            <v>0</v>
          </cell>
          <cell r="M13">
            <v>1048</v>
          </cell>
        </row>
        <row r="14">
          <cell r="A14">
            <v>20110</v>
          </cell>
          <cell r="B14" t="str">
            <v>VT.5GLN ISI</v>
          </cell>
          <cell r="C14">
            <v>238</v>
          </cell>
          <cell r="D14">
            <v>1008</v>
          </cell>
          <cell r="E14">
            <v>271</v>
          </cell>
          <cell r="F14">
            <v>0</v>
          </cell>
          <cell r="G14">
            <v>1058</v>
          </cell>
          <cell r="H14">
            <v>0</v>
          </cell>
          <cell r="I14">
            <v>1629</v>
          </cell>
          <cell r="J14">
            <v>0</v>
          </cell>
          <cell r="K14">
            <v>737</v>
          </cell>
          <cell r="L14">
            <v>0</v>
          </cell>
          <cell r="M14">
            <v>209</v>
          </cell>
        </row>
        <row r="15">
          <cell r="A15">
            <v>20111</v>
          </cell>
          <cell r="B15" t="str">
            <v>VT.5GLN BTL</v>
          </cell>
          <cell r="C15">
            <v>1628</v>
          </cell>
          <cell r="D15">
            <v>1103</v>
          </cell>
          <cell r="E15">
            <v>1626</v>
          </cell>
          <cell r="F15">
            <v>0</v>
          </cell>
          <cell r="G15">
            <v>1860</v>
          </cell>
          <cell r="H15">
            <v>0</v>
          </cell>
          <cell r="I15">
            <v>1632</v>
          </cell>
          <cell r="J15">
            <v>0</v>
          </cell>
          <cell r="K15">
            <v>1117</v>
          </cell>
          <cell r="L15">
            <v>0</v>
          </cell>
          <cell r="M15">
            <v>3468</v>
          </cell>
        </row>
        <row r="16">
          <cell r="A16">
            <v>22111</v>
          </cell>
          <cell r="B16" t="str">
            <v>VT.1500ML 1X12</v>
          </cell>
          <cell r="C16">
            <v>44</v>
          </cell>
          <cell r="D16">
            <v>0</v>
          </cell>
          <cell r="E16">
            <v>11</v>
          </cell>
          <cell r="F16">
            <v>0</v>
          </cell>
          <cell r="G16">
            <v>220</v>
          </cell>
          <cell r="H16">
            <v>0</v>
          </cell>
          <cell r="I16">
            <v>165</v>
          </cell>
          <cell r="J16">
            <v>0</v>
          </cell>
          <cell r="K16">
            <v>0</v>
          </cell>
          <cell r="L16">
            <v>0</v>
          </cell>
          <cell r="M16">
            <v>110</v>
          </cell>
        </row>
        <row r="17">
          <cell r="A17">
            <v>22312</v>
          </cell>
          <cell r="B17" t="str">
            <v>VT.600ML 1X24</v>
          </cell>
          <cell r="C17">
            <v>186</v>
          </cell>
          <cell r="D17">
            <v>0</v>
          </cell>
          <cell r="E17">
            <v>23</v>
          </cell>
          <cell r="F17">
            <v>0</v>
          </cell>
          <cell r="G17">
            <v>170</v>
          </cell>
          <cell r="H17">
            <v>0</v>
          </cell>
          <cell r="I17">
            <v>173</v>
          </cell>
          <cell r="J17">
            <v>0</v>
          </cell>
          <cell r="K17">
            <v>0</v>
          </cell>
          <cell r="L17">
            <v>0</v>
          </cell>
          <cell r="M17">
            <v>206</v>
          </cell>
        </row>
        <row r="18">
          <cell r="A18">
            <v>22613</v>
          </cell>
          <cell r="B18" t="str">
            <v>VT.240ML 1X48</v>
          </cell>
          <cell r="C18">
            <v>313</v>
          </cell>
          <cell r="D18">
            <v>0</v>
          </cell>
          <cell r="E18">
            <v>39</v>
          </cell>
          <cell r="F18">
            <v>0</v>
          </cell>
          <cell r="G18">
            <v>500</v>
          </cell>
          <cell r="H18">
            <v>0</v>
          </cell>
          <cell r="I18">
            <v>570</v>
          </cell>
          <cell r="J18">
            <v>0</v>
          </cell>
          <cell r="K18">
            <v>0</v>
          </cell>
          <cell r="L18">
            <v>0</v>
          </cell>
          <cell r="M18">
            <v>282</v>
          </cell>
        </row>
        <row r="19">
          <cell r="A19">
            <v>29310</v>
          </cell>
          <cell r="B19" t="str">
            <v>VT.TISSUE</v>
          </cell>
          <cell r="C19">
            <v>0</v>
          </cell>
        </row>
        <row r="20">
          <cell r="A20">
            <v>40410</v>
          </cell>
          <cell r="B20" t="str">
            <v>MIZONE ORANGE LIME  500ML</v>
          </cell>
          <cell r="C20">
            <v>4</v>
          </cell>
          <cell r="D20">
            <v>0</v>
          </cell>
          <cell r="E20">
            <v>10</v>
          </cell>
          <cell r="F20">
            <v>0</v>
          </cell>
          <cell r="G20">
            <v>10</v>
          </cell>
          <cell r="H20">
            <v>0</v>
          </cell>
          <cell r="I20">
            <v>11</v>
          </cell>
          <cell r="J20">
            <v>0</v>
          </cell>
          <cell r="K20">
            <v>10</v>
          </cell>
          <cell r="L20">
            <v>0</v>
          </cell>
          <cell r="M20">
            <v>3</v>
          </cell>
        </row>
        <row r="21">
          <cell r="A21">
            <v>40411</v>
          </cell>
          <cell r="B21" t="str">
            <v>MIZONE PASSION FRUIT 500M</v>
          </cell>
          <cell r="C21">
            <v>2</v>
          </cell>
          <cell r="D21">
            <v>0</v>
          </cell>
          <cell r="E21">
            <v>10</v>
          </cell>
          <cell r="F21">
            <v>0</v>
          </cell>
          <cell r="G21">
            <v>10</v>
          </cell>
          <cell r="H21">
            <v>0</v>
          </cell>
          <cell r="I21">
            <v>12</v>
          </cell>
          <cell r="J21">
            <v>0</v>
          </cell>
          <cell r="K21">
            <v>10</v>
          </cell>
          <cell r="L21">
            <v>0</v>
          </cell>
          <cell r="M21">
            <v>0</v>
          </cell>
        </row>
        <row r="22">
          <cell r="A22">
            <v>40412</v>
          </cell>
          <cell r="B22" t="str">
            <v>MIZONE LYCHEE LEMON 500 M</v>
          </cell>
          <cell r="C22">
            <v>4</v>
          </cell>
          <cell r="D22">
            <v>0</v>
          </cell>
          <cell r="E22">
            <v>10</v>
          </cell>
          <cell r="F22">
            <v>0</v>
          </cell>
          <cell r="G22">
            <v>10</v>
          </cell>
          <cell r="H22">
            <v>0</v>
          </cell>
          <cell r="I22">
            <v>11</v>
          </cell>
          <cell r="J22">
            <v>0</v>
          </cell>
          <cell r="K22">
            <v>10</v>
          </cell>
          <cell r="L22">
            <v>0</v>
          </cell>
          <cell r="M22">
            <v>3</v>
          </cell>
        </row>
        <row r="23">
          <cell r="A23">
            <v>40418</v>
          </cell>
          <cell r="B23" t="str">
            <v>MIZONE APPLE GUAVA 500 ML</v>
          </cell>
          <cell r="C23">
            <v>5</v>
          </cell>
          <cell r="D23">
            <v>0</v>
          </cell>
          <cell r="E23">
            <v>10</v>
          </cell>
          <cell r="F23">
            <v>0</v>
          </cell>
          <cell r="G23">
            <v>10</v>
          </cell>
          <cell r="H23">
            <v>0</v>
          </cell>
          <cell r="I23">
            <v>12</v>
          </cell>
          <cell r="J23">
            <v>0</v>
          </cell>
          <cell r="K23">
            <v>10</v>
          </cell>
          <cell r="L23">
            <v>0</v>
          </cell>
          <cell r="M23">
            <v>3</v>
          </cell>
        </row>
        <row r="24">
          <cell r="A24">
            <v>40419</v>
          </cell>
          <cell r="B24" t="str">
            <v>MIZONE MANGGA KWENI 500ML</v>
          </cell>
          <cell r="C24">
            <v>4</v>
          </cell>
          <cell r="D24">
            <v>0</v>
          </cell>
          <cell r="E24">
            <v>10</v>
          </cell>
          <cell r="F24">
            <v>0</v>
          </cell>
          <cell r="G24">
            <v>10</v>
          </cell>
          <cell r="H24">
            <v>0</v>
          </cell>
          <cell r="I24">
            <v>12</v>
          </cell>
          <cell r="J24">
            <v>0</v>
          </cell>
          <cell r="K24">
            <v>10</v>
          </cell>
          <cell r="L24">
            <v>0</v>
          </cell>
          <cell r="M24">
            <v>2</v>
          </cell>
        </row>
        <row r="25">
          <cell r="A25">
            <v>90002</v>
          </cell>
          <cell r="B25" t="str">
            <v>TRIPLEK/TRAY</v>
          </cell>
          <cell r="C25">
            <v>84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14</v>
          </cell>
          <cell r="L25">
            <v>0</v>
          </cell>
          <cell r="M25">
            <v>70</v>
          </cell>
        </row>
        <row r="29">
          <cell r="B29" t="str">
            <v>TOTAL</v>
          </cell>
          <cell r="C29">
            <v>6983</v>
          </cell>
          <cell r="D29">
            <v>98916</v>
          </cell>
          <cell r="E29">
            <v>36253</v>
          </cell>
          <cell r="F29">
            <v>0</v>
          </cell>
          <cell r="G29">
            <v>5206</v>
          </cell>
          <cell r="H29">
            <v>33115</v>
          </cell>
          <cell r="I29">
            <v>99399</v>
          </cell>
          <cell r="J29">
            <v>0</v>
          </cell>
          <cell r="K29">
            <v>3953</v>
          </cell>
          <cell r="L29">
            <v>0</v>
          </cell>
          <cell r="M29">
            <v>10864</v>
          </cell>
        </row>
        <row r="30">
          <cell r="A30">
            <v>1</v>
          </cell>
          <cell r="B30">
            <v>2</v>
          </cell>
          <cell r="C30">
            <v>3</v>
          </cell>
          <cell r="D30">
            <v>4</v>
          </cell>
          <cell r="E30">
            <v>5</v>
          </cell>
          <cell r="F30">
            <v>6</v>
          </cell>
          <cell r="G30">
            <v>7</v>
          </cell>
          <cell r="H30">
            <v>8</v>
          </cell>
          <cell r="I30">
            <v>9</v>
          </cell>
          <cell r="J30">
            <v>10</v>
          </cell>
          <cell r="K30">
            <v>11</v>
          </cell>
          <cell r="L30">
            <v>12</v>
          </cell>
          <cell r="M30">
            <v>13</v>
          </cell>
        </row>
        <row r="31">
          <cell r="M3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 IN GB"/>
      <sheetName val="SUPIN K29"/>
      <sheetName val="SUPOUT GB"/>
      <sheetName val="SUPOUT K29"/>
      <sheetName val="IN GB"/>
      <sheetName val="OUT GB"/>
      <sheetName val="IN k29"/>
      <sheetName val="OUT k29"/>
      <sheetName val="SEGMEN"/>
      <sheetName val="LKH"/>
      <sheetName val="BG"/>
      <sheetName val="KROSCEK"/>
      <sheetName val="BANK"/>
      <sheetName val="BANK LIVIA"/>
      <sheetName val="BANK BTN"/>
      <sheetName val="BANK NGINDEN"/>
      <sheetName val="KB"/>
      <sheetName val="KO"/>
      <sheetName val="BD"/>
      <sheetName val="BP"/>
      <sheetName val="REKAP BIAYA"/>
      <sheetName val="PIUT JMSTK"/>
      <sheetName val="PIUT JMSTK 1"/>
      <sheetName val="PIUT MS SUPORT"/>
      <sheetName val="PIUT MS.SUPORT 1"/>
      <sheetName val="PIUT PST"/>
      <sheetName val="PIUT PST 1"/>
      <sheetName val="PIUT TIV"/>
      <sheetName val="PIUT TIV 1"/>
      <sheetName val="PIUT TIV PROGRAM"/>
      <sheetName val="TTPN PLGN"/>
      <sheetName val="TTPN PLGN 1"/>
      <sheetName val="TP NGD"/>
      <sheetName val="MARGO"/>
      <sheetName val="HUT MS SUPORT"/>
      <sheetName val="KEND MARGO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DEPO MARGOMULYO</v>
          </cell>
        </row>
        <row r="4">
          <cell r="B4" t="str">
            <v>LAPORAN MUTASI PRODUK</v>
          </cell>
        </row>
        <row r="5">
          <cell r="B5" t="str">
            <v>PER  28  FEBRUARI  2014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10714</v>
          </cell>
          <cell r="E8">
            <v>107140000</v>
          </cell>
          <cell r="F8">
            <v>9250</v>
          </cell>
          <cell r="G8">
            <v>10000</v>
          </cell>
          <cell r="H8">
            <v>77568</v>
          </cell>
          <cell r="I8">
            <v>775680000</v>
          </cell>
          <cell r="J8">
            <v>16838</v>
          </cell>
          <cell r="K8">
            <v>168380000</v>
          </cell>
          <cell r="L8">
            <v>0</v>
          </cell>
          <cell r="M8">
            <v>0</v>
          </cell>
          <cell r="N8">
            <v>1438</v>
          </cell>
          <cell r="O8">
            <v>14380000</v>
          </cell>
          <cell r="P8">
            <v>1586</v>
          </cell>
          <cell r="Q8">
            <v>15860000</v>
          </cell>
          <cell r="R8">
            <v>85126</v>
          </cell>
          <cell r="S8">
            <v>851260000</v>
          </cell>
          <cell r="T8">
            <v>0</v>
          </cell>
          <cell r="U8">
            <v>0</v>
          </cell>
          <cell r="V8">
            <v>11831</v>
          </cell>
          <cell r="W8">
            <v>118310000</v>
          </cell>
          <cell r="X8">
            <v>0</v>
          </cell>
          <cell r="Y8">
            <v>0</v>
          </cell>
          <cell r="Z8">
            <v>8015</v>
          </cell>
          <cell r="AA8">
            <v>80150000</v>
          </cell>
          <cell r="AB8">
            <v>65589</v>
          </cell>
          <cell r="AC8">
            <v>655890000</v>
          </cell>
          <cell r="AD8">
            <v>68288</v>
          </cell>
          <cell r="AE8">
            <v>682880000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17406</v>
          </cell>
          <cell r="E9">
            <v>522180000</v>
          </cell>
          <cell r="F9">
            <v>30000</v>
          </cell>
          <cell r="G9">
            <v>30000</v>
          </cell>
          <cell r="H9">
            <v>77568</v>
          </cell>
          <cell r="I9">
            <v>2327040000</v>
          </cell>
          <cell r="J9">
            <v>81555</v>
          </cell>
          <cell r="K9">
            <v>2446650000</v>
          </cell>
          <cell r="L9">
            <v>0</v>
          </cell>
          <cell r="M9">
            <v>0</v>
          </cell>
          <cell r="N9">
            <v>10255</v>
          </cell>
          <cell r="O9">
            <v>307650000</v>
          </cell>
          <cell r="P9">
            <v>70549</v>
          </cell>
          <cell r="Q9">
            <v>2116470000</v>
          </cell>
          <cell r="R9">
            <v>84921</v>
          </cell>
          <cell r="S9">
            <v>2547630000</v>
          </cell>
          <cell r="T9">
            <v>0</v>
          </cell>
          <cell r="U9">
            <v>0</v>
          </cell>
          <cell r="V9">
            <v>12166</v>
          </cell>
          <cell r="W9">
            <v>364980000</v>
          </cell>
          <cell r="X9">
            <v>0</v>
          </cell>
          <cell r="Y9">
            <v>0</v>
          </cell>
          <cell r="Z9">
            <v>19148</v>
          </cell>
          <cell r="AA9">
            <v>574440000</v>
          </cell>
          <cell r="AB9">
            <v>5108</v>
          </cell>
          <cell r="AC9">
            <v>153240000</v>
          </cell>
          <cell r="AD9">
            <v>3366</v>
          </cell>
          <cell r="AE9">
            <v>100980000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799</v>
          </cell>
          <cell r="E10">
            <v>16779000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799</v>
          </cell>
          <cell r="AA10">
            <v>16779000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PALET LOSCAM</v>
          </cell>
          <cell r="D11">
            <v>857</v>
          </cell>
          <cell r="E11">
            <v>0</v>
          </cell>
          <cell r="F11">
            <v>0</v>
          </cell>
          <cell r="G11">
            <v>0</v>
          </cell>
          <cell r="H11">
            <v>1110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1110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857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102000556</v>
          </cell>
          <cell r="C12" t="str">
            <v>1 MILKUAT INSTAN STROWBERI</v>
          </cell>
          <cell r="E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2 MILKUAT INSTAN ORANGE</v>
          </cell>
          <cell r="E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B14">
            <v>102000556</v>
          </cell>
          <cell r="C14" t="str">
            <v>3 MILKUAT INSTANT COKLAT</v>
          </cell>
          <cell r="E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10510</v>
          </cell>
          <cell r="C15" t="str">
            <v>AQ.380 ML ISI 1X24</v>
          </cell>
          <cell r="D15">
            <v>1</v>
          </cell>
          <cell r="E15">
            <v>17400</v>
          </cell>
          <cell r="F15">
            <v>17400</v>
          </cell>
          <cell r="G15">
            <v>17400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1</v>
          </cell>
          <cell r="AA15">
            <v>17400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10511</v>
          </cell>
          <cell r="C16" t="str">
            <v>AQ.380 ML BTL</v>
          </cell>
          <cell r="D16">
            <v>1025</v>
          </cell>
          <cell r="E16">
            <v>512500</v>
          </cell>
          <cell r="F16">
            <v>500</v>
          </cell>
          <cell r="G16">
            <v>500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1025</v>
          </cell>
          <cell r="AA16">
            <v>512500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10512</v>
          </cell>
          <cell r="C17" t="str">
            <v>AQ.380 ML KRAT/PALET</v>
          </cell>
          <cell r="D17">
            <v>43</v>
          </cell>
          <cell r="E17">
            <v>559000</v>
          </cell>
          <cell r="F17">
            <v>13000</v>
          </cell>
          <cell r="G17">
            <v>13000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43</v>
          </cell>
          <cell r="AA17">
            <v>559000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10520</v>
          </cell>
          <cell r="C18" t="str">
            <v>380 ML AQUA REFLECTION 1</v>
          </cell>
          <cell r="D18">
            <v>71</v>
          </cell>
          <cell r="E18">
            <v>4835100</v>
          </cell>
          <cell r="F18">
            <v>119700</v>
          </cell>
          <cell r="G18">
            <v>68100</v>
          </cell>
          <cell r="H18">
            <v>0</v>
          </cell>
          <cell r="I18">
            <v>0</v>
          </cell>
          <cell r="J18">
            <v>21</v>
          </cell>
          <cell r="K18">
            <v>1430100</v>
          </cell>
          <cell r="L18">
            <v>15</v>
          </cell>
          <cell r="M18">
            <v>450000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42</v>
          </cell>
          <cell r="S18">
            <v>2860200</v>
          </cell>
          <cell r="T18">
            <v>15</v>
          </cell>
          <cell r="U18">
            <v>1021500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50</v>
          </cell>
          <cell r="AA18">
            <v>3405000</v>
          </cell>
          <cell r="AB18">
            <v>0</v>
          </cell>
          <cell r="AC18">
            <v>0</v>
          </cell>
          <cell r="AD18">
            <v>21</v>
          </cell>
          <cell r="AE18">
            <v>1430100</v>
          </cell>
          <cell r="AF18">
            <v>0</v>
          </cell>
        </row>
        <row r="19">
          <cell r="B19">
            <v>10521</v>
          </cell>
          <cell r="C19" t="str">
            <v>380 ML AQUA REFLECTION SP</v>
          </cell>
          <cell r="D19">
            <v>90</v>
          </cell>
          <cell r="E19">
            <v>6669000</v>
          </cell>
          <cell r="F19">
            <v>0</v>
          </cell>
          <cell r="G19">
            <v>74100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</v>
          </cell>
          <cell r="S19">
            <v>74100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89</v>
          </cell>
          <cell r="AA19">
            <v>6594900</v>
          </cell>
          <cell r="AB19">
            <v>0</v>
          </cell>
          <cell r="AC19">
            <v>0</v>
          </cell>
          <cell r="AD19">
            <v>1</v>
          </cell>
          <cell r="AE19">
            <v>74100</v>
          </cell>
          <cell r="AF19">
            <v>0</v>
          </cell>
        </row>
        <row r="20">
          <cell r="B20">
            <v>12111</v>
          </cell>
          <cell r="C20" t="str">
            <v>AQ.1500ML 1X12</v>
          </cell>
          <cell r="D20">
            <v>13658</v>
          </cell>
          <cell r="E20">
            <v>437056000</v>
          </cell>
          <cell r="F20">
            <v>30450</v>
          </cell>
          <cell r="G20">
            <v>32000</v>
          </cell>
          <cell r="H20">
            <v>95550</v>
          </cell>
          <cell r="I20">
            <v>3057600000</v>
          </cell>
          <cell r="J20">
            <v>9979</v>
          </cell>
          <cell r="K20">
            <v>319328000</v>
          </cell>
          <cell r="L20">
            <v>220</v>
          </cell>
          <cell r="M20">
            <v>14982000</v>
          </cell>
          <cell r="N20">
            <v>4215</v>
          </cell>
          <cell r="O20">
            <v>134880000</v>
          </cell>
          <cell r="P20">
            <v>0</v>
          </cell>
          <cell r="Q20">
            <v>0</v>
          </cell>
          <cell r="R20">
            <v>101341</v>
          </cell>
          <cell r="S20">
            <v>3242912000</v>
          </cell>
          <cell r="T20">
            <v>220</v>
          </cell>
          <cell r="U20">
            <v>7040000</v>
          </cell>
          <cell r="V20">
            <v>19267</v>
          </cell>
          <cell r="W20">
            <v>616544000</v>
          </cell>
          <cell r="X20">
            <v>0</v>
          </cell>
          <cell r="Y20">
            <v>0</v>
          </cell>
          <cell r="Z20">
            <v>2794</v>
          </cell>
          <cell r="AA20">
            <v>89408000</v>
          </cell>
          <cell r="AB20">
            <v>80498</v>
          </cell>
          <cell r="AC20">
            <v>2575936000</v>
          </cell>
          <cell r="AD20">
            <v>91362</v>
          </cell>
          <cell r="AE20">
            <v>2923584000</v>
          </cell>
          <cell r="AF20">
            <v>0</v>
          </cell>
        </row>
        <row r="21">
          <cell r="B21">
            <v>12312</v>
          </cell>
          <cell r="C21" t="str">
            <v>AQ.600ML 1X24</v>
          </cell>
          <cell r="D21">
            <v>12001</v>
          </cell>
          <cell r="E21">
            <v>390032500</v>
          </cell>
          <cell r="F21">
            <v>32350</v>
          </cell>
          <cell r="G21">
            <v>32500</v>
          </cell>
          <cell r="H21">
            <v>87612</v>
          </cell>
          <cell r="I21">
            <v>2847390000</v>
          </cell>
          <cell r="J21">
            <v>5844</v>
          </cell>
          <cell r="K21">
            <v>189930000</v>
          </cell>
          <cell r="L21">
            <v>3209</v>
          </cell>
          <cell r="M21">
            <v>237786900</v>
          </cell>
          <cell r="N21">
            <v>531</v>
          </cell>
          <cell r="O21">
            <v>17257500</v>
          </cell>
          <cell r="P21">
            <v>0</v>
          </cell>
          <cell r="Q21">
            <v>0</v>
          </cell>
          <cell r="R21">
            <v>88482</v>
          </cell>
          <cell r="S21">
            <v>2875665000</v>
          </cell>
          <cell r="T21">
            <v>3209</v>
          </cell>
          <cell r="U21">
            <v>104292500</v>
          </cell>
          <cell r="V21">
            <v>11314</v>
          </cell>
          <cell r="W21">
            <v>367705000</v>
          </cell>
          <cell r="X21">
            <v>1152</v>
          </cell>
          <cell r="Y21">
            <v>37440000</v>
          </cell>
          <cell r="Z21">
            <v>5040</v>
          </cell>
          <cell r="AA21">
            <v>163800000</v>
          </cell>
          <cell r="AB21">
            <v>75677</v>
          </cell>
          <cell r="AC21">
            <v>2459502500</v>
          </cell>
          <cell r="AD21">
            <v>82638</v>
          </cell>
          <cell r="AE21">
            <v>2685735000</v>
          </cell>
          <cell r="AF21">
            <v>0</v>
          </cell>
        </row>
        <row r="22">
          <cell r="B22">
            <v>12512</v>
          </cell>
          <cell r="C22" t="str">
            <v>AQ.330ML 1X24</v>
          </cell>
          <cell r="D22">
            <v>2856</v>
          </cell>
          <cell r="E22">
            <v>66973200</v>
          </cell>
          <cell r="F22">
            <v>23350</v>
          </cell>
          <cell r="G22">
            <v>23450</v>
          </cell>
          <cell r="H22">
            <v>8775</v>
          </cell>
          <cell r="I22">
            <v>205773750</v>
          </cell>
          <cell r="J22">
            <v>675</v>
          </cell>
          <cell r="K22">
            <v>15828750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9743</v>
          </cell>
          <cell r="S22">
            <v>228473350</v>
          </cell>
          <cell r="T22">
            <v>0</v>
          </cell>
          <cell r="U22">
            <v>0</v>
          </cell>
          <cell r="V22">
            <v>2426</v>
          </cell>
          <cell r="W22">
            <v>56889700</v>
          </cell>
          <cell r="X22">
            <v>0</v>
          </cell>
          <cell r="Y22">
            <v>0</v>
          </cell>
          <cell r="Z22">
            <v>137</v>
          </cell>
          <cell r="AA22">
            <v>3212650</v>
          </cell>
          <cell r="AB22">
            <v>6349</v>
          </cell>
          <cell r="AC22">
            <v>148884050</v>
          </cell>
          <cell r="AD22">
            <v>9068</v>
          </cell>
          <cell r="AE22">
            <v>212644600</v>
          </cell>
          <cell r="AF22">
            <v>0</v>
          </cell>
        </row>
        <row r="23">
          <cell r="B23" t="str">
            <v>12512P</v>
          </cell>
          <cell r="C23" t="str">
            <v>AQ.330 ML PSC</v>
          </cell>
          <cell r="D23">
            <v>12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12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12613</v>
          </cell>
          <cell r="C24" t="str">
            <v>AQ.240ML 1X48</v>
          </cell>
          <cell r="D24">
            <v>10193</v>
          </cell>
          <cell r="E24">
            <v>181435400</v>
          </cell>
          <cell r="F24">
            <v>16900</v>
          </cell>
          <cell r="G24">
            <v>17800</v>
          </cell>
          <cell r="H24">
            <v>39360</v>
          </cell>
          <cell r="I24">
            <v>700608000</v>
          </cell>
          <cell r="J24">
            <v>5236</v>
          </cell>
          <cell r="K24">
            <v>93200800</v>
          </cell>
          <cell r="L24">
            <v>6644</v>
          </cell>
          <cell r="M24">
            <v>0</v>
          </cell>
          <cell r="N24">
            <v>1324</v>
          </cell>
          <cell r="O24">
            <v>23567200</v>
          </cell>
          <cell r="P24">
            <v>0</v>
          </cell>
          <cell r="Q24">
            <v>0</v>
          </cell>
          <cell r="R24">
            <v>32175</v>
          </cell>
          <cell r="S24">
            <v>572715000</v>
          </cell>
          <cell r="T24">
            <v>6644</v>
          </cell>
          <cell r="U24">
            <v>118263200</v>
          </cell>
          <cell r="V24">
            <v>8526</v>
          </cell>
          <cell r="W24">
            <v>151762800</v>
          </cell>
          <cell r="X24">
            <v>3264</v>
          </cell>
          <cell r="Y24">
            <v>55161600</v>
          </cell>
          <cell r="Z24">
            <v>12148</v>
          </cell>
          <cell r="AA24">
            <v>216234400</v>
          </cell>
          <cell r="AB24">
            <v>28894</v>
          </cell>
          <cell r="AC24">
            <v>517250800</v>
          </cell>
          <cell r="AD24">
            <v>26939</v>
          </cell>
          <cell r="AE24">
            <v>482451800</v>
          </cell>
          <cell r="AF24">
            <v>0</v>
          </cell>
        </row>
        <row r="25">
          <cell r="B25">
            <v>19310</v>
          </cell>
          <cell r="C25" t="str">
            <v>AQ.TISSUE</v>
          </cell>
          <cell r="D25">
            <v>0</v>
          </cell>
          <cell r="E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20110</v>
          </cell>
          <cell r="C26" t="str">
            <v>VT.5GLN ISI</v>
          </cell>
          <cell r="D26">
            <v>588</v>
          </cell>
          <cell r="E26">
            <v>4233600</v>
          </cell>
          <cell r="F26">
            <v>6700</v>
          </cell>
          <cell r="G26">
            <v>7200</v>
          </cell>
          <cell r="H26">
            <v>15792</v>
          </cell>
          <cell r="I26">
            <v>113702400</v>
          </cell>
          <cell r="J26">
            <v>3631</v>
          </cell>
          <cell r="K26">
            <v>26143200</v>
          </cell>
          <cell r="L26">
            <v>0</v>
          </cell>
          <cell r="M26">
            <v>0</v>
          </cell>
          <cell r="N26">
            <v>2052</v>
          </cell>
          <cell r="O26">
            <v>14774400</v>
          </cell>
          <cell r="P26">
            <v>120</v>
          </cell>
          <cell r="Q26">
            <v>864000</v>
          </cell>
          <cell r="R26">
            <v>17625</v>
          </cell>
          <cell r="S26">
            <v>126900000</v>
          </cell>
          <cell r="T26">
            <v>0</v>
          </cell>
          <cell r="U26">
            <v>0</v>
          </cell>
          <cell r="V26">
            <v>1574</v>
          </cell>
          <cell r="W26">
            <v>11332800</v>
          </cell>
          <cell r="X26">
            <v>0</v>
          </cell>
          <cell r="Y26">
            <v>0</v>
          </cell>
          <cell r="Z26">
            <v>2744</v>
          </cell>
          <cell r="AA26">
            <v>19756800</v>
          </cell>
          <cell r="AB26">
            <v>16150</v>
          </cell>
          <cell r="AC26">
            <v>116280000</v>
          </cell>
          <cell r="AD26">
            <v>13994</v>
          </cell>
          <cell r="AE26">
            <v>100756800</v>
          </cell>
          <cell r="AF26">
            <v>0</v>
          </cell>
        </row>
        <row r="27">
          <cell r="B27">
            <v>20111</v>
          </cell>
          <cell r="C27" t="str">
            <v>VT.5GLN BTL</v>
          </cell>
          <cell r="D27">
            <v>14536</v>
          </cell>
          <cell r="E27">
            <v>436080000</v>
          </cell>
          <cell r="F27">
            <v>30000</v>
          </cell>
          <cell r="G27">
            <v>30000</v>
          </cell>
          <cell r="H27">
            <v>15792</v>
          </cell>
          <cell r="I27">
            <v>473760000</v>
          </cell>
          <cell r="J27">
            <v>17691</v>
          </cell>
          <cell r="K27">
            <v>530730000</v>
          </cell>
          <cell r="L27">
            <v>0</v>
          </cell>
          <cell r="M27">
            <v>0</v>
          </cell>
          <cell r="N27">
            <v>3330</v>
          </cell>
          <cell r="O27">
            <v>99900000</v>
          </cell>
          <cell r="P27">
            <v>20567</v>
          </cell>
          <cell r="Q27">
            <v>617010000</v>
          </cell>
          <cell r="R27">
            <v>17772</v>
          </cell>
          <cell r="S27">
            <v>533160000</v>
          </cell>
          <cell r="T27">
            <v>0</v>
          </cell>
          <cell r="U27">
            <v>0</v>
          </cell>
          <cell r="V27">
            <v>1564</v>
          </cell>
          <cell r="W27">
            <v>46920000</v>
          </cell>
          <cell r="X27">
            <v>0</v>
          </cell>
          <cell r="Y27">
            <v>0</v>
          </cell>
          <cell r="Z27">
            <v>11446</v>
          </cell>
          <cell r="AA27">
            <v>343380000</v>
          </cell>
          <cell r="AB27">
            <v>-3009</v>
          </cell>
          <cell r="AC27">
            <v>-90270000</v>
          </cell>
          <cell r="AD27">
            <v>81</v>
          </cell>
          <cell r="AE27">
            <v>2430000</v>
          </cell>
          <cell r="AF27">
            <v>0</v>
          </cell>
        </row>
        <row r="28">
          <cell r="B28">
            <v>22111</v>
          </cell>
          <cell r="C28" t="str">
            <v>VT.1500ML 1X12</v>
          </cell>
          <cell r="D28">
            <v>7504</v>
          </cell>
          <cell r="E28">
            <v>150830400</v>
          </cell>
          <cell r="F28">
            <v>19650</v>
          </cell>
          <cell r="G28">
            <v>20100</v>
          </cell>
          <cell r="H28">
            <v>4940</v>
          </cell>
          <cell r="I28">
            <v>99294000</v>
          </cell>
          <cell r="J28">
            <v>637</v>
          </cell>
          <cell r="K28">
            <v>12803700</v>
          </cell>
          <cell r="L28">
            <v>20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3527</v>
          </cell>
          <cell r="S28">
            <v>70892700</v>
          </cell>
          <cell r="T28">
            <v>20</v>
          </cell>
          <cell r="U28">
            <v>402000</v>
          </cell>
          <cell r="V28">
            <v>725</v>
          </cell>
          <cell r="W28">
            <v>14572500</v>
          </cell>
          <cell r="X28">
            <v>1235</v>
          </cell>
          <cell r="Y28">
            <v>24823500</v>
          </cell>
          <cell r="Z28">
            <v>7594</v>
          </cell>
          <cell r="AA28">
            <v>152639400</v>
          </cell>
          <cell r="AB28">
            <v>2980</v>
          </cell>
          <cell r="AC28">
            <v>59898000</v>
          </cell>
          <cell r="AD28">
            <v>2890</v>
          </cell>
          <cell r="AE28">
            <v>58089000</v>
          </cell>
          <cell r="AF28">
            <v>0</v>
          </cell>
        </row>
        <row r="29">
          <cell r="B29">
            <v>22312</v>
          </cell>
          <cell r="C29" t="str">
            <v>VT.600ML 1X24</v>
          </cell>
          <cell r="D29">
            <v>1535</v>
          </cell>
          <cell r="E29">
            <v>32235000</v>
          </cell>
          <cell r="F29">
            <v>20550</v>
          </cell>
          <cell r="G29">
            <v>21000</v>
          </cell>
          <cell r="H29">
            <v>18144</v>
          </cell>
          <cell r="I29">
            <v>381024000</v>
          </cell>
          <cell r="J29">
            <v>677</v>
          </cell>
          <cell r="K29">
            <v>14217000</v>
          </cell>
          <cell r="L29">
            <v>72</v>
          </cell>
          <cell r="M29">
            <v>0</v>
          </cell>
          <cell r="N29">
            <v>12</v>
          </cell>
          <cell r="O29">
            <v>252000</v>
          </cell>
          <cell r="P29">
            <v>0</v>
          </cell>
          <cell r="Q29">
            <v>0</v>
          </cell>
          <cell r="R29">
            <v>4360</v>
          </cell>
          <cell r="S29">
            <v>91560000</v>
          </cell>
          <cell r="T29">
            <v>72</v>
          </cell>
          <cell r="U29">
            <v>1512000</v>
          </cell>
          <cell r="V29">
            <v>2275</v>
          </cell>
          <cell r="W29">
            <v>47775000</v>
          </cell>
          <cell r="X29">
            <v>1512</v>
          </cell>
          <cell r="Y29">
            <v>31752000</v>
          </cell>
          <cell r="Z29">
            <v>12221</v>
          </cell>
          <cell r="AA29">
            <v>256641000</v>
          </cell>
          <cell r="AB29">
            <v>14369</v>
          </cell>
          <cell r="AC29">
            <v>301749000</v>
          </cell>
          <cell r="AD29">
            <v>3683</v>
          </cell>
          <cell r="AE29">
            <v>77343000</v>
          </cell>
          <cell r="AF29">
            <v>0</v>
          </cell>
        </row>
        <row r="30">
          <cell r="B30">
            <v>22613</v>
          </cell>
          <cell r="C30" t="str">
            <v>VT.240ML 1X48</v>
          </cell>
          <cell r="D30">
            <v>1351</v>
          </cell>
          <cell r="E30">
            <v>17563000</v>
          </cell>
          <cell r="F30">
            <v>12700</v>
          </cell>
          <cell r="G30">
            <v>13000</v>
          </cell>
          <cell r="H30">
            <v>8640</v>
          </cell>
          <cell r="I30">
            <v>112320000</v>
          </cell>
          <cell r="J30">
            <v>1084</v>
          </cell>
          <cell r="K30">
            <v>14092000</v>
          </cell>
          <cell r="L30">
            <v>2674</v>
          </cell>
          <cell r="M30">
            <v>0</v>
          </cell>
          <cell r="N30">
            <v>64</v>
          </cell>
          <cell r="O30">
            <v>832000</v>
          </cell>
          <cell r="P30">
            <v>0</v>
          </cell>
          <cell r="Q30">
            <v>0</v>
          </cell>
          <cell r="R30">
            <v>7594</v>
          </cell>
          <cell r="S30">
            <v>98722000</v>
          </cell>
          <cell r="T30">
            <v>2674</v>
          </cell>
          <cell r="U30">
            <v>34762000</v>
          </cell>
          <cell r="V30">
            <v>594</v>
          </cell>
          <cell r="W30">
            <v>7722000</v>
          </cell>
          <cell r="X30">
            <v>0</v>
          </cell>
          <cell r="Y30">
            <v>0</v>
          </cell>
          <cell r="Z30">
            <v>2951</v>
          </cell>
          <cell r="AA30">
            <v>38363000</v>
          </cell>
          <cell r="AB30">
            <v>8110</v>
          </cell>
          <cell r="AC30">
            <v>105430000</v>
          </cell>
          <cell r="AD30">
            <v>6510</v>
          </cell>
          <cell r="AE30">
            <v>84630000</v>
          </cell>
          <cell r="AF30">
            <v>0</v>
          </cell>
        </row>
        <row r="31">
          <cell r="B31">
            <v>27110</v>
          </cell>
          <cell r="C31" t="str">
            <v>VT.GUCI BIRU</v>
          </cell>
          <cell r="D31">
            <v>27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15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12</v>
          </cell>
          <cell r="AA31">
            <v>0</v>
          </cell>
          <cell r="AB31">
            <v>0</v>
          </cell>
          <cell r="AC31">
            <v>0</v>
          </cell>
          <cell r="AD31">
            <v>15</v>
          </cell>
          <cell r="AE31">
            <v>0</v>
          </cell>
          <cell r="AF31">
            <v>0</v>
          </cell>
        </row>
        <row r="32">
          <cell r="B32">
            <v>29310</v>
          </cell>
          <cell r="C32" t="str">
            <v>VT.TISSUE</v>
          </cell>
          <cell r="D32">
            <v>0</v>
          </cell>
          <cell r="E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B33">
            <v>40410</v>
          </cell>
          <cell r="C33" t="str">
            <v>MIZONE ORANGE LIME  500ML</v>
          </cell>
          <cell r="D33">
            <v>4192</v>
          </cell>
          <cell r="E33">
            <v>128275200</v>
          </cell>
          <cell r="F33">
            <v>29200</v>
          </cell>
          <cell r="G33">
            <v>30600</v>
          </cell>
          <cell r="H33">
            <v>2464</v>
          </cell>
          <cell r="I33">
            <v>75398400</v>
          </cell>
          <cell r="J33">
            <v>593</v>
          </cell>
          <cell r="K33">
            <v>18145800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2337</v>
          </cell>
          <cell r="S33">
            <v>71512200</v>
          </cell>
          <cell r="T33">
            <v>0</v>
          </cell>
          <cell r="U33">
            <v>0</v>
          </cell>
          <cell r="V33">
            <v>929</v>
          </cell>
          <cell r="W33">
            <v>28427400</v>
          </cell>
          <cell r="X33">
            <v>2464</v>
          </cell>
          <cell r="Y33">
            <v>75398400</v>
          </cell>
          <cell r="Z33">
            <v>1519</v>
          </cell>
          <cell r="AA33">
            <v>46481400</v>
          </cell>
          <cell r="AB33">
            <v>-929</v>
          </cell>
          <cell r="AC33">
            <v>-28427400</v>
          </cell>
          <cell r="AD33">
            <v>1744</v>
          </cell>
          <cell r="AE33">
            <v>53366400</v>
          </cell>
          <cell r="AF33">
            <v>0</v>
          </cell>
        </row>
        <row r="34">
          <cell r="B34" t="str">
            <v>40410P</v>
          </cell>
          <cell r="C34" t="str">
            <v>MIZONE ORANGE LIME 500ML</v>
          </cell>
          <cell r="D34">
            <v>4</v>
          </cell>
          <cell r="E34">
            <v>11200</v>
          </cell>
          <cell r="G34">
            <v>2800</v>
          </cell>
          <cell r="H34">
            <v>0</v>
          </cell>
          <cell r="I34">
            <v>0</v>
          </cell>
          <cell r="J34">
            <v>182</v>
          </cell>
          <cell r="K34">
            <v>509600</v>
          </cell>
          <cell r="L34">
            <v>0</v>
          </cell>
          <cell r="M34">
            <v>0</v>
          </cell>
          <cell r="N34">
            <v>1072</v>
          </cell>
          <cell r="O34">
            <v>3001600</v>
          </cell>
          <cell r="P34">
            <v>0</v>
          </cell>
          <cell r="Q34">
            <v>0</v>
          </cell>
          <cell r="R34">
            <v>1257</v>
          </cell>
          <cell r="S34">
            <v>3519600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</v>
          </cell>
          <cell r="AA34">
            <v>2800</v>
          </cell>
          <cell r="AB34">
            <v>1072</v>
          </cell>
          <cell r="AC34">
            <v>3001600</v>
          </cell>
          <cell r="AD34">
            <v>1075</v>
          </cell>
          <cell r="AE34">
            <v>3010000</v>
          </cell>
          <cell r="AF34">
            <v>0</v>
          </cell>
        </row>
        <row r="35">
          <cell r="B35">
            <v>40411</v>
          </cell>
          <cell r="C35" t="str">
            <v>MIZONE PASSION FRUIT 500M</v>
          </cell>
          <cell r="D35">
            <v>0</v>
          </cell>
          <cell r="E35">
            <v>0</v>
          </cell>
          <cell r="F35">
            <v>29200</v>
          </cell>
          <cell r="G35">
            <v>30600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40412</v>
          </cell>
          <cell r="C36" t="str">
            <v>MIZONE LYCHEE LEMON 500 M</v>
          </cell>
          <cell r="D36">
            <v>57608</v>
          </cell>
          <cell r="E36">
            <v>1762804800</v>
          </cell>
          <cell r="F36">
            <v>29200</v>
          </cell>
          <cell r="G36">
            <v>30600</v>
          </cell>
          <cell r="H36">
            <v>7392</v>
          </cell>
          <cell r="I36">
            <v>226195200</v>
          </cell>
          <cell r="J36">
            <v>1039</v>
          </cell>
          <cell r="K36">
            <v>31793400</v>
          </cell>
          <cell r="L36">
            <v>0</v>
          </cell>
          <cell r="M36">
            <v>0</v>
          </cell>
          <cell r="N36">
            <v>1</v>
          </cell>
          <cell r="O36">
            <v>30600</v>
          </cell>
          <cell r="P36">
            <v>0</v>
          </cell>
          <cell r="Q36">
            <v>0</v>
          </cell>
          <cell r="R36">
            <v>30392</v>
          </cell>
          <cell r="S36">
            <v>929995200</v>
          </cell>
          <cell r="T36">
            <v>0</v>
          </cell>
          <cell r="U36">
            <v>0</v>
          </cell>
          <cell r="V36">
            <v>675</v>
          </cell>
          <cell r="W36">
            <v>20655000</v>
          </cell>
          <cell r="X36">
            <v>1232</v>
          </cell>
          <cell r="Y36">
            <v>37699200</v>
          </cell>
          <cell r="Z36">
            <v>33741</v>
          </cell>
          <cell r="AA36">
            <v>1032474600</v>
          </cell>
          <cell r="AB36">
            <v>5486</v>
          </cell>
          <cell r="AC36">
            <v>167871600</v>
          </cell>
          <cell r="AD36">
            <v>29353</v>
          </cell>
          <cell r="AE36">
            <v>898201800</v>
          </cell>
          <cell r="AF36">
            <v>0</v>
          </cell>
        </row>
        <row r="37">
          <cell r="B37" t="str">
            <v>40412P</v>
          </cell>
          <cell r="C37" t="str">
            <v>MIZONE LYCHEE LEMON 500 M</v>
          </cell>
          <cell r="D37">
            <v>12</v>
          </cell>
          <cell r="E37">
            <v>33600</v>
          </cell>
          <cell r="G37">
            <v>2800</v>
          </cell>
          <cell r="H37">
            <v>0</v>
          </cell>
          <cell r="I37">
            <v>0</v>
          </cell>
          <cell r="J37">
            <v>4</v>
          </cell>
          <cell r="K37">
            <v>11200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4</v>
          </cell>
          <cell r="S37">
            <v>11200</v>
          </cell>
          <cell r="T37">
            <v>0</v>
          </cell>
          <cell r="U37">
            <v>0</v>
          </cell>
          <cell r="V37">
            <v>12</v>
          </cell>
          <cell r="W37">
            <v>33600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-12</v>
          </cell>
          <cell r="AC37">
            <v>-33600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40413</v>
          </cell>
          <cell r="C38" t="str">
            <v>MIZONE M.PACK TT 500ML 1X</v>
          </cell>
          <cell r="D38">
            <v>159</v>
          </cell>
          <cell r="E38">
            <v>4642800</v>
          </cell>
          <cell r="F38">
            <v>29200</v>
          </cell>
          <cell r="G38">
            <v>29200</v>
          </cell>
          <cell r="H38">
            <v>0</v>
          </cell>
          <cell r="I38">
            <v>0</v>
          </cell>
          <cell r="J38">
            <v>164</v>
          </cell>
          <cell r="K38">
            <v>4788800</v>
          </cell>
          <cell r="L38">
            <v>0</v>
          </cell>
          <cell r="M38">
            <v>0</v>
          </cell>
          <cell r="N38">
            <v>600</v>
          </cell>
          <cell r="O38">
            <v>17520000</v>
          </cell>
          <cell r="P38">
            <v>0</v>
          </cell>
          <cell r="Q38">
            <v>0</v>
          </cell>
          <cell r="R38">
            <v>573</v>
          </cell>
          <cell r="S38">
            <v>16731600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350</v>
          </cell>
          <cell r="AA38">
            <v>10220000</v>
          </cell>
          <cell r="AB38">
            <v>600</v>
          </cell>
          <cell r="AC38">
            <v>17520000</v>
          </cell>
          <cell r="AD38">
            <v>409</v>
          </cell>
          <cell r="AE38">
            <v>11942800</v>
          </cell>
          <cell r="AF38">
            <v>0</v>
          </cell>
        </row>
        <row r="39">
          <cell r="B39">
            <v>40418</v>
          </cell>
          <cell r="C39" t="str">
            <v>MIZONE APPLE GUAVA 500 ML</v>
          </cell>
          <cell r="D39">
            <v>11086</v>
          </cell>
          <cell r="E39">
            <v>339231600</v>
          </cell>
          <cell r="F39">
            <v>29200</v>
          </cell>
          <cell r="G39">
            <v>30600</v>
          </cell>
          <cell r="H39">
            <v>0</v>
          </cell>
          <cell r="I39">
            <v>0</v>
          </cell>
          <cell r="J39">
            <v>586</v>
          </cell>
          <cell r="K39">
            <v>17931600</v>
          </cell>
          <cell r="L39">
            <v>0</v>
          </cell>
          <cell r="M39">
            <v>0</v>
          </cell>
          <cell r="N39">
            <v>40</v>
          </cell>
          <cell r="O39">
            <v>1224000</v>
          </cell>
          <cell r="P39">
            <v>0</v>
          </cell>
          <cell r="Q39">
            <v>0</v>
          </cell>
          <cell r="R39">
            <v>2764</v>
          </cell>
          <cell r="S39">
            <v>84578400</v>
          </cell>
          <cell r="T39">
            <v>0</v>
          </cell>
          <cell r="U39">
            <v>0</v>
          </cell>
          <cell r="V39">
            <v>932</v>
          </cell>
          <cell r="W39">
            <v>28519200</v>
          </cell>
          <cell r="X39">
            <v>0</v>
          </cell>
          <cell r="Y39">
            <v>0</v>
          </cell>
          <cell r="Z39">
            <v>8016</v>
          </cell>
          <cell r="AA39">
            <v>245289600</v>
          </cell>
          <cell r="AB39">
            <v>-892</v>
          </cell>
          <cell r="AC39">
            <v>-27295200</v>
          </cell>
          <cell r="AD39">
            <v>2178</v>
          </cell>
          <cell r="AE39">
            <v>66646800</v>
          </cell>
          <cell r="AF39">
            <v>0</v>
          </cell>
        </row>
        <row r="40">
          <cell r="B40" t="str">
            <v>40418P</v>
          </cell>
          <cell r="C40" t="str">
            <v>MIZONE APPLE GUAVA 500 ML</v>
          </cell>
          <cell r="D40">
            <v>480</v>
          </cell>
          <cell r="E40">
            <v>1344000</v>
          </cell>
          <cell r="G40">
            <v>2800</v>
          </cell>
          <cell r="H40">
            <v>0</v>
          </cell>
          <cell r="I40">
            <v>0</v>
          </cell>
          <cell r="J40">
            <v>258</v>
          </cell>
          <cell r="K40">
            <v>722400</v>
          </cell>
          <cell r="L40">
            <v>0</v>
          </cell>
          <cell r="M40">
            <v>0</v>
          </cell>
          <cell r="N40">
            <v>1104</v>
          </cell>
          <cell r="O40">
            <v>3091200</v>
          </cell>
          <cell r="P40">
            <v>0</v>
          </cell>
          <cell r="Q40">
            <v>0</v>
          </cell>
          <cell r="R40">
            <v>1348</v>
          </cell>
          <cell r="S40">
            <v>3774400</v>
          </cell>
          <cell r="T40">
            <v>0</v>
          </cell>
          <cell r="U40">
            <v>0</v>
          </cell>
          <cell r="V40">
            <v>484</v>
          </cell>
          <cell r="W40">
            <v>1355200</v>
          </cell>
          <cell r="X40">
            <v>0</v>
          </cell>
          <cell r="Y40">
            <v>0</v>
          </cell>
          <cell r="Z40">
            <v>10</v>
          </cell>
          <cell r="AA40">
            <v>28000</v>
          </cell>
          <cell r="AB40">
            <v>620</v>
          </cell>
          <cell r="AC40">
            <v>1736000</v>
          </cell>
          <cell r="AD40">
            <v>1090</v>
          </cell>
          <cell r="AE40">
            <v>3052000</v>
          </cell>
          <cell r="AF40">
            <v>0</v>
          </cell>
        </row>
        <row r="41">
          <cell r="B41" t="str">
            <v>40419</v>
          </cell>
          <cell r="C41" t="str">
            <v>MIZONE MANGGO KWENI 500ML</v>
          </cell>
          <cell r="D41">
            <v>6023</v>
          </cell>
          <cell r="E41">
            <v>184303800</v>
          </cell>
          <cell r="F41">
            <v>29200</v>
          </cell>
          <cell r="G41">
            <v>30600</v>
          </cell>
          <cell r="H41">
            <v>0</v>
          </cell>
          <cell r="I41">
            <v>0</v>
          </cell>
          <cell r="J41">
            <v>493</v>
          </cell>
          <cell r="K41">
            <v>15085800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3111</v>
          </cell>
          <cell r="S41">
            <v>95196600</v>
          </cell>
          <cell r="T41">
            <v>0</v>
          </cell>
          <cell r="U41">
            <v>0</v>
          </cell>
          <cell r="V41">
            <v>150</v>
          </cell>
          <cell r="W41">
            <v>4590000</v>
          </cell>
          <cell r="X41">
            <v>0</v>
          </cell>
          <cell r="Y41">
            <v>0</v>
          </cell>
          <cell r="Z41">
            <v>3255</v>
          </cell>
          <cell r="AA41">
            <v>99603000</v>
          </cell>
          <cell r="AB41">
            <v>-150</v>
          </cell>
          <cell r="AC41">
            <v>-4590000</v>
          </cell>
          <cell r="AD41">
            <v>2618</v>
          </cell>
          <cell r="AE41">
            <v>80110800</v>
          </cell>
          <cell r="AF41">
            <v>0</v>
          </cell>
        </row>
        <row r="42">
          <cell r="B42" t="str">
            <v>40419P</v>
          </cell>
          <cell r="C42" t="str">
            <v>MIZONE MANGGO KWENI 500ML</v>
          </cell>
          <cell r="D42">
            <v>0</v>
          </cell>
          <cell r="E42">
            <v>0</v>
          </cell>
          <cell r="G42">
            <v>2800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B43">
            <v>40426</v>
          </cell>
          <cell r="C43" t="str">
            <v>MIZONE LYCHEE LEMON 1500</v>
          </cell>
          <cell r="D43">
            <v>0</v>
          </cell>
          <cell r="E43">
            <v>0</v>
          </cell>
          <cell r="F43">
            <v>39100</v>
          </cell>
          <cell r="G43">
            <v>39100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</row>
        <row r="44">
          <cell r="B44">
            <v>40427</v>
          </cell>
          <cell r="C44" t="str">
            <v>MIZONE COOLIN BLEWAH 500M</v>
          </cell>
          <cell r="D44">
            <v>0</v>
          </cell>
          <cell r="E44">
            <v>0</v>
          </cell>
          <cell r="F44">
            <v>29200</v>
          </cell>
          <cell r="G44">
            <v>30600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40428</v>
          </cell>
          <cell r="C45" t="str">
            <v>MIZONE COOLIN BLEWAH LE 5</v>
          </cell>
          <cell r="D45">
            <v>0</v>
          </cell>
          <cell r="E45">
            <v>0</v>
          </cell>
          <cell r="F45">
            <v>29200</v>
          </cell>
          <cell r="G45">
            <v>30600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40429</v>
          </cell>
          <cell r="C46" t="str">
            <v>MIZONE COCOPINA 500ML1X12</v>
          </cell>
          <cell r="D46">
            <v>0</v>
          </cell>
          <cell r="E46">
            <v>0</v>
          </cell>
          <cell r="F46">
            <v>0</v>
          </cell>
          <cell r="G46">
            <v>30600</v>
          </cell>
          <cell r="H46">
            <v>0</v>
          </cell>
          <cell r="I46">
            <v>0</v>
          </cell>
          <cell r="J46">
            <v>1</v>
          </cell>
          <cell r="K46">
            <v>30600</v>
          </cell>
          <cell r="L46">
            <v>0</v>
          </cell>
          <cell r="M46">
            <v>0</v>
          </cell>
          <cell r="N46">
            <v>2</v>
          </cell>
          <cell r="O46">
            <v>61200</v>
          </cell>
          <cell r="P46">
            <v>0</v>
          </cell>
          <cell r="Q46">
            <v>0</v>
          </cell>
          <cell r="R46">
            <v>3</v>
          </cell>
          <cell r="S46">
            <v>91800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2</v>
          </cell>
          <cell r="AC46">
            <v>61200</v>
          </cell>
          <cell r="AD46">
            <v>2</v>
          </cell>
          <cell r="AE46">
            <v>61200</v>
          </cell>
          <cell r="AF46">
            <v>0</v>
          </cell>
        </row>
        <row r="47">
          <cell r="B47" t="str">
            <v>40429B</v>
          </cell>
          <cell r="C47" t="str">
            <v>MIZONE COCOPINA BRAZIL RE</v>
          </cell>
          <cell r="D47">
            <v>3284</v>
          </cell>
          <cell r="E47">
            <v>100490400</v>
          </cell>
          <cell r="G47">
            <v>30600</v>
          </cell>
          <cell r="H47">
            <v>9240</v>
          </cell>
          <cell r="I47">
            <v>282744000</v>
          </cell>
          <cell r="J47">
            <v>214</v>
          </cell>
          <cell r="K47">
            <v>6548400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5663</v>
          </cell>
          <cell r="S47">
            <v>173287800</v>
          </cell>
          <cell r="T47">
            <v>0</v>
          </cell>
          <cell r="U47">
            <v>0</v>
          </cell>
          <cell r="V47">
            <v>710</v>
          </cell>
          <cell r="W47">
            <v>21726000</v>
          </cell>
          <cell r="X47">
            <v>0</v>
          </cell>
          <cell r="Y47">
            <v>0</v>
          </cell>
          <cell r="Z47">
            <v>6365</v>
          </cell>
          <cell r="AA47">
            <v>194769000</v>
          </cell>
          <cell r="AB47">
            <v>8530</v>
          </cell>
          <cell r="AC47">
            <v>261018000</v>
          </cell>
          <cell r="AD47">
            <v>5449</v>
          </cell>
          <cell r="AE47">
            <v>166739400</v>
          </cell>
          <cell r="AF47">
            <v>0</v>
          </cell>
        </row>
        <row r="48">
          <cell r="B48" t="str">
            <v>40429C</v>
          </cell>
          <cell r="C48" t="str">
            <v>MIZONE COCOPINA BRAZIL FU</v>
          </cell>
          <cell r="D48">
            <v>15</v>
          </cell>
          <cell r="E48">
            <v>459000</v>
          </cell>
          <cell r="G48">
            <v>30600</v>
          </cell>
          <cell r="H48">
            <v>0</v>
          </cell>
          <cell r="I48">
            <v>0</v>
          </cell>
          <cell r="J48">
            <v>9</v>
          </cell>
          <cell r="K48">
            <v>275400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24</v>
          </cell>
          <cell r="S48">
            <v>734400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15</v>
          </cell>
          <cell r="AE48">
            <v>459000</v>
          </cell>
          <cell r="AF48">
            <v>0</v>
          </cell>
        </row>
        <row r="49">
          <cell r="B49">
            <v>40420</v>
          </cell>
          <cell r="C49" t="str">
            <v>VITZON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B50">
            <v>15510</v>
          </cell>
          <cell r="C50" t="str">
            <v>AQ.HC STAN/SEWA</v>
          </cell>
          <cell r="D50">
            <v>56</v>
          </cell>
          <cell r="E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5</v>
          </cell>
          <cell r="O50">
            <v>0</v>
          </cell>
          <cell r="P50">
            <v>0</v>
          </cell>
          <cell r="Q50">
            <v>0</v>
          </cell>
          <cell r="R50">
            <v>5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56</v>
          </cell>
          <cell r="AA50">
            <v>0</v>
          </cell>
          <cell r="AB50">
            <v>5</v>
          </cell>
          <cell r="AC50">
            <v>0</v>
          </cell>
          <cell r="AD50">
            <v>5</v>
          </cell>
          <cell r="AE50">
            <v>0</v>
          </cell>
          <cell r="AF50">
            <v>0</v>
          </cell>
        </row>
        <row r="51">
          <cell r="B51">
            <v>15511</v>
          </cell>
          <cell r="C51" t="str">
            <v>PORTABLE</v>
          </cell>
          <cell r="D51">
            <v>43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3</v>
          </cell>
          <cell r="O51">
            <v>0</v>
          </cell>
          <cell r="P51">
            <v>0</v>
          </cell>
          <cell r="Q51">
            <v>0</v>
          </cell>
          <cell r="R51">
            <v>12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0</v>
          </cell>
          <cell r="Z51">
            <v>34</v>
          </cell>
          <cell r="AA51">
            <v>0</v>
          </cell>
          <cell r="AB51">
            <v>3</v>
          </cell>
          <cell r="AC51">
            <v>0</v>
          </cell>
          <cell r="AD51">
            <v>12</v>
          </cell>
          <cell r="AE51">
            <v>0</v>
          </cell>
          <cell r="AF51">
            <v>0</v>
          </cell>
        </row>
        <row r="52">
          <cell r="B52">
            <v>15512</v>
          </cell>
          <cell r="C52" t="str">
            <v>PORTABLE GG</v>
          </cell>
          <cell r="D52">
            <v>6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6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B53">
            <v>90002</v>
          </cell>
          <cell r="C53" t="str">
            <v>TRIPLEK/TRAY</v>
          </cell>
          <cell r="D53">
            <v>691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16</v>
          </cell>
          <cell r="W53">
            <v>0</v>
          </cell>
          <cell r="Y53">
            <v>0</v>
          </cell>
          <cell r="Z53">
            <v>683</v>
          </cell>
          <cell r="AA53">
            <v>0</v>
          </cell>
          <cell r="AB53">
            <v>-8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>
            <v>17110</v>
          </cell>
          <cell r="C54" t="str">
            <v>AQ.GUCI BIRU</v>
          </cell>
          <cell r="D54">
            <v>53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53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B55">
            <v>17417</v>
          </cell>
          <cell r="C55" t="str">
            <v>COOLBOX MIZONE</v>
          </cell>
          <cell r="D55">
            <v>11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0</v>
          </cell>
          <cell r="Z55">
            <v>11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B56">
            <v>33110</v>
          </cell>
          <cell r="C56" t="str">
            <v>CHILLER/SHOWCASE AQUA  FV</v>
          </cell>
          <cell r="D56">
            <v>3</v>
          </cell>
          <cell r="E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0</v>
          </cell>
          <cell r="Z56">
            <v>3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>
            <v>33114</v>
          </cell>
          <cell r="C57" t="str">
            <v>CHILLER AQUA FV 280</v>
          </cell>
          <cell r="D57">
            <v>0</v>
          </cell>
          <cell r="E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B58">
            <v>33115</v>
          </cell>
          <cell r="C58" t="str">
            <v>Chiller FV Mizone ada roda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B59">
            <v>33116</v>
          </cell>
          <cell r="C59" t="str">
            <v>CHILLER FV MIZONE TANPA R</v>
          </cell>
          <cell r="D59">
            <v>1</v>
          </cell>
          <cell r="E59">
            <v>0</v>
          </cell>
          <cell r="H59">
            <v>0</v>
          </cell>
          <cell r="I59">
            <v>0</v>
          </cell>
          <cell r="J59">
            <v>3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2</v>
          </cell>
          <cell r="AA59">
            <v>0</v>
          </cell>
          <cell r="AB59">
            <v>0</v>
          </cell>
          <cell r="AC59">
            <v>0</v>
          </cell>
          <cell r="AD59">
            <v>-1</v>
          </cell>
          <cell r="AE59">
            <v>0</v>
          </cell>
          <cell r="AF59">
            <v>0</v>
          </cell>
        </row>
        <row r="60">
          <cell r="B60">
            <v>95059</v>
          </cell>
          <cell r="C60" t="str">
            <v>POMPA DISPENSER</v>
          </cell>
          <cell r="D60">
            <v>26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1</v>
          </cell>
          <cell r="S60">
            <v>0</v>
          </cell>
          <cell r="T60">
            <v>0</v>
          </cell>
          <cell r="U60">
            <v>0</v>
          </cell>
          <cell r="V60">
            <v>3</v>
          </cell>
          <cell r="W60">
            <v>0</v>
          </cell>
          <cell r="Y60">
            <v>0</v>
          </cell>
          <cell r="Z60">
            <v>22</v>
          </cell>
          <cell r="AA60">
            <v>0</v>
          </cell>
          <cell r="AB60">
            <v>-3</v>
          </cell>
          <cell r="AC60">
            <v>0</v>
          </cell>
          <cell r="AD60">
            <v>1</v>
          </cell>
          <cell r="AE60">
            <v>0</v>
          </cell>
          <cell r="AF60">
            <v>0</v>
          </cell>
        </row>
        <row r="61">
          <cell r="B61">
            <v>95030</v>
          </cell>
          <cell r="C61" t="str">
            <v>FORM DO</v>
          </cell>
          <cell r="D61">
            <v>74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74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B62" t="str">
            <v>P9904</v>
          </cell>
          <cell r="C62" t="str">
            <v>CHILLER MIZONE FV100</v>
          </cell>
          <cell r="D62">
            <v>8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0</v>
          </cell>
          <cell r="Z62">
            <v>8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B63" t="str">
            <v>P9905</v>
          </cell>
          <cell r="C63" t="str">
            <v>CHILLER MIZONE FV200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B64">
            <v>81110</v>
          </cell>
          <cell r="C64" t="str">
            <v>KARTON LAYER 240 ML/KARTO</v>
          </cell>
          <cell r="D64">
            <v>17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0</v>
          </cell>
          <cell r="Z64">
            <v>17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B65">
            <v>81111</v>
          </cell>
          <cell r="C65" t="str">
            <v>AQ.KRTN 1500 ML 1X1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B66">
            <v>81312</v>
          </cell>
          <cell r="C66" t="str">
            <v>AQ.KRTN 600 ML 1X1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B67">
            <v>81613</v>
          </cell>
          <cell r="C67" t="str">
            <v>AQ.KRTN 240 ML 1X1</v>
          </cell>
          <cell r="D67">
            <v>2993</v>
          </cell>
          <cell r="E67">
            <v>0</v>
          </cell>
          <cell r="F67">
            <v>0</v>
          </cell>
          <cell r="G67">
            <v>0</v>
          </cell>
          <cell r="H67">
            <v>774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156</v>
          </cell>
          <cell r="O67">
            <v>0</v>
          </cell>
          <cell r="P67">
            <v>0</v>
          </cell>
          <cell r="Q67">
            <v>0</v>
          </cell>
          <cell r="R67">
            <v>200</v>
          </cell>
          <cell r="S67">
            <v>0</v>
          </cell>
          <cell r="T67">
            <v>0</v>
          </cell>
          <cell r="U67">
            <v>0</v>
          </cell>
          <cell r="V67">
            <v>12</v>
          </cell>
          <cell r="W67">
            <v>0</v>
          </cell>
          <cell r="X67">
            <v>64</v>
          </cell>
          <cell r="Y67">
            <v>0</v>
          </cell>
          <cell r="Z67">
            <v>3647</v>
          </cell>
          <cell r="AA67">
            <v>0</v>
          </cell>
          <cell r="AB67">
            <v>854</v>
          </cell>
          <cell r="AC67">
            <v>0</v>
          </cell>
          <cell r="AD67">
            <v>200</v>
          </cell>
          <cell r="AE67">
            <v>0</v>
          </cell>
          <cell r="AF67">
            <v>0</v>
          </cell>
        </row>
        <row r="68">
          <cell r="B68">
            <v>82111</v>
          </cell>
          <cell r="C68" t="str">
            <v>VIT KRTN 1500 ML 1X1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1035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135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556</v>
          </cell>
          <cell r="W68">
            <v>0</v>
          </cell>
          <cell r="X68">
            <v>300</v>
          </cell>
          <cell r="Y68">
            <v>0</v>
          </cell>
          <cell r="Z68">
            <v>314</v>
          </cell>
          <cell r="AA68">
            <v>0</v>
          </cell>
          <cell r="AB68">
            <v>314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B69">
            <v>82312</v>
          </cell>
          <cell r="C69" t="str">
            <v>VIT KRTN 600 ML 1X1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300</v>
          </cell>
          <cell r="I69">
            <v>0</v>
          </cell>
          <cell r="J69">
            <v>0</v>
          </cell>
          <cell r="K69">
            <v>0</v>
          </cell>
          <cell r="L69">
            <v>20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20</v>
          </cell>
          <cell r="S69">
            <v>0</v>
          </cell>
          <cell r="T69">
            <v>20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280</v>
          </cell>
          <cell r="AA69">
            <v>0</v>
          </cell>
          <cell r="AB69">
            <v>300</v>
          </cell>
          <cell r="AC69">
            <v>0</v>
          </cell>
          <cell r="AD69">
            <v>20</v>
          </cell>
          <cell r="AE69">
            <v>0</v>
          </cell>
          <cell r="AF69">
            <v>0</v>
          </cell>
        </row>
        <row r="70">
          <cell r="B70">
            <v>82613</v>
          </cell>
          <cell r="C70" t="str">
            <v>VIT KRTN 240 ML 1X1</v>
          </cell>
          <cell r="D70">
            <v>443</v>
          </cell>
          <cell r="E70">
            <v>0</v>
          </cell>
          <cell r="F70">
            <v>0</v>
          </cell>
          <cell r="G70">
            <v>0</v>
          </cell>
          <cell r="H70">
            <v>470</v>
          </cell>
          <cell r="I70">
            <v>1.2882297539194267E-231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20</v>
          </cell>
          <cell r="U70">
            <v>0</v>
          </cell>
          <cell r="V70">
            <v>0</v>
          </cell>
          <cell r="W70">
            <v>0</v>
          </cell>
          <cell r="X70">
            <v>300</v>
          </cell>
          <cell r="Y70">
            <v>0</v>
          </cell>
          <cell r="Z70">
            <v>613</v>
          </cell>
          <cell r="AA70">
            <v>0</v>
          </cell>
          <cell r="AB70">
            <v>170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B71">
            <v>33300</v>
          </cell>
          <cell r="C71" t="str">
            <v>JUG RACK</v>
          </cell>
          <cell r="D71">
            <v>144</v>
          </cell>
          <cell r="E71">
            <v>0</v>
          </cell>
          <cell r="F71">
            <v>0</v>
          </cell>
          <cell r="G71">
            <v>0</v>
          </cell>
          <cell r="H71">
            <v>1560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1560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144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4">
          <cell r="AB74">
            <v>0</v>
          </cell>
        </row>
        <row r="75">
          <cell r="C75" t="str">
            <v>TOTAL</v>
          </cell>
          <cell r="D75">
            <v>182699</v>
          </cell>
          <cell r="E75">
            <v>4896727500</v>
          </cell>
          <cell r="H75">
            <v>474086</v>
          </cell>
          <cell r="I75">
            <v>11678529750</v>
          </cell>
          <cell r="J75">
            <v>147414</v>
          </cell>
          <cell r="K75">
            <v>3928576550</v>
          </cell>
          <cell r="L75">
            <v>12894</v>
          </cell>
          <cell r="M75">
            <v>253218900</v>
          </cell>
          <cell r="N75">
            <v>26347</v>
          </cell>
          <cell r="O75">
            <v>638421700</v>
          </cell>
          <cell r="P75">
            <v>95492</v>
          </cell>
          <cell r="Q75">
            <v>2750204000</v>
          </cell>
          <cell r="R75">
            <v>500440</v>
          </cell>
          <cell r="S75">
            <v>12622257550</v>
          </cell>
          <cell r="T75">
            <v>12894</v>
          </cell>
          <cell r="U75">
            <v>267293200</v>
          </cell>
          <cell r="V75">
            <v>76741</v>
          </cell>
          <cell r="W75">
            <v>1909820200</v>
          </cell>
          <cell r="X75">
            <v>11523</v>
          </cell>
          <cell r="Y75">
            <v>262274700</v>
          </cell>
          <cell r="Z75">
            <v>146350</v>
          </cell>
          <cell r="AA75">
            <v>3594761450</v>
          </cell>
          <cell r="AB75">
            <v>316677</v>
          </cell>
          <cell r="AC75">
            <v>7394652550</v>
          </cell>
          <cell r="AD75">
            <v>353026</v>
          </cell>
          <cell r="AE75">
            <v>8696618600</v>
          </cell>
          <cell r="AF75">
            <v>0</v>
          </cell>
        </row>
        <row r="76">
          <cell r="H76">
            <v>4</v>
          </cell>
          <cell r="J76">
            <v>5</v>
          </cell>
          <cell r="L76">
            <v>6</v>
          </cell>
          <cell r="N76">
            <v>7</v>
          </cell>
          <cell r="P76">
            <v>8</v>
          </cell>
          <cell r="R76">
            <v>9</v>
          </cell>
          <cell r="T76">
            <v>10</v>
          </cell>
          <cell r="V76">
            <v>11</v>
          </cell>
          <cell r="X76">
            <v>12</v>
          </cell>
        </row>
        <row r="77">
          <cell r="D77">
            <v>0</v>
          </cell>
          <cell r="E77">
            <v>0</v>
          </cell>
          <cell r="H77">
            <v>0</v>
          </cell>
          <cell r="J77">
            <v>0</v>
          </cell>
          <cell r="L77">
            <v>0</v>
          </cell>
          <cell r="N77">
            <v>0</v>
          </cell>
          <cell r="P77">
            <v>0</v>
          </cell>
          <cell r="R77">
            <v>0</v>
          </cell>
          <cell r="T77">
            <v>0</v>
          </cell>
          <cell r="V77">
            <v>0</v>
          </cell>
          <cell r="X77">
            <v>0</v>
          </cell>
          <cell r="Z77">
            <v>0</v>
          </cell>
          <cell r="AD77">
            <v>0</v>
          </cell>
          <cell r="AE77">
            <v>8696618600</v>
          </cell>
        </row>
        <row r="78">
          <cell r="AE78">
            <v>0</v>
          </cell>
        </row>
        <row r="79">
          <cell r="AA79">
            <v>0</v>
          </cell>
        </row>
        <row r="82">
          <cell r="C82" t="str">
            <v>KODE</v>
          </cell>
          <cell r="D82" t="str">
            <v>HPP</v>
          </cell>
          <cell r="F82" t="str">
            <v>HPP TGL 15 JULI</v>
          </cell>
          <cell r="G82" t="str">
            <v>HPP TGL 1 sept</v>
          </cell>
          <cell r="H82" t="str">
            <v>HPP TGL 9 des</v>
          </cell>
        </row>
        <row r="83">
          <cell r="C83">
            <v>12613</v>
          </cell>
          <cell r="D83" t="str">
            <v>Aqua 240 ml</v>
          </cell>
          <cell r="E83">
            <v>16800</v>
          </cell>
          <cell r="F83">
            <v>16900</v>
          </cell>
          <cell r="G83">
            <v>16900</v>
          </cell>
          <cell r="H83">
            <v>17800</v>
          </cell>
        </row>
        <row r="84">
          <cell r="C84">
            <v>12512</v>
          </cell>
          <cell r="D84" t="str">
            <v>Aqua 330 ml</v>
          </cell>
          <cell r="E84">
            <v>23350</v>
          </cell>
          <cell r="F84">
            <v>23450</v>
          </cell>
          <cell r="G84">
            <v>23450</v>
          </cell>
          <cell r="H84">
            <v>23450</v>
          </cell>
        </row>
        <row r="85">
          <cell r="C85">
            <v>10510</v>
          </cell>
          <cell r="D85" t="str">
            <v>AQ.380 ML ISI 1X24</v>
          </cell>
          <cell r="E85">
            <v>17400</v>
          </cell>
          <cell r="F85">
            <v>17400</v>
          </cell>
          <cell r="G85">
            <v>17400</v>
          </cell>
          <cell r="H85">
            <v>17400</v>
          </cell>
        </row>
        <row r="86">
          <cell r="C86">
            <v>10511</v>
          </cell>
          <cell r="D86" t="str">
            <v>AQ.380 ML BTL</v>
          </cell>
          <cell r="E86">
            <v>500</v>
          </cell>
          <cell r="F86">
            <v>500</v>
          </cell>
          <cell r="G86">
            <v>500</v>
          </cell>
          <cell r="H86">
            <v>500</v>
          </cell>
        </row>
        <row r="87">
          <cell r="C87">
            <v>10512</v>
          </cell>
          <cell r="D87" t="str">
            <v>AQ.380 ML KRAT/PALET</v>
          </cell>
          <cell r="E87">
            <v>13000</v>
          </cell>
          <cell r="F87">
            <v>13000</v>
          </cell>
          <cell r="G87">
            <v>13000</v>
          </cell>
          <cell r="H87">
            <v>13000</v>
          </cell>
        </row>
        <row r="88">
          <cell r="C88">
            <v>12312</v>
          </cell>
          <cell r="D88" t="str">
            <v>Aqua 600 ml</v>
          </cell>
          <cell r="E88">
            <v>32350</v>
          </cell>
          <cell r="F88">
            <v>32500</v>
          </cell>
          <cell r="G88">
            <v>32500</v>
          </cell>
          <cell r="H88">
            <v>32500</v>
          </cell>
        </row>
        <row r="89">
          <cell r="C89">
            <v>12111</v>
          </cell>
          <cell r="D89" t="str">
            <v>Aqua 1500 ml</v>
          </cell>
          <cell r="E89">
            <v>30300</v>
          </cell>
          <cell r="F89">
            <v>30450</v>
          </cell>
          <cell r="G89">
            <v>30450</v>
          </cell>
          <cell r="H89">
            <v>32000</v>
          </cell>
        </row>
        <row r="90">
          <cell r="C90">
            <v>40410</v>
          </cell>
          <cell r="D90" t="str">
            <v>MIZONE ORANGE LIME  500ML</v>
          </cell>
          <cell r="E90">
            <v>29200</v>
          </cell>
          <cell r="F90">
            <v>29200</v>
          </cell>
          <cell r="G90">
            <v>30600</v>
          </cell>
          <cell r="H90">
            <v>30600</v>
          </cell>
        </row>
        <row r="91">
          <cell r="C91">
            <v>40411</v>
          </cell>
          <cell r="D91" t="str">
            <v>MIZONE PASSION FRUIT 500M</v>
          </cell>
          <cell r="E91">
            <v>29200</v>
          </cell>
          <cell r="F91">
            <v>29200</v>
          </cell>
          <cell r="G91">
            <v>30600</v>
          </cell>
          <cell r="H91">
            <v>30600</v>
          </cell>
        </row>
        <row r="92">
          <cell r="C92">
            <v>40412</v>
          </cell>
          <cell r="D92" t="str">
            <v>MIZONE LYCHEE LEMON 500 M</v>
          </cell>
          <cell r="E92">
            <v>29200</v>
          </cell>
          <cell r="F92">
            <v>29200</v>
          </cell>
          <cell r="G92">
            <v>30600</v>
          </cell>
          <cell r="H92">
            <v>30600</v>
          </cell>
        </row>
        <row r="93">
          <cell r="C93">
            <v>40413</v>
          </cell>
          <cell r="D93" t="str">
            <v>MIZONE M.PACK TT 500ML 1X</v>
          </cell>
          <cell r="E93">
            <v>29200</v>
          </cell>
          <cell r="F93">
            <v>29200</v>
          </cell>
          <cell r="G93">
            <v>30600</v>
          </cell>
          <cell r="H93">
            <v>30600</v>
          </cell>
        </row>
        <row r="94">
          <cell r="C94">
            <v>40418</v>
          </cell>
          <cell r="D94" t="str">
            <v>MIZONE APPLE GUAVA 500 ML</v>
          </cell>
          <cell r="E94">
            <v>29200</v>
          </cell>
          <cell r="F94">
            <v>29200</v>
          </cell>
          <cell r="G94">
            <v>30600</v>
          </cell>
          <cell r="H94">
            <v>30600</v>
          </cell>
        </row>
        <row r="95">
          <cell r="C95">
            <v>40427</v>
          </cell>
          <cell r="D95" t="str">
            <v>MIZONE COOLIN BLEWAH 500M</v>
          </cell>
          <cell r="F95">
            <v>29200</v>
          </cell>
          <cell r="G95">
            <v>30600</v>
          </cell>
          <cell r="H95">
            <v>30600</v>
          </cell>
        </row>
        <row r="96">
          <cell r="D96" t="str">
            <v>MIZONE 1500 ml</v>
          </cell>
          <cell r="H96">
            <v>39100</v>
          </cell>
        </row>
        <row r="97">
          <cell r="D97" t="str">
            <v>MIZONE FRSHIN CRISPY APPLE 500 ml</v>
          </cell>
          <cell r="H97">
            <v>52200</v>
          </cell>
        </row>
        <row r="98">
          <cell r="D98" t="str">
            <v>MIZONE FRSHIN JUICY STRAWBERRY 500 ml</v>
          </cell>
          <cell r="H98">
            <v>52200</v>
          </cell>
        </row>
        <row r="99">
          <cell r="D99" t="str">
            <v>MILKUAT</v>
          </cell>
        </row>
        <row r="100">
          <cell r="D100" t="str">
            <v>MILKUAT CHC-135</v>
          </cell>
        </row>
        <row r="101">
          <cell r="D101" t="str">
            <v>MILKUAT CHC-70</v>
          </cell>
        </row>
        <row r="102">
          <cell r="D102" t="str">
            <v>MILKUAT PREB./40</v>
          </cell>
        </row>
        <row r="103">
          <cell r="C103">
            <v>22613</v>
          </cell>
          <cell r="D103" t="str">
            <v>Vit 240 ml</v>
          </cell>
          <cell r="E103">
            <v>12700</v>
          </cell>
          <cell r="F103">
            <v>13000</v>
          </cell>
          <cell r="G103">
            <v>13000</v>
          </cell>
          <cell r="H103">
            <v>13000</v>
          </cell>
        </row>
        <row r="104">
          <cell r="C104">
            <v>22312</v>
          </cell>
          <cell r="D104" t="str">
            <v>Vit 600 ml</v>
          </cell>
          <cell r="E104">
            <v>20550</v>
          </cell>
          <cell r="F104">
            <v>21000</v>
          </cell>
          <cell r="G104">
            <v>21000</v>
          </cell>
          <cell r="H104">
            <v>21000</v>
          </cell>
        </row>
        <row r="105">
          <cell r="C105">
            <v>22111</v>
          </cell>
          <cell r="D105" t="str">
            <v>Vit 1500 ml</v>
          </cell>
          <cell r="E105">
            <v>19650</v>
          </cell>
          <cell r="F105">
            <v>20100</v>
          </cell>
          <cell r="G105">
            <v>20100</v>
          </cell>
          <cell r="H105">
            <v>20100</v>
          </cell>
        </row>
        <row r="107">
          <cell r="C107">
            <v>10110</v>
          </cell>
          <cell r="D107" t="str">
            <v>Aqua 5 Gallon</v>
          </cell>
          <cell r="E107">
            <v>8950</v>
          </cell>
          <cell r="F107">
            <v>9250</v>
          </cell>
          <cell r="G107">
            <v>9250</v>
          </cell>
          <cell r="H107">
            <v>10000</v>
          </cell>
        </row>
        <row r="108">
          <cell r="C108">
            <v>20110</v>
          </cell>
          <cell r="D108" t="str">
            <v>Vit 5 Gallon</v>
          </cell>
          <cell r="E108">
            <v>6100</v>
          </cell>
          <cell r="F108">
            <v>6700</v>
          </cell>
          <cell r="G108">
            <v>6700</v>
          </cell>
          <cell r="H108">
            <v>7200</v>
          </cell>
        </row>
        <row r="109">
          <cell r="C109">
            <v>10111</v>
          </cell>
          <cell r="D109" t="str">
            <v>AQ.5GLN BTL</v>
          </cell>
          <cell r="E109">
            <v>30000</v>
          </cell>
          <cell r="F109">
            <v>30000</v>
          </cell>
          <cell r="G109">
            <v>30000</v>
          </cell>
          <cell r="H109">
            <v>30000</v>
          </cell>
        </row>
        <row r="110">
          <cell r="C110">
            <v>20111</v>
          </cell>
          <cell r="D110" t="str">
            <v>VT.5GLN BTL</v>
          </cell>
          <cell r="E110">
            <v>30000</v>
          </cell>
          <cell r="F110">
            <v>30000</v>
          </cell>
          <cell r="G110">
            <v>30000</v>
          </cell>
          <cell r="H110">
            <v>30000</v>
          </cell>
        </row>
        <row r="111">
          <cell r="C111">
            <v>10520</v>
          </cell>
          <cell r="D111" t="str">
            <v>AQ.380ML REFLEXTION 1X12</v>
          </cell>
          <cell r="F111">
            <v>119700</v>
          </cell>
          <cell r="G111">
            <v>68100</v>
          </cell>
          <cell r="H111">
            <v>68100</v>
          </cell>
        </row>
        <row r="112">
          <cell r="D112" t="str">
            <v xml:space="preserve">Aqua Sparkling </v>
          </cell>
          <cell r="G112">
            <v>74100</v>
          </cell>
          <cell r="H112">
            <v>74100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Lap Keu"/>
      <sheetName val="MENU"/>
      <sheetName val="Lap. Laba Rugi"/>
      <sheetName val="Neraca"/>
      <sheetName val="DTL NRC"/>
      <sheetName val="TRN NRC"/>
      <sheetName val="TRN RL"/>
      <sheetName val="COA"/>
      <sheetName val="TISJUN"/>
      <sheetName val="PIUT"/>
      <sheetName val="BIAYA"/>
      <sheetName val="BUKU BANK"/>
      <sheetName val="WTB"/>
      <sheetName val="LPH"/>
      <sheetName val="COGS"/>
      <sheetName val="LR PERPRODUK"/>
      <sheetName val="COVER"/>
      <sheetName val="Cash Flow"/>
      <sheetName val="Rincian"/>
      <sheetName val="Referensi"/>
      <sheetName val="Neraca Sal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81">
          <cell r="B481">
            <v>60101</v>
          </cell>
          <cell r="C481" t="str">
            <v>Gaji operasional</v>
          </cell>
          <cell r="D481" t="str">
            <v>Rp</v>
          </cell>
          <cell r="E481">
            <v>99369890</v>
          </cell>
          <cell r="F481" t="str">
            <v>Rp</v>
          </cell>
          <cell r="G481">
            <v>20459340</v>
          </cell>
          <cell r="H481" t="str">
            <v>Rp</v>
          </cell>
          <cell r="I481">
            <v>0</v>
          </cell>
          <cell r="J481" t="str">
            <v>Rp</v>
          </cell>
          <cell r="K481">
            <v>119829230</v>
          </cell>
        </row>
        <row r="482">
          <cell r="B482">
            <v>60201</v>
          </cell>
          <cell r="C482" t="str">
            <v xml:space="preserve">Tunjangan </v>
          </cell>
          <cell r="D482" t="str">
            <v>Rp</v>
          </cell>
          <cell r="E482">
            <v>0</v>
          </cell>
          <cell r="F482" t="str">
            <v>Rp</v>
          </cell>
          <cell r="G482">
            <v>0</v>
          </cell>
          <cell r="H482" t="str">
            <v>Rp</v>
          </cell>
          <cell r="I482">
            <v>0</v>
          </cell>
          <cell r="J482" t="str">
            <v>Rp</v>
          </cell>
          <cell r="K482">
            <v>0</v>
          </cell>
        </row>
        <row r="483">
          <cell r="B483">
            <v>60301</v>
          </cell>
          <cell r="C483" t="str">
            <v>Komisi penjualan</v>
          </cell>
          <cell r="D483" t="str">
            <v>Rp</v>
          </cell>
          <cell r="E483">
            <v>16256707</v>
          </cell>
          <cell r="F483" t="str">
            <v>Rp</v>
          </cell>
          <cell r="G483">
            <v>3462250</v>
          </cell>
          <cell r="H483" t="str">
            <v>Rp</v>
          </cell>
          <cell r="I483">
            <v>0</v>
          </cell>
          <cell r="J483" t="str">
            <v>Rp</v>
          </cell>
          <cell r="K483">
            <v>19718957</v>
          </cell>
        </row>
        <row r="484">
          <cell r="B484">
            <v>60401</v>
          </cell>
          <cell r="C484" t="str">
            <v xml:space="preserve">Uang makan </v>
          </cell>
          <cell r="D484" t="str">
            <v>Rp</v>
          </cell>
          <cell r="E484">
            <v>0</v>
          </cell>
          <cell r="F484" t="str">
            <v>Rp</v>
          </cell>
          <cell r="G484">
            <v>0</v>
          </cell>
          <cell r="H484" t="str">
            <v>Rp</v>
          </cell>
          <cell r="I484">
            <v>0</v>
          </cell>
          <cell r="J484" t="str">
            <v>Rp</v>
          </cell>
          <cell r="K484">
            <v>0</v>
          </cell>
        </row>
        <row r="485">
          <cell r="B485">
            <v>60501</v>
          </cell>
          <cell r="C485" t="str">
            <v>Pengobatan</v>
          </cell>
          <cell r="D485" t="str">
            <v>Rp</v>
          </cell>
          <cell r="E485">
            <v>0</v>
          </cell>
          <cell r="F485" t="str">
            <v>Rp</v>
          </cell>
          <cell r="G485">
            <v>0</v>
          </cell>
          <cell r="H485" t="str">
            <v>Rp</v>
          </cell>
          <cell r="I485">
            <v>0</v>
          </cell>
          <cell r="J485" t="str">
            <v>Rp</v>
          </cell>
          <cell r="K485">
            <v>0</v>
          </cell>
        </row>
        <row r="486">
          <cell r="B486">
            <v>60901</v>
          </cell>
          <cell r="C486" t="str">
            <v>Biaya peg penjualan lain2</v>
          </cell>
          <cell r="D486" t="str">
            <v>Rp</v>
          </cell>
          <cell r="E486">
            <v>0</v>
          </cell>
          <cell r="F486" t="str">
            <v>Rp</v>
          </cell>
          <cell r="G486">
            <v>0</v>
          </cell>
          <cell r="H486" t="str">
            <v>Rp</v>
          </cell>
          <cell r="I486">
            <v>0</v>
          </cell>
          <cell r="J486" t="str">
            <v>Rp</v>
          </cell>
          <cell r="K486">
            <v>0</v>
          </cell>
        </row>
        <row r="487">
          <cell r="B487">
            <v>61101</v>
          </cell>
          <cell r="C487" t="str">
            <v>Bensin/solar/olie</v>
          </cell>
          <cell r="D487" t="str">
            <v>Rp</v>
          </cell>
          <cell r="E487">
            <v>69793800</v>
          </cell>
          <cell r="F487" t="str">
            <v>Rp</v>
          </cell>
          <cell r="G487">
            <v>11649000</v>
          </cell>
          <cell r="H487" t="str">
            <v>Rp</v>
          </cell>
          <cell r="I487">
            <v>0</v>
          </cell>
          <cell r="J487" t="str">
            <v>Rp</v>
          </cell>
          <cell r="K487">
            <v>81442800</v>
          </cell>
        </row>
        <row r="488">
          <cell r="B488">
            <v>61201</v>
          </cell>
          <cell r="C488" t="str">
            <v>Tol/parkir/ retribusi</v>
          </cell>
          <cell r="D488" t="str">
            <v>Rp</v>
          </cell>
          <cell r="E488">
            <v>6143100</v>
          </cell>
          <cell r="F488" t="str">
            <v>Rp</v>
          </cell>
          <cell r="G488">
            <v>1031800</v>
          </cell>
          <cell r="H488" t="str">
            <v>Rp</v>
          </cell>
          <cell r="I488">
            <v>0</v>
          </cell>
          <cell r="J488" t="str">
            <v>Rp</v>
          </cell>
          <cell r="K488">
            <v>7174900</v>
          </cell>
        </row>
        <row r="489">
          <cell r="B489">
            <v>61301</v>
          </cell>
          <cell r="C489" t="str">
            <v>Biaya ekspedisi</v>
          </cell>
          <cell r="D489" t="str">
            <v>Rp</v>
          </cell>
          <cell r="E489">
            <v>0</v>
          </cell>
          <cell r="F489" t="str">
            <v>Rp</v>
          </cell>
          <cell r="G489">
            <v>0</v>
          </cell>
          <cell r="H489" t="str">
            <v>Rp</v>
          </cell>
          <cell r="I489">
            <v>0</v>
          </cell>
          <cell r="J489" t="str">
            <v>Rp</v>
          </cell>
          <cell r="K489">
            <v>0</v>
          </cell>
        </row>
        <row r="490">
          <cell r="B490">
            <v>61401</v>
          </cell>
          <cell r="C490" t="str">
            <v>Biaya perjalanan dinas</v>
          </cell>
          <cell r="D490" t="str">
            <v>Rp</v>
          </cell>
          <cell r="E490">
            <v>85000</v>
          </cell>
          <cell r="F490" t="str">
            <v>Rp</v>
          </cell>
          <cell r="G490">
            <v>0</v>
          </cell>
          <cell r="H490" t="str">
            <v>Rp</v>
          </cell>
          <cell r="I490">
            <v>0</v>
          </cell>
          <cell r="J490" t="str">
            <v>Rp</v>
          </cell>
          <cell r="K490">
            <v>85000</v>
          </cell>
        </row>
        <row r="491">
          <cell r="B491">
            <v>61501</v>
          </cell>
          <cell r="C491" t="str">
            <v>Biaya bongkar muat</v>
          </cell>
          <cell r="D491" t="str">
            <v>Rp</v>
          </cell>
          <cell r="E491">
            <v>0</v>
          </cell>
          <cell r="F491" t="str">
            <v>Rp</v>
          </cell>
          <cell r="G491">
            <v>0</v>
          </cell>
          <cell r="H491" t="str">
            <v>Rp</v>
          </cell>
          <cell r="I491">
            <v>0</v>
          </cell>
          <cell r="J491" t="str">
            <v>Rp</v>
          </cell>
          <cell r="K491">
            <v>0</v>
          </cell>
        </row>
        <row r="492">
          <cell r="B492">
            <v>61601</v>
          </cell>
          <cell r="C492" t="str">
            <v>Biaya Sewa Kendaraan</v>
          </cell>
          <cell r="D492" t="str">
            <v>Rp</v>
          </cell>
          <cell r="E492">
            <v>98136059</v>
          </cell>
          <cell r="F492" t="str">
            <v>Rp</v>
          </cell>
          <cell r="G492">
            <v>36466740</v>
          </cell>
          <cell r="H492" t="str">
            <v>Rp</v>
          </cell>
          <cell r="I492">
            <v>0</v>
          </cell>
          <cell r="J492" t="str">
            <v>Rp</v>
          </cell>
          <cell r="K492">
            <v>134602799</v>
          </cell>
        </row>
        <row r="493">
          <cell r="B493">
            <v>61901</v>
          </cell>
          <cell r="C493" t="str">
            <v>Biaya kiriman/perjalan lain2</v>
          </cell>
          <cell r="D493" t="str">
            <v>Rp</v>
          </cell>
          <cell r="E493">
            <v>0</v>
          </cell>
          <cell r="F493" t="str">
            <v>Rp</v>
          </cell>
          <cell r="G493">
            <v>0</v>
          </cell>
          <cell r="H493" t="str">
            <v>Rp</v>
          </cell>
          <cell r="I493">
            <v>0</v>
          </cell>
          <cell r="J493" t="str">
            <v>Rp</v>
          </cell>
          <cell r="K493">
            <v>0</v>
          </cell>
        </row>
        <row r="494">
          <cell r="B494">
            <v>62101</v>
          </cell>
          <cell r="C494" t="str">
            <v>Biaya promosi</v>
          </cell>
          <cell r="D494" t="str">
            <v>Rp</v>
          </cell>
          <cell r="E494">
            <v>0</v>
          </cell>
          <cell r="F494" t="str">
            <v>Rp</v>
          </cell>
          <cell r="G494">
            <v>0</v>
          </cell>
          <cell r="H494" t="str">
            <v>Rp</v>
          </cell>
          <cell r="I494">
            <v>0</v>
          </cell>
          <cell r="J494" t="str">
            <v>Rp</v>
          </cell>
          <cell r="K494">
            <v>0</v>
          </cell>
        </row>
        <row r="495">
          <cell r="B495">
            <v>62201</v>
          </cell>
          <cell r="C495" t="str">
            <v>Biaya iklan</v>
          </cell>
          <cell r="D495" t="str">
            <v>Rp</v>
          </cell>
          <cell r="E495">
            <v>0</v>
          </cell>
          <cell r="F495" t="str">
            <v>Rp</v>
          </cell>
          <cell r="G495">
            <v>0</v>
          </cell>
          <cell r="H495" t="str">
            <v>Rp</v>
          </cell>
          <cell r="I495">
            <v>0</v>
          </cell>
          <cell r="J495" t="str">
            <v>Rp</v>
          </cell>
          <cell r="K495">
            <v>0</v>
          </cell>
        </row>
        <row r="496">
          <cell r="B496">
            <v>63101</v>
          </cell>
          <cell r="C496" t="str">
            <v>Biaya jamuan tamu</v>
          </cell>
          <cell r="D496" t="str">
            <v>Rp</v>
          </cell>
          <cell r="E496">
            <v>0</v>
          </cell>
          <cell r="F496" t="str">
            <v>Rp</v>
          </cell>
          <cell r="G496">
            <v>0</v>
          </cell>
          <cell r="H496" t="str">
            <v>Rp</v>
          </cell>
          <cell r="I496">
            <v>0</v>
          </cell>
          <cell r="J496" t="str">
            <v>Rp</v>
          </cell>
          <cell r="K496">
            <v>0</v>
          </cell>
        </row>
        <row r="497">
          <cell r="B497">
            <v>63201</v>
          </cell>
          <cell r="C497" t="str">
            <v>Biaya (ATK/FC/Cetak)</v>
          </cell>
          <cell r="D497" t="str">
            <v>Rp</v>
          </cell>
          <cell r="E497">
            <v>0</v>
          </cell>
          <cell r="F497" t="str">
            <v>Rp</v>
          </cell>
          <cell r="G497">
            <v>0</v>
          </cell>
          <cell r="H497" t="str">
            <v>Rp</v>
          </cell>
          <cell r="I497">
            <v>0</v>
          </cell>
          <cell r="J497" t="str">
            <v>Rp</v>
          </cell>
          <cell r="K497">
            <v>0</v>
          </cell>
        </row>
        <row r="498">
          <cell r="B498">
            <v>63301</v>
          </cell>
          <cell r="C498" t="str">
            <v>Repacking</v>
          </cell>
          <cell r="D498" t="str">
            <v>Rp</v>
          </cell>
          <cell r="E498">
            <v>0</v>
          </cell>
          <cell r="F498" t="str">
            <v>Rp</v>
          </cell>
          <cell r="G498">
            <v>0</v>
          </cell>
          <cell r="H498" t="str">
            <v>Rp</v>
          </cell>
          <cell r="I498">
            <v>0</v>
          </cell>
          <cell r="J498" t="str">
            <v>Rp</v>
          </cell>
          <cell r="K498">
            <v>0</v>
          </cell>
        </row>
        <row r="499">
          <cell r="B499">
            <v>63401</v>
          </cell>
          <cell r="C499" t="str">
            <v>Biaya jasa software</v>
          </cell>
          <cell r="D499" t="str">
            <v>Rp</v>
          </cell>
          <cell r="E499">
            <v>667500</v>
          </cell>
          <cell r="F499" t="str">
            <v>Rp</v>
          </cell>
          <cell r="G499">
            <v>0</v>
          </cell>
          <cell r="H499" t="str">
            <v>Rp</v>
          </cell>
          <cell r="I499">
            <v>0</v>
          </cell>
          <cell r="J499" t="str">
            <v>Rp</v>
          </cell>
          <cell r="K499">
            <v>667500</v>
          </cell>
        </row>
        <row r="500">
          <cell r="B500">
            <v>64101</v>
          </cell>
          <cell r="C500" t="str">
            <v>Biaya pemeliharaan bangunan</v>
          </cell>
          <cell r="D500" t="str">
            <v>Rp</v>
          </cell>
          <cell r="E500">
            <v>0</v>
          </cell>
          <cell r="F500" t="str">
            <v>Rp</v>
          </cell>
          <cell r="G500">
            <v>0</v>
          </cell>
          <cell r="H500" t="str">
            <v>Rp</v>
          </cell>
          <cell r="I500">
            <v>0</v>
          </cell>
          <cell r="J500" t="str">
            <v>Rp</v>
          </cell>
          <cell r="K500">
            <v>0</v>
          </cell>
        </row>
        <row r="501">
          <cell r="B501">
            <v>64201</v>
          </cell>
          <cell r="C501" t="str">
            <v>Biaya pemelih sarana&amp;instal</v>
          </cell>
          <cell r="D501" t="str">
            <v>Rp</v>
          </cell>
          <cell r="E501">
            <v>0</v>
          </cell>
          <cell r="F501" t="str">
            <v>Rp</v>
          </cell>
          <cell r="G501">
            <v>0</v>
          </cell>
          <cell r="H501" t="str">
            <v>Rp</v>
          </cell>
          <cell r="I501">
            <v>0</v>
          </cell>
          <cell r="J501" t="str">
            <v>Rp</v>
          </cell>
          <cell r="K501">
            <v>0</v>
          </cell>
        </row>
        <row r="502">
          <cell r="B502">
            <v>64301</v>
          </cell>
          <cell r="C502" t="str">
            <v>Biaya pemeliharaan Mesin</v>
          </cell>
          <cell r="D502" t="str">
            <v>Rp</v>
          </cell>
          <cell r="E502">
            <v>0</v>
          </cell>
          <cell r="F502" t="str">
            <v>Rp</v>
          </cell>
          <cell r="G502">
            <v>0</v>
          </cell>
          <cell r="H502" t="str">
            <v>Rp</v>
          </cell>
          <cell r="I502">
            <v>0</v>
          </cell>
          <cell r="J502" t="str">
            <v>Rp</v>
          </cell>
          <cell r="K502">
            <v>0</v>
          </cell>
        </row>
        <row r="503">
          <cell r="B503">
            <v>64401</v>
          </cell>
          <cell r="C503" t="str">
            <v>Biaya pemeliharaan kendaraan</v>
          </cell>
          <cell r="D503" t="str">
            <v>Rp</v>
          </cell>
          <cell r="E503">
            <v>2787000</v>
          </cell>
          <cell r="F503" t="str">
            <v>Rp</v>
          </cell>
          <cell r="G503">
            <v>516000</v>
          </cell>
          <cell r="H503" t="str">
            <v>Rp</v>
          </cell>
          <cell r="I503">
            <v>0</v>
          </cell>
          <cell r="J503" t="str">
            <v>Rp</v>
          </cell>
          <cell r="K503">
            <v>3303000</v>
          </cell>
        </row>
        <row r="504">
          <cell r="B504">
            <v>64501</v>
          </cell>
          <cell r="C504" t="str">
            <v>Biaya pemelih invent.&amp;peralat</v>
          </cell>
          <cell r="D504" t="str">
            <v>Rp</v>
          </cell>
          <cell r="E504">
            <v>0</v>
          </cell>
          <cell r="F504" t="str">
            <v>Rp</v>
          </cell>
          <cell r="G504">
            <v>0</v>
          </cell>
          <cell r="H504" t="str">
            <v>Rp</v>
          </cell>
          <cell r="I504">
            <v>0</v>
          </cell>
          <cell r="J504" t="str">
            <v>Rp</v>
          </cell>
          <cell r="K504">
            <v>0</v>
          </cell>
        </row>
        <row r="505">
          <cell r="B505">
            <v>65101</v>
          </cell>
          <cell r="C505" t="str">
            <v>Biaya peny. Bangunan</v>
          </cell>
          <cell r="D505" t="str">
            <v>Rp</v>
          </cell>
          <cell r="E505">
            <v>0</v>
          </cell>
          <cell r="F505" t="str">
            <v>Rp</v>
          </cell>
          <cell r="G505">
            <v>0</v>
          </cell>
          <cell r="H505" t="str">
            <v>Rp</v>
          </cell>
          <cell r="I505">
            <v>0</v>
          </cell>
          <cell r="J505" t="str">
            <v>Rp</v>
          </cell>
          <cell r="K505">
            <v>0</v>
          </cell>
        </row>
        <row r="506">
          <cell r="B506">
            <v>65201</v>
          </cell>
          <cell r="C506" t="str">
            <v>Biaya peny. Sarana&amp;install</v>
          </cell>
          <cell r="D506" t="str">
            <v>Rp</v>
          </cell>
          <cell r="E506">
            <v>0</v>
          </cell>
          <cell r="F506" t="str">
            <v>Rp</v>
          </cell>
          <cell r="G506">
            <v>0</v>
          </cell>
          <cell r="H506" t="str">
            <v>Rp</v>
          </cell>
          <cell r="I506">
            <v>0</v>
          </cell>
          <cell r="J506" t="str">
            <v>Rp</v>
          </cell>
          <cell r="K506">
            <v>0</v>
          </cell>
        </row>
        <row r="507">
          <cell r="B507">
            <v>65301</v>
          </cell>
          <cell r="C507" t="str">
            <v>Biaya peny. Mesin</v>
          </cell>
          <cell r="D507" t="str">
            <v>Rp</v>
          </cell>
          <cell r="E507">
            <v>0</v>
          </cell>
          <cell r="F507" t="str">
            <v>Rp</v>
          </cell>
          <cell r="G507">
            <v>0</v>
          </cell>
          <cell r="H507" t="str">
            <v>Rp</v>
          </cell>
          <cell r="I507">
            <v>0</v>
          </cell>
          <cell r="J507" t="str">
            <v>Rp</v>
          </cell>
          <cell r="K507">
            <v>0</v>
          </cell>
        </row>
        <row r="508">
          <cell r="B508">
            <v>65401</v>
          </cell>
          <cell r="C508" t="str">
            <v>Biaya peny. Kendaraan</v>
          </cell>
          <cell r="D508" t="str">
            <v>Rp</v>
          </cell>
          <cell r="E508">
            <v>0</v>
          </cell>
          <cell r="F508" t="str">
            <v>Rp</v>
          </cell>
          <cell r="G508">
            <v>0</v>
          </cell>
          <cell r="H508" t="str">
            <v>Rp</v>
          </cell>
          <cell r="I508">
            <v>0</v>
          </cell>
          <cell r="J508" t="str">
            <v>Rp</v>
          </cell>
          <cell r="K508">
            <v>0</v>
          </cell>
        </row>
        <row r="509">
          <cell r="B509">
            <v>65501</v>
          </cell>
          <cell r="C509" t="str">
            <v>Biaya Sewa Invent&amp;peralat.</v>
          </cell>
          <cell r="D509" t="str">
            <v>Rp</v>
          </cell>
          <cell r="E509">
            <v>7190000</v>
          </cell>
          <cell r="F509" t="str">
            <v>Rp</v>
          </cell>
          <cell r="G509">
            <v>1490000</v>
          </cell>
          <cell r="H509" t="str">
            <v>Rp</v>
          </cell>
          <cell r="I509">
            <v>0</v>
          </cell>
          <cell r="J509" t="str">
            <v>Rp</v>
          </cell>
          <cell r="K509">
            <v>8680000</v>
          </cell>
        </row>
        <row r="510">
          <cell r="B510">
            <v>70101</v>
          </cell>
          <cell r="C510" t="str">
            <v>Gaji direksi &amp; staff</v>
          </cell>
          <cell r="D510" t="str">
            <v>Rp</v>
          </cell>
          <cell r="E510">
            <v>0</v>
          </cell>
          <cell r="F510" t="str">
            <v>Rp</v>
          </cell>
          <cell r="G510">
            <v>0</v>
          </cell>
          <cell r="H510" t="str">
            <v>Rp</v>
          </cell>
          <cell r="I510">
            <v>0</v>
          </cell>
          <cell r="J510" t="str">
            <v>Rp</v>
          </cell>
          <cell r="K510">
            <v>0</v>
          </cell>
        </row>
        <row r="511">
          <cell r="B511">
            <v>70201</v>
          </cell>
          <cell r="C511" t="str">
            <v xml:space="preserve">Tunjangan </v>
          </cell>
          <cell r="D511" t="str">
            <v>Rp</v>
          </cell>
          <cell r="E511">
            <v>0</v>
          </cell>
          <cell r="F511" t="str">
            <v>Rp</v>
          </cell>
          <cell r="G511">
            <v>0</v>
          </cell>
          <cell r="H511" t="str">
            <v>Rp</v>
          </cell>
          <cell r="I511">
            <v>0</v>
          </cell>
          <cell r="J511" t="str">
            <v>Rp</v>
          </cell>
          <cell r="K511">
            <v>0</v>
          </cell>
        </row>
        <row r="512">
          <cell r="B512">
            <v>70301</v>
          </cell>
          <cell r="C512" t="str">
            <v>Komisi penjualan</v>
          </cell>
          <cell r="D512" t="str">
            <v>Rp</v>
          </cell>
          <cell r="E512">
            <v>0</v>
          </cell>
          <cell r="F512" t="str">
            <v>Rp</v>
          </cell>
          <cell r="G512">
            <v>0</v>
          </cell>
          <cell r="H512" t="str">
            <v>Rp</v>
          </cell>
          <cell r="I512">
            <v>0</v>
          </cell>
          <cell r="J512" t="str">
            <v>Rp</v>
          </cell>
          <cell r="K512">
            <v>0</v>
          </cell>
        </row>
        <row r="513">
          <cell r="B513">
            <v>70401</v>
          </cell>
          <cell r="C513" t="str">
            <v xml:space="preserve">Uang makan </v>
          </cell>
          <cell r="D513" t="str">
            <v>Rp</v>
          </cell>
          <cell r="E513">
            <v>0</v>
          </cell>
          <cell r="F513" t="str">
            <v>Rp</v>
          </cell>
          <cell r="G513">
            <v>0</v>
          </cell>
          <cell r="H513" t="str">
            <v>Rp</v>
          </cell>
          <cell r="I513">
            <v>0</v>
          </cell>
          <cell r="J513" t="str">
            <v>Rp</v>
          </cell>
          <cell r="K513">
            <v>0</v>
          </cell>
        </row>
        <row r="514">
          <cell r="B514">
            <v>70501</v>
          </cell>
          <cell r="C514" t="str">
            <v>Pengobatan</v>
          </cell>
          <cell r="D514" t="str">
            <v>Rp</v>
          </cell>
          <cell r="E514">
            <v>0</v>
          </cell>
          <cell r="F514" t="str">
            <v>Rp</v>
          </cell>
          <cell r="G514">
            <v>0</v>
          </cell>
          <cell r="H514" t="str">
            <v>Rp</v>
          </cell>
          <cell r="I514">
            <v>0</v>
          </cell>
          <cell r="J514" t="str">
            <v>Rp</v>
          </cell>
          <cell r="K514">
            <v>0</v>
          </cell>
        </row>
        <row r="515">
          <cell r="B515">
            <v>70601</v>
          </cell>
          <cell r="C515" t="str">
            <v>Lembur</v>
          </cell>
          <cell r="D515" t="str">
            <v>Rp</v>
          </cell>
          <cell r="E515">
            <v>7709000</v>
          </cell>
          <cell r="F515" t="str">
            <v>Rp</v>
          </cell>
          <cell r="G515">
            <v>2111000</v>
          </cell>
          <cell r="H515" t="str">
            <v>Rp</v>
          </cell>
          <cell r="I515">
            <v>0</v>
          </cell>
          <cell r="J515" t="str">
            <v>Rp</v>
          </cell>
          <cell r="K515">
            <v>9820000</v>
          </cell>
        </row>
        <row r="516">
          <cell r="B516">
            <v>71101</v>
          </cell>
          <cell r="C516" t="str">
            <v>Biaya perjalanan staff/direksi</v>
          </cell>
          <cell r="D516" t="str">
            <v>Rp</v>
          </cell>
          <cell r="E516">
            <v>0</v>
          </cell>
          <cell r="F516" t="str">
            <v>Rp</v>
          </cell>
          <cell r="G516">
            <v>0</v>
          </cell>
          <cell r="H516" t="str">
            <v>Rp</v>
          </cell>
          <cell r="I516">
            <v>0</v>
          </cell>
          <cell r="J516" t="str">
            <v>Rp</v>
          </cell>
          <cell r="K516">
            <v>0</v>
          </cell>
        </row>
        <row r="517">
          <cell r="B517">
            <v>71201</v>
          </cell>
          <cell r="C517" t="str">
            <v>Bensin/solar/olie</v>
          </cell>
          <cell r="D517" t="str">
            <v>Rp</v>
          </cell>
          <cell r="E517">
            <v>0</v>
          </cell>
          <cell r="F517" t="str">
            <v>Rp</v>
          </cell>
          <cell r="G517">
            <v>0</v>
          </cell>
          <cell r="H517" t="str">
            <v>Rp</v>
          </cell>
          <cell r="I517">
            <v>0</v>
          </cell>
          <cell r="J517" t="str">
            <v>Rp</v>
          </cell>
          <cell r="K517">
            <v>0</v>
          </cell>
        </row>
        <row r="518">
          <cell r="B518">
            <v>71301</v>
          </cell>
          <cell r="C518" t="str">
            <v>Tol / parkir</v>
          </cell>
          <cell r="D518" t="str">
            <v>Rp</v>
          </cell>
          <cell r="E518">
            <v>0</v>
          </cell>
          <cell r="F518" t="str">
            <v>Rp</v>
          </cell>
          <cell r="G518">
            <v>0</v>
          </cell>
          <cell r="H518" t="str">
            <v>Rp</v>
          </cell>
          <cell r="I518">
            <v>0</v>
          </cell>
          <cell r="J518" t="str">
            <v>Rp</v>
          </cell>
          <cell r="K518">
            <v>0</v>
          </cell>
        </row>
        <row r="519">
          <cell r="B519">
            <v>71901</v>
          </cell>
          <cell r="C519" t="str">
            <v>Biaya perjalanan lain2</v>
          </cell>
          <cell r="D519" t="str">
            <v>Rp</v>
          </cell>
          <cell r="E519">
            <v>0</v>
          </cell>
          <cell r="F519" t="str">
            <v>Rp</v>
          </cell>
          <cell r="G519">
            <v>0</v>
          </cell>
          <cell r="H519" t="str">
            <v>Rp</v>
          </cell>
          <cell r="I519">
            <v>0</v>
          </cell>
          <cell r="J519" t="str">
            <v>Rp</v>
          </cell>
          <cell r="K519">
            <v>0</v>
          </cell>
        </row>
        <row r="520">
          <cell r="B520">
            <v>72101</v>
          </cell>
          <cell r="C520" t="str">
            <v>Biaya ATK/FC/Cetak</v>
          </cell>
          <cell r="D520" t="str">
            <v>Rp</v>
          </cell>
          <cell r="E520">
            <v>3663839</v>
          </cell>
          <cell r="F520" t="str">
            <v>Rp</v>
          </cell>
          <cell r="G520">
            <v>105600</v>
          </cell>
          <cell r="H520" t="str">
            <v>Rp</v>
          </cell>
          <cell r="I520">
            <v>0</v>
          </cell>
          <cell r="J520" t="str">
            <v>Rp</v>
          </cell>
          <cell r="K520">
            <v>3769439</v>
          </cell>
        </row>
        <row r="521">
          <cell r="B521">
            <v>72201</v>
          </cell>
          <cell r="C521" t="str">
            <v>PLN/PDAM</v>
          </cell>
          <cell r="D521" t="str">
            <v>Rp</v>
          </cell>
          <cell r="E521">
            <v>1565600</v>
          </cell>
          <cell r="F521" t="str">
            <v>Rp</v>
          </cell>
          <cell r="G521">
            <v>0</v>
          </cell>
          <cell r="H521" t="str">
            <v>Rp</v>
          </cell>
          <cell r="I521">
            <v>0</v>
          </cell>
          <cell r="J521" t="str">
            <v>Rp</v>
          </cell>
          <cell r="K521">
            <v>1565600</v>
          </cell>
        </row>
        <row r="522">
          <cell r="B522">
            <v>72301</v>
          </cell>
          <cell r="C522" t="str">
            <v xml:space="preserve">Biaya asuransi </v>
          </cell>
          <cell r="D522" t="str">
            <v>Rp</v>
          </cell>
          <cell r="E522">
            <v>0</v>
          </cell>
          <cell r="F522" t="str">
            <v>Rp</v>
          </cell>
          <cell r="G522">
            <v>0</v>
          </cell>
          <cell r="H522" t="str">
            <v>Rp</v>
          </cell>
          <cell r="I522">
            <v>0</v>
          </cell>
          <cell r="J522" t="str">
            <v>Rp</v>
          </cell>
          <cell r="K522">
            <v>0</v>
          </cell>
        </row>
        <row r="523">
          <cell r="B523">
            <v>72401</v>
          </cell>
          <cell r="C523" t="str">
            <v>Biaya jamuan tamu</v>
          </cell>
          <cell r="D523" t="str">
            <v>Rp</v>
          </cell>
          <cell r="E523">
            <v>0</v>
          </cell>
          <cell r="F523" t="str">
            <v>Rp</v>
          </cell>
          <cell r="G523">
            <v>0</v>
          </cell>
          <cell r="H523" t="str">
            <v>Rp</v>
          </cell>
          <cell r="I523">
            <v>0</v>
          </cell>
          <cell r="J523" t="str">
            <v>Rp</v>
          </cell>
          <cell r="K523">
            <v>0</v>
          </cell>
        </row>
        <row r="524">
          <cell r="B524">
            <v>72501</v>
          </cell>
          <cell r="C524" t="str">
            <v xml:space="preserve">Biaya pendidikan </v>
          </cell>
          <cell r="D524" t="str">
            <v>Rp</v>
          </cell>
          <cell r="E524">
            <v>0</v>
          </cell>
          <cell r="F524" t="str">
            <v>Rp</v>
          </cell>
          <cell r="G524">
            <v>0</v>
          </cell>
          <cell r="H524" t="str">
            <v>Rp</v>
          </cell>
          <cell r="I524">
            <v>0</v>
          </cell>
          <cell r="J524" t="str">
            <v>Rp</v>
          </cell>
          <cell r="K524">
            <v>0</v>
          </cell>
        </row>
        <row r="525">
          <cell r="B525">
            <v>72601</v>
          </cell>
          <cell r="C525" t="str">
            <v>Biaya rumah tangga</v>
          </cell>
          <cell r="D525" t="str">
            <v>Rp</v>
          </cell>
          <cell r="E525">
            <v>3150250</v>
          </cell>
          <cell r="F525" t="str">
            <v>Rp</v>
          </cell>
          <cell r="G525">
            <v>524200</v>
          </cell>
          <cell r="H525" t="str">
            <v>Rp</v>
          </cell>
          <cell r="I525">
            <v>0</v>
          </cell>
          <cell r="J525" t="str">
            <v>Rp</v>
          </cell>
          <cell r="K525">
            <v>3674450</v>
          </cell>
        </row>
        <row r="526">
          <cell r="B526">
            <v>72701</v>
          </cell>
          <cell r="C526" t="str">
            <v>Biaya sewa kantor</v>
          </cell>
          <cell r="D526" t="str">
            <v>Rp</v>
          </cell>
          <cell r="E526">
            <v>0</v>
          </cell>
          <cell r="F526" t="str">
            <v>Rp</v>
          </cell>
          <cell r="G526">
            <v>0</v>
          </cell>
          <cell r="H526" t="str">
            <v>Rp</v>
          </cell>
          <cell r="I526">
            <v>0</v>
          </cell>
          <cell r="J526" t="str">
            <v>Rp</v>
          </cell>
          <cell r="K526">
            <v>0</v>
          </cell>
        </row>
        <row r="527">
          <cell r="B527">
            <v>72901</v>
          </cell>
          <cell r="C527" t="str">
            <v>Biaya lain2</v>
          </cell>
          <cell r="D527" t="str">
            <v>Rp</v>
          </cell>
          <cell r="E527">
            <v>14850000</v>
          </cell>
          <cell r="F527" t="str">
            <v>Rp</v>
          </cell>
          <cell r="G527">
            <v>0</v>
          </cell>
          <cell r="H527" t="str">
            <v>Rp</v>
          </cell>
          <cell r="I527">
            <v>0</v>
          </cell>
          <cell r="J527" t="str">
            <v>Rp</v>
          </cell>
          <cell r="K527">
            <v>14850000</v>
          </cell>
        </row>
        <row r="528">
          <cell r="B528">
            <v>73101</v>
          </cell>
          <cell r="C528" t="str">
            <v>Biaya pengiriman dokumen</v>
          </cell>
          <cell r="D528" t="str">
            <v>Rp</v>
          </cell>
          <cell r="E528">
            <v>432000</v>
          </cell>
          <cell r="F528" t="str">
            <v>Rp</v>
          </cell>
          <cell r="G528">
            <v>63000</v>
          </cell>
          <cell r="H528" t="str">
            <v>Rp</v>
          </cell>
          <cell r="I528">
            <v>0</v>
          </cell>
          <cell r="J528" t="str">
            <v>Rp</v>
          </cell>
          <cell r="K528">
            <v>495000</v>
          </cell>
        </row>
        <row r="529">
          <cell r="B529">
            <v>73201</v>
          </cell>
          <cell r="C529" t="str">
            <v>Biaya benda pos</v>
          </cell>
          <cell r="D529" t="str">
            <v>Rp</v>
          </cell>
          <cell r="E529">
            <v>0</v>
          </cell>
          <cell r="F529" t="str">
            <v>Rp</v>
          </cell>
          <cell r="G529">
            <v>0</v>
          </cell>
          <cell r="H529" t="str">
            <v>Rp</v>
          </cell>
          <cell r="I529">
            <v>0</v>
          </cell>
          <cell r="J529" t="str">
            <v>Rp</v>
          </cell>
          <cell r="K529">
            <v>0</v>
          </cell>
        </row>
        <row r="530">
          <cell r="B530">
            <v>73301</v>
          </cell>
          <cell r="C530" t="str">
            <v>Biaya telp/telex/fax</v>
          </cell>
          <cell r="D530" t="str">
            <v>Rp</v>
          </cell>
          <cell r="E530">
            <v>4357706</v>
          </cell>
          <cell r="F530" t="str">
            <v>Rp</v>
          </cell>
          <cell r="G530">
            <v>826248</v>
          </cell>
          <cell r="H530" t="str">
            <v>Rp</v>
          </cell>
          <cell r="I530">
            <v>0</v>
          </cell>
          <cell r="J530" t="str">
            <v>Rp</v>
          </cell>
          <cell r="K530">
            <v>5183954</v>
          </cell>
        </row>
        <row r="531">
          <cell r="B531">
            <v>74101</v>
          </cell>
          <cell r="C531" t="str">
            <v>Biaya administrasi bank</v>
          </cell>
          <cell r="D531" t="str">
            <v>Rp</v>
          </cell>
          <cell r="E531">
            <v>402000</v>
          </cell>
          <cell r="F531" t="str">
            <v>Rp</v>
          </cell>
          <cell r="G531">
            <v>60000</v>
          </cell>
          <cell r="H531" t="str">
            <v>Rp</v>
          </cell>
          <cell r="I531">
            <v>0</v>
          </cell>
          <cell r="J531" t="str">
            <v>Rp</v>
          </cell>
          <cell r="K531">
            <v>462000</v>
          </cell>
        </row>
        <row r="532">
          <cell r="B532">
            <v>74201</v>
          </cell>
          <cell r="C532" t="str">
            <v>Biaya provisi</v>
          </cell>
          <cell r="D532" t="str">
            <v>Rp</v>
          </cell>
          <cell r="E532">
            <v>0</v>
          </cell>
          <cell r="F532" t="str">
            <v>Rp</v>
          </cell>
          <cell r="G532">
            <v>0</v>
          </cell>
          <cell r="H532" t="str">
            <v>Rp</v>
          </cell>
          <cell r="I532">
            <v>0</v>
          </cell>
          <cell r="J532" t="str">
            <v>Rp</v>
          </cell>
          <cell r="K532">
            <v>0</v>
          </cell>
        </row>
        <row r="533">
          <cell r="B533">
            <v>75101</v>
          </cell>
          <cell r="C533" t="str">
            <v>Biaya pajak</v>
          </cell>
          <cell r="D533" t="str">
            <v>Rp</v>
          </cell>
          <cell r="E533">
            <v>0</v>
          </cell>
          <cell r="F533" t="str">
            <v>Rp</v>
          </cell>
          <cell r="G533">
            <v>0</v>
          </cell>
          <cell r="H533" t="str">
            <v>Rp</v>
          </cell>
          <cell r="I533">
            <v>0</v>
          </cell>
          <cell r="J533" t="str">
            <v>Rp</v>
          </cell>
          <cell r="K533">
            <v>0</v>
          </cell>
        </row>
        <row r="534">
          <cell r="B534">
            <v>75201</v>
          </cell>
          <cell r="C534" t="str">
            <v>Sumbangan</v>
          </cell>
          <cell r="D534" t="str">
            <v>Rp</v>
          </cell>
          <cell r="E534">
            <v>0</v>
          </cell>
          <cell r="F534" t="str">
            <v>Rp</v>
          </cell>
          <cell r="G534">
            <v>0</v>
          </cell>
          <cell r="H534" t="str">
            <v>Rp</v>
          </cell>
          <cell r="I534">
            <v>0</v>
          </cell>
          <cell r="J534" t="str">
            <v>Rp</v>
          </cell>
          <cell r="K534">
            <v>0</v>
          </cell>
        </row>
        <row r="535">
          <cell r="B535">
            <v>75301</v>
          </cell>
          <cell r="C535" t="str">
            <v>Perijinan/notaris</v>
          </cell>
          <cell r="D535" t="str">
            <v>Rp</v>
          </cell>
          <cell r="E535">
            <v>0</v>
          </cell>
          <cell r="F535" t="str">
            <v>Rp</v>
          </cell>
          <cell r="G535">
            <v>0</v>
          </cell>
          <cell r="H535" t="str">
            <v>Rp</v>
          </cell>
          <cell r="I535">
            <v>0</v>
          </cell>
          <cell r="J535" t="str">
            <v>Rp</v>
          </cell>
          <cell r="K535">
            <v>0</v>
          </cell>
        </row>
        <row r="536">
          <cell r="B536">
            <v>75401</v>
          </cell>
          <cell r="C536" t="str">
            <v>Iuran</v>
          </cell>
          <cell r="D536" t="str">
            <v>Rp</v>
          </cell>
          <cell r="E536">
            <v>0</v>
          </cell>
          <cell r="F536" t="str">
            <v>Rp</v>
          </cell>
          <cell r="G536">
            <v>0</v>
          </cell>
          <cell r="H536" t="str">
            <v>Rp</v>
          </cell>
          <cell r="I536">
            <v>0</v>
          </cell>
          <cell r="J536" t="str">
            <v>Rp</v>
          </cell>
          <cell r="K536">
            <v>0</v>
          </cell>
        </row>
        <row r="537">
          <cell r="B537">
            <v>75501</v>
          </cell>
          <cell r="C537" t="str">
            <v>P B B</v>
          </cell>
          <cell r="D537" t="str">
            <v>Rp</v>
          </cell>
          <cell r="E537">
            <v>0</v>
          </cell>
          <cell r="F537" t="str">
            <v>Rp</v>
          </cell>
          <cell r="G537">
            <v>0</v>
          </cell>
          <cell r="H537" t="str">
            <v>Rp</v>
          </cell>
          <cell r="I537">
            <v>0</v>
          </cell>
          <cell r="J537" t="str">
            <v>Rp</v>
          </cell>
          <cell r="K537">
            <v>0</v>
          </cell>
        </row>
        <row r="538">
          <cell r="B538">
            <v>78101</v>
          </cell>
          <cell r="C538" t="str">
            <v>Biaya pemeliharaan bangunan</v>
          </cell>
          <cell r="D538" t="str">
            <v>Rp</v>
          </cell>
          <cell r="E538">
            <v>0</v>
          </cell>
          <cell r="F538" t="str">
            <v>Rp</v>
          </cell>
          <cell r="G538">
            <v>0</v>
          </cell>
          <cell r="H538" t="str">
            <v>Rp</v>
          </cell>
          <cell r="I538">
            <v>0</v>
          </cell>
          <cell r="J538" t="str">
            <v>Rp</v>
          </cell>
          <cell r="K538">
            <v>0</v>
          </cell>
        </row>
        <row r="539">
          <cell r="B539">
            <v>78201</v>
          </cell>
          <cell r="C539" t="str">
            <v>Biaya pemelih sarana&amp;instal</v>
          </cell>
          <cell r="D539" t="str">
            <v>Rp</v>
          </cell>
          <cell r="E539">
            <v>0</v>
          </cell>
          <cell r="F539" t="str">
            <v>Rp</v>
          </cell>
          <cell r="G539">
            <v>0</v>
          </cell>
          <cell r="H539" t="str">
            <v>Rp</v>
          </cell>
          <cell r="I539">
            <v>0</v>
          </cell>
          <cell r="J539" t="str">
            <v>Rp</v>
          </cell>
          <cell r="K539">
            <v>0</v>
          </cell>
        </row>
        <row r="540">
          <cell r="B540">
            <v>78301</v>
          </cell>
          <cell r="C540" t="str">
            <v>Biaya pemeliharaan kendaraan</v>
          </cell>
          <cell r="D540" t="str">
            <v>Rp</v>
          </cell>
          <cell r="E540">
            <v>0</v>
          </cell>
          <cell r="F540" t="str">
            <v>Rp</v>
          </cell>
          <cell r="G540">
            <v>0</v>
          </cell>
          <cell r="H540" t="str">
            <v>Rp</v>
          </cell>
          <cell r="I540">
            <v>0</v>
          </cell>
          <cell r="J540" t="str">
            <v>Rp</v>
          </cell>
          <cell r="K540">
            <v>0</v>
          </cell>
        </row>
        <row r="541">
          <cell r="B541">
            <v>78401</v>
          </cell>
          <cell r="C541" t="str">
            <v>Biaya pemelih invent.&amp;peralat</v>
          </cell>
          <cell r="D541" t="str">
            <v>Rp</v>
          </cell>
          <cell r="E541">
            <v>0</v>
          </cell>
          <cell r="F541" t="str">
            <v>Rp</v>
          </cell>
          <cell r="G541">
            <v>0</v>
          </cell>
          <cell r="H541" t="str">
            <v>Rp</v>
          </cell>
          <cell r="I541">
            <v>0</v>
          </cell>
          <cell r="J541" t="str">
            <v>Rp</v>
          </cell>
          <cell r="K541">
            <v>0</v>
          </cell>
        </row>
        <row r="542">
          <cell r="B542">
            <v>79101</v>
          </cell>
          <cell r="C542" t="str">
            <v>Biaya peny. Bangunan</v>
          </cell>
          <cell r="D542" t="str">
            <v>Rp</v>
          </cell>
          <cell r="E542">
            <v>0</v>
          </cell>
          <cell r="F542" t="str">
            <v>Rp</v>
          </cell>
          <cell r="G542">
            <v>0</v>
          </cell>
          <cell r="H542" t="str">
            <v>Rp</v>
          </cell>
          <cell r="I542">
            <v>0</v>
          </cell>
          <cell r="J542" t="str">
            <v>Rp</v>
          </cell>
          <cell r="K542">
            <v>0</v>
          </cell>
        </row>
        <row r="543">
          <cell r="B543">
            <v>79201</v>
          </cell>
          <cell r="C543" t="str">
            <v>Biaya peny. Sarana&amp;install</v>
          </cell>
          <cell r="D543" t="str">
            <v>Rp</v>
          </cell>
          <cell r="E543">
            <v>0</v>
          </cell>
          <cell r="F543" t="str">
            <v>Rp</v>
          </cell>
          <cell r="G543">
            <v>0</v>
          </cell>
          <cell r="H543" t="str">
            <v>Rp</v>
          </cell>
          <cell r="I543">
            <v>0</v>
          </cell>
          <cell r="J543" t="str">
            <v>Rp</v>
          </cell>
          <cell r="K543">
            <v>0</v>
          </cell>
        </row>
        <row r="544">
          <cell r="B544">
            <v>79301</v>
          </cell>
          <cell r="C544" t="str">
            <v>Biaya peny. Kendaraan</v>
          </cell>
          <cell r="D544" t="str">
            <v>Rp</v>
          </cell>
          <cell r="E544">
            <v>0</v>
          </cell>
          <cell r="F544" t="str">
            <v>Rp</v>
          </cell>
          <cell r="G544">
            <v>0</v>
          </cell>
          <cell r="H544" t="str">
            <v>Rp</v>
          </cell>
          <cell r="I544">
            <v>0</v>
          </cell>
          <cell r="J544" t="str">
            <v>Rp</v>
          </cell>
          <cell r="K544">
            <v>0</v>
          </cell>
        </row>
        <row r="545">
          <cell r="B545">
            <v>79401</v>
          </cell>
          <cell r="C545" t="str">
            <v>Biaya peny. Invent&amp;peralat.</v>
          </cell>
          <cell r="D545" t="str">
            <v>Rp</v>
          </cell>
          <cell r="E545">
            <v>0</v>
          </cell>
          <cell r="F545" t="str">
            <v>Rp</v>
          </cell>
          <cell r="G545">
            <v>0</v>
          </cell>
          <cell r="H545" t="str">
            <v>Rp</v>
          </cell>
          <cell r="I545">
            <v>0</v>
          </cell>
          <cell r="J545" t="str">
            <v>Rp</v>
          </cell>
          <cell r="K545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DEPO GALON</v>
          </cell>
        </row>
        <row r="2">
          <cell r="A2" t="str">
            <v>NERACA LAJUR</v>
          </cell>
          <cell r="J2">
            <v>76350000</v>
          </cell>
        </row>
        <row r="3">
          <cell r="A3" t="str">
            <v>PER  31 JANUARI  2011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24041550</v>
          </cell>
          <cell r="G6">
            <v>623476350</v>
          </cell>
          <cell r="H6">
            <v>629151511</v>
          </cell>
          <cell r="K6">
            <v>18366389</v>
          </cell>
          <cell r="L6">
            <v>0</v>
          </cell>
          <cell r="M6">
            <v>0</v>
          </cell>
          <cell r="N6">
            <v>0</v>
          </cell>
          <cell r="O6">
            <v>18366389</v>
          </cell>
          <cell r="P6">
            <v>0</v>
          </cell>
          <cell r="Q6" t="b">
            <v>1</v>
          </cell>
          <cell r="R6">
            <v>18366389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2500000</v>
          </cell>
          <cell r="G7">
            <v>130866015</v>
          </cell>
          <cell r="H7">
            <v>130866015</v>
          </cell>
          <cell r="K7">
            <v>2500000</v>
          </cell>
          <cell r="L7">
            <v>0</v>
          </cell>
          <cell r="M7">
            <v>0</v>
          </cell>
          <cell r="N7">
            <v>0</v>
          </cell>
          <cell r="O7">
            <v>2500000</v>
          </cell>
          <cell r="P7">
            <v>0</v>
          </cell>
          <cell r="Q7" t="b">
            <v>1</v>
          </cell>
          <cell r="R7">
            <v>2500000</v>
          </cell>
          <cell r="S7">
            <v>0</v>
          </cell>
        </row>
        <row r="8">
          <cell r="A8">
            <v>110201</v>
          </cell>
          <cell r="B8" t="str">
            <v>Bank Direksi</v>
          </cell>
          <cell r="C8" t="str">
            <v>N</v>
          </cell>
          <cell r="D8" t="str">
            <v>D</v>
          </cell>
          <cell r="E8">
            <v>211600</v>
          </cell>
          <cell r="G8">
            <v>600532264</v>
          </cell>
          <cell r="H8">
            <v>479013000</v>
          </cell>
          <cell r="K8">
            <v>121730864</v>
          </cell>
          <cell r="L8">
            <v>0</v>
          </cell>
          <cell r="M8">
            <v>0</v>
          </cell>
          <cell r="N8">
            <v>0</v>
          </cell>
          <cell r="O8">
            <v>121730864</v>
          </cell>
          <cell r="P8">
            <v>0</v>
          </cell>
          <cell r="Q8" t="b">
            <v>1</v>
          </cell>
          <cell r="R8">
            <v>121730864</v>
          </cell>
          <cell r="S8">
            <v>0</v>
          </cell>
        </row>
        <row r="9">
          <cell r="A9">
            <v>110202</v>
          </cell>
          <cell r="B9" t="str">
            <v xml:space="preserve">Bank Pusat </v>
          </cell>
          <cell r="C9" t="str">
            <v>N</v>
          </cell>
          <cell r="D9" t="str">
            <v>D</v>
          </cell>
          <cell r="G9">
            <v>0</v>
          </cell>
          <cell r="H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b">
            <v>0</v>
          </cell>
          <cell r="R9">
            <v>0</v>
          </cell>
          <cell r="S9">
            <v>0</v>
          </cell>
        </row>
        <row r="10">
          <cell r="A10">
            <v>110902</v>
          </cell>
          <cell r="B10" t="str">
            <v>Kas To Kas</v>
          </cell>
          <cell r="C10" t="str">
            <v>N</v>
          </cell>
          <cell r="D10" t="str">
            <v>D</v>
          </cell>
          <cell r="G10">
            <v>479000000</v>
          </cell>
          <cell r="H10">
            <v>500329903</v>
          </cell>
          <cell r="K10">
            <v>-21329903</v>
          </cell>
          <cell r="L10">
            <v>0</v>
          </cell>
          <cell r="M10">
            <v>0</v>
          </cell>
          <cell r="N10">
            <v>0</v>
          </cell>
          <cell r="O10">
            <v>-21329903</v>
          </cell>
          <cell r="P10">
            <v>0</v>
          </cell>
          <cell r="Q10" t="b">
            <v>1</v>
          </cell>
          <cell r="R10">
            <v>-21329903</v>
          </cell>
          <cell r="S10">
            <v>0</v>
          </cell>
        </row>
        <row r="11">
          <cell r="A11">
            <v>110904</v>
          </cell>
          <cell r="B11" t="str">
            <v>Kas To Kas</v>
          </cell>
          <cell r="C11" t="str">
            <v>N</v>
          </cell>
          <cell r="D11" t="str">
            <v>D</v>
          </cell>
          <cell r="G11">
            <v>628832650</v>
          </cell>
          <cell r="H11">
            <v>152708965</v>
          </cell>
          <cell r="K11">
            <v>476123685</v>
          </cell>
          <cell r="L11">
            <v>0</v>
          </cell>
          <cell r="M11">
            <v>0</v>
          </cell>
          <cell r="N11">
            <v>0</v>
          </cell>
          <cell r="O11">
            <v>476123685</v>
          </cell>
          <cell r="P11">
            <v>0</v>
          </cell>
          <cell r="Q11" t="b">
            <v>1</v>
          </cell>
          <cell r="R11">
            <v>476123685</v>
          </cell>
          <cell r="S11">
            <v>0</v>
          </cell>
        </row>
        <row r="12">
          <cell r="A12">
            <v>130121</v>
          </cell>
          <cell r="B12" t="str">
            <v>Piutang Dagang Tunai</v>
          </cell>
          <cell r="C12" t="str">
            <v>N</v>
          </cell>
          <cell r="D12" t="str">
            <v>D</v>
          </cell>
          <cell r="G12">
            <v>0</v>
          </cell>
          <cell r="H12">
            <v>434649400</v>
          </cell>
          <cell r="I12">
            <v>434649400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1</v>
          </cell>
          <cell r="R12">
            <v>0</v>
          </cell>
          <cell r="S12">
            <v>0</v>
          </cell>
        </row>
        <row r="13">
          <cell r="A13">
            <v>130120</v>
          </cell>
          <cell r="B13" t="str">
            <v>Piutang Dagang Kredit</v>
          </cell>
          <cell r="C13" t="str">
            <v>N</v>
          </cell>
          <cell r="D13" t="str">
            <v>D</v>
          </cell>
          <cell r="E13">
            <v>177346800</v>
          </cell>
          <cell r="G13">
            <v>0</v>
          </cell>
          <cell r="H13">
            <v>189542500</v>
          </cell>
          <cell r="I13">
            <v>89942750</v>
          </cell>
          <cell r="K13">
            <v>77747050</v>
          </cell>
          <cell r="L13">
            <v>0</v>
          </cell>
          <cell r="M13">
            <v>0</v>
          </cell>
          <cell r="N13">
            <v>0</v>
          </cell>
          <cell r="O13">
            <v>77747050</v>
          </cell>
          <cell r="P13">
            <v>0</v>
          </cell>
          <cell r="Q13" t="b">
            <v>1</v>
          </cell>
          <cell r="R13">
            <v>77747050</v>
          </cell>
          <cell r="S13">
            <v>0</v>
          </cell>
        </row>
        <row r="14">
          <cell r="A14">
            <v>130143</v>
          </cell>
          <cell r="B14" t="str">
            <v>Piutang pihak III</v>
          </cell>
          <cell r="C14" t="str">
            <v>N</v>
          </cell>
          <cell r="D14" t="str">
            <v>D</v>
          </cell>
          <cell r="G14">
            <v>1641090</v>
          </cell>
          <cell r="H14">
            <v>0</v>
          </cell>
          <cell r="I14">
            <v>0</v>
          </cell>
          <cell r="K14">
            <v>1641090</v>
          </cell>
          <cell r="L14">
            <v>0</v>
          </cell>
          <cell r="M14">
            <v>0</v>
          </cell>
          <cell r="N14">
            <v>0</v>
          </cell>
          <cell r="O14">
            <v>1641090</v>
          </cell>
          <cell r="P14">
            <v>0</v>
          </cell>
          <cell r="Q14" t="b">
            <v>1</v>
          </cell>
          <cell r="R14">
            <v>1641090</v>
          </cell>
          <cell r="S14">
            <v>0</v>
          </cell>
        </row>
        <row r="15">
          <cell r="A15">
            <v>130513</v>
          </cell>
          <cell r="B15" t="str">
            <v>Embalasi</v>
          </cell>
          <cell r="C15" t="str">
            <v>N</v>
          </cell>
          <cell r="D15" t="str">
            <v>D</v>
          </cell>
          <cell r="G15">
            <v>76350000</v>
          </cell>
          <cell r="H15">
            <v>76350000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130555</v>
          </cell>
          <cell r="B16" t="str">
            <v>Piutang Lokal</v>
          </cell>
          <cell r="C16" t="str">
            <v>N</v>
          </cell>
          <cell r="D16" t="str">
            <v>D</v>
          </cell>
          <cell r="G16">
            <v>0</v>
          </cell>
          <cell r="H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1123</v>
          </cell>
          <cell r="B17" t="str">
            <v>Piutang TIV</v>
          </cell>
          <cell r="C17" t="str">
            <v>N</v>
          </cell>
          <cell r="D17" t="str">
            <v>D</v>
          </cell>
          <cell r="G17">
            <v>0</v>
          </cell>
          <cell r="H17">
            <v>0</v>
          </cell>
          <cell r="I17">
            <v>4921150</v>
          </cell>
          <cell r="K17">
            <v>4921150</v>
          </cell>
          <cell r="L17">
            <v>0</v>
          </cell>
          <cell r="M17">
            <v>0</v>
          </cell>
          <cell r="N17">
            <v>0</v>
          </cell>
          <cell r="O17">
            <v>4921150</v>
          </cell>
          <cell r="P17">
            <v>0</v>
          </cell>
          <cell r="Q17" t="b">
            <v>1</v>
          </cell>
          <cell r="R17">
            <v>4921150</v>
          </cell>
          <cell r="S17">
            <v>0</v>
          </cell>
        </row>
        <row r="18">
          <cell r="A18">
            <v>1140</v>
          </cell>
          <cell r="B18" t="str">
            <v>Persediaan Barang Dagangan</v>
          </cell>
          <cell r="C18" t="str">
            <v>N</v>
          </cell>
          <cell r="D18" t="str">
            <v>D</v>
          </cell>
          <cell r="E18">
            <v>887704450</v>
          </cell>
          <cell r="G18">
            <v>0</v>
          </cell>
          <cell r="H18">
            <v>0</v>
          </cell>
          <cell r="I18">
            <v>919496050</v>
          </cell>
          <cell r="J18">
            <v>887704450</v>
          </cell>
          <cell r="K18">
            <v>919496050</v>
          </cell>
          <cell r="L18">
            <v>0</v>
          </cell>
          <cell r="M18">
            <v>0</v>
          </cell>
          <cell r="N18">
            <v>0</v>
          </cell>
          <cell r="O18">
            <v>919496050</v>
          </cell>
          <cell r="P18">
            <v>0</v>
          </cell>
          <cell r="Q18" t="b">
            <v>1</v>
          </cell>
          <cell r="R18">
            <v>919496050</v>
          </cell>
          <cell r="S18">
            <v>0</v>
          </cell>
        </row>
        <row r="19">
          <cell r="A19">
            <v>2110</v>
          </cell>
          <cell r="B19" t="str">
            <v>Hutang Dagang</v>
          </cell>
          <cell r="C19" t="str">
            <v>N</v>
          </cell>
          <cell r="D19" t="str">
            <v>K</v>
          </cell>
          <cell r="F19">
            <v>2235034190.8799973</v>
          </cell>
          <cell r="G19">
            <v>0</v>
          </cell>
          <cell r="H19">
            <v>0</v>
          </cell>
          <cell r="J19">
            <v>510305450</v>
          </cell>
          <cell r="K19">
            <v>0</v>
          </cell>
          <cell r="L19">
            <v>2745339640.8799973</v>
          </cell>
          <cell r="M19">
            <v>0</v>
          </cell>
          <cell r="N19">
            <v>0</v>
          </cell>
          <cell r="O19">
            <v>0</v>
          </cell>
          <cell r="P19">
            <v>2745339640.8799973</v>
          </cell>
          <cell r="Q19" t="b">
            <v>1</v>
          </cell>
          <cell r="R19">
            <v>0</v>
          </cell>
          <cell r="S19">
            <v>2745339640.8799973</v>
          </cell>
        </row>
        <row r="20">
          <cell r="A20">
            <v>2111</v>
          </cell>
          <cell r="B20" t="str">
            <v>Hutang Gaji</v>
          </cell>
          <cell r="C20" t="str">
            <v>N</v>
          </cell>
          <cell r="D20" t="str">
            <v>K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0</v>
          </cell>
          <cell r="R20">
            <v>0</v>
          </cell>
          <cell r="S20">
            <v>0</v>
          </cell>
        </row>
        <row r="21">
          <cell r="A21">
            <v>2112</v>
          </cell>
          <cell r="B21" t="str">
            <v>Biaya yg msh harus dibayar</v>
          </cell>
          <cell r="C21" t="str">
            <v>N</v>
          </cell>
          <cell r="D21" t="str">
            <v>K</v>
          </cell>
          <cell r="G21">
            <v>0</v>
          </cell>
          <cell r="H21">
            <v>0</v>
          </cell>
          <cell r="J21">
            <v>6780292</v>
          </cell>
          <cell r="K21">
            <v>0</v>
          </cell>
          <cell r="L21">
            <v>6780292</v>
          </cell>
          <cell r="M21">
            <v>0</v>
          </cell>
          <cell r="N21">
            <v>0</v>
          </cell>
          <cell r="O21">
            <v>0</v>
          </cell>
          <cell r="P21">
            <v>6780292</v>
          </cell>
          <cell r="Q21" t="b">
            <v>1</v>
          </cell>
          <cell r="R21">
            <v>0</v>
          </cell>
          <cell r="S21">
            <v>6780292</v>
          </cell>
        </row>
        <row r="22">
          <cell r="A22">
            <v>3110</v>
          </cell>
          <cell r="B22" t="str">
            <v>Modal</v>
          </cell>
          <cell r="C22" t="str">
            <v>N</v>
          </cell>
          <cell r="D22" t="str">
            <v>K</v>
          </cell>
          <cell r="F22">
            <v>-742675802.20000005</v>
          </cell>
          <cell r="G22">
            <v>0</v>
          </cell>
          <cell r="H22">
            <v>0</v>
          </cell>
          <cell r="K22">
            <v>0</v>
          </cell>
          <cell r="L22">
            <v>-742675802.20000005</v>
          </cell>
          <cell r="M22">
            <v>0</v>
          </cell>
          <cell r="N22">
            <v>0</v>
          </cell>
          <cell r="O22">
            <v>0</v>
          </cell>
          <cell r="P22">
            <v>-742675802.20000005</v>
          </cell>
          <cell r="Q22" t="b">
            <v>1</v>
          </cell>
          <cell r="R22">
            <v>0</v>
          </cell>
          <cell r="S22">
            <v>-742675802.20000005</v>
          </cell>
        </row>
        <row r="23">
          <cell r="A23">
            <v>3111</v>
          </cell>
          <cell r="B23" t="str">
            <v>Laba Ditahan</v>
          </cell>
          <cell r="C23" t="str">
            <v>N</v>
          </cell>
          <cell r="D23" t="str">
            <v>K</v>
          </cell>
          <cell r="F23">
            <v>-400553989.11000001</v>
          </cell>
          <cell r="G23">
            <v>0</v>
          </cell>
          <cell r="H23">
            <v>0</v>
          </cell>
          <cell r="K23">
            <v>0</v>
          </cell>
          <cell r="L23">
            <v>-400553989.11000001</v>
          </cell>
          <cell r="M23">
            <v>0</v>
          </cell>
          <cell r="N23">
            <v>0</v>
          </cell>
          <cell r="O23">
            <v>0</v>
          </cell>
          <cell r="P23">
            <v>-400553989.11000001</v>
          </cell>
          <cell r="Q23" t="b">
            <v>1</v>
          </cell>
          <cell r="R23">
            <v>0</v>
          </cell>
          <cell r="S23">
            <v>-400553989.11000001</v>
          </cell>
        </row>
        <row r="24">
          <cell r="A24">
            <v>3112</v>
          </cell>
          <cell r="B24" t="str">
            <v>Laba Tahun Berjalan</v>
          </cell>
          <cell r="C24" t="str">
            <v>N</v>
          </cell>
          <cell r="D24" t="str">
            <v>K</v>
          </cell>
          <cell r="G24">
            <v>0</v>
          </cell>
          <cell r="H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b">
            <v>0</v>
          </cell>
          <cell r="R24">
            <v>0</v>
          </cell>
          <cell r="S24">
            <v>0</v>
          </cell>
        </row>
        <row r="25">
          <cell r="A25">
            <v>3120</v>
          </cell>
          <cell r="B25" t="str">
            <v>Laba Bulan Berjalan</v>
          </cell>
          <cell r="C25" t="str">
            <v>N</v>
          </cell>
          <cell r="D25" t="str">
            <v>K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-7693767</v>
          </cell>
          <cell r="Q25" t="b">
            <v>1</v>
          </cell>
          <cell r="R25">
            <v>0</v>
          </cell>
          <cell r="S25">
            <v>-7693767</v>
          </cell>
        </row>
        <row r="26">
          <cell r="A26">
            <v>3130</v>
          </cell>
          <cell r="B26" t="str">
            <v>Rugi Laba Berjalan</v>
          </cell>
          <cell r="C26" t="str">
            <v>N</v>
          </cell>
          <cell r="D26" t="str">
            <v>K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4110</v>
          </cell>
          <cell r="B27" t="str">
            <v>Penjualan Tunai</v>
          </cell>
          <cell r="C27" t="str">
            <v>L</v>
          </cell>
          <cell r="D27" t="str">
            <v>K</v>
          </cell>
          <cell r="G27">
            <v>0</v>
          </cell>
          <cell r="H27">
            <v>0</v>
          </cell>
          <cell r="J27">
            <v>435129050</v>
          </cell>
          <cell r="K27">
            <v>0</v>
          </cell>
          <cell r="L27">
            <v>435129050</v>
          </cell>
          <cell r="M27">
            <v>0</v>
          </cell>
          <cell r="N27">
            <v>435129050</v>
          </cell>
          <cell r="O27">
            <v>0</v>
          </cell>
          <cell r="P27">
            <v>0</v>
          </cell>
          <cell r="Q27" t="b">
            <v>1</v>
          </cell>
          <cell r="R27">
            <v>0</v>
          </cell>
          <cell r="S27">
            <v>0</v>
          </cell>
        </row>
        <row r="28">
          <cell r="A28">
            <v>4111</v>
          </cell>
          <cell r="B28" t="str">
            <v>Penjualan kredit</v>
          </cell>
          <cell r="C28" t="str">
            <v>L</v>
          </cell>
          <cell r="D28" t="str">
            <v>K</v>
          </cell>
          <cell r="G28">
            <v>0</v>
          </cell>
          <cell r="H28">
            <v>0</v>
          </cell>
          <cell r="J28">
            <v>89942750</v>
          </cell>
          <cell r="K28">
            <v>0</v>
          </cell>
          <cell r="L28">
            <v>89942750</v>
          </cell>
          <cell r="M28">
            <v>0</v>
          </cell>
          <cell r="N28">
            <v>89942750</v>
          </cell>
          <cell r="O28">
            <v>0</v>
          </cell>
          <cell r="P28">
            <v>0</v>
          </cell>
          <cell r="Q28" t="b">
            <v>1</v>
          </cell>
          <cell r="R28">
            <v>0</v>
          </cell>
          <cell r="S28">
            <v>0</v>
          </cell>
        </row>
        <row r="29">
          <cell r="A29">
            <v>4112</v>
          </cell>
          <cell r="B29" t="str">
            <v>Program TIV</v>
          </cell>
          <cell r="C29" t="str">
            <v>L</v>
          </cell>
          <cell r="D29" t="str">
            <v>K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b">
            <v>0</v>
          </cell>
          <cell r="R29">
            <v>0</v>
          </cell>
          <cell r="S29">
            <v>0</v>
          </cell>
        </row>
        <row r="30">
          <cell r="A30">
            <v>5500</v>
          </cell>
          <cell r="B30" t="str">
            <v>Return Penjualan</v>
          </cell>
          <cell r="C30" t="str">
            <v>L</v>
          </cell>
          <cell r="D30" t="str">
            <v>K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b">
            <v>0</v>
          </cell>
          <cell r="R30">
            <v>0</v>
          </cell>
          <cell r="S30">
            <v>0</v>
          </cell>
        </row>
        <row r="31">
          <cell r="A31">
            <v>4130</v>
          </cell>
          <cell r="B31" t="str">
            <v>Pot Pembelian</v>
          </cell>
          <cell r="C31" t="str">
            <v>L</v>
          </cell>
          <cell r="D31" t="str">
            <v>K</v>
          </cell>
          <cell r="G31">
            <v>0</v>
          </cell>
          <cell r="H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0</v>
          </cell>
          <cell r="R31">
            <v>0</v>
          </cell>
          <cell r="S31">
            <v>0</v>
          </cell>
        </row>
        <row r="32">
          <cell r="A32">
            <v>5100</v>
          </cell>
          <cell r="B32" t="str">
            <v>HPP</v>
          </cell>
          <cell r="C32" t="str">
            <v>L</v>
          </cell>
          <cell r="D32" t="str">
            <v>D</v>
          </cell>
          <cell r="G32">
            <v>0</v>
          </cell>
          <cell r="H32">
            <v>0</v>
          </cell>
          <cell r="I32">
            <v>1398009900</v>
          </cell>
          <cell r="J32">
            <v>919496050</v>
          </cell>
          <cell r="K32">
            <v>478513850</v>
          </cell>
          <cell r="L32">
            <v>0</v>
          </cell>
          <cell r="M32">
            <v>478513850</v>
          </cell>
          <cell r="N32">
            <v>0</v>
          </cell>
          <cell r="O32">
            <v>0</v>
          </cell>
          <cell r="P32">
            <v>0</v>
          </cell>
          <cell r="Q32" t="b">
            <v>1</v>
          </cell>
          <cell r="R32">
            <v>0</v>
          </cell>
          <cell r="S32">
            <v>0</v>
          </cell>
        </row>
        <row r="33">
          <cell r="A33">
            <v>5110</v>
          </cell>
          <cell r="B33" t="str">
            <v>Pembelian</v>
          </cell>
          <cell r="C33" t="str">
            <v>L</v>
          </cell>
          <cell r="D33" t="str">
            <v>D</v>
          </cell>
          <cell r="G33">
            <v>0</v>
          </cell>
          <cell r="H33">
            <v>0</v>
          </cell>
          <cell r="I33">
            <v>510305450</v>
          </cell>
          <cell r="J33">
            <v>510305450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b">
            <v>1</v>
          </cell>
          <cell r="R33">
            <v>0</v>
          </cell>
          <cell r="S33">
            <v>0</v>
          </cell>
        </row>
        <row r="34">
          <cell r="A34">
            <v>5120</v>
          </cell>
          <cell r="B34" t="str">
            <v>Return Pembelian</v>
          </cell>
          <cell r="C34" t="str">
            <v>L</v>
          </cell>
          <cell r="D34" t="str">
            <v>D</v>
          </cell>
          <cell r="G34">
            <v>0</v>
          </cell>
          <cell r="H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b">
            <v>0</v>
          </cell>
          <cell r="R34">
            <v>0</v>
          </cell>
          <cell r="S34">
            <v>0</v>
          </cell>
        </row>
        <row r="35">
          <cell r="A35">
            <v>5130</v>
          </cell>
          <cell r="B35" t="str">
            <v>Pot Penjualan</v>
          </cell>
          <cell r="C35" t="str">
            <v>L</v>
          </cell>
          <cell r="D35" t="str">
            <v>D</v>
          </cell>
          <cell r="G35">
            <v>0</v>
          </cell>
          <cell r="H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b">
            <v>0</v>
          </cell>
          <cell r="R35">
            <v>0</v>
          </cell>
          <cell r="S35">
            <v>0</v>
          </cell>
        </row>
        <row r="36">
          <cell r="A36">
            <v>811001</v>
          </cell>
          <cell r="B36" t="str">
            <v>LEMBUR</v>
          </cell>
          <cell r="C36" t="str">
            <v>L</v>
          </cell>
          <cell r="D36" t="str">
            <v>D</v>
          </cell>
          <cell r="G36">
            <v>0</v>
          </cell>
          <cell r="H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b">
            <v>0</v>
          </cell>
          <cell r="R36">
            <v>0</v>
          </cell>
          <cell r="S36">
            <v>0</v>
          </cell>
        </row>
        <row r="37">
          <cell r="A37">
            <v>811002</v>
          </cell>
          <cell r="B37" t="str">
            <v>INCENTIVE</v>
          </cell>
          <cell r="C37" t="str">
            <v>L</v>
          </cell>
          <cell r="D37" t="str">
            <v>D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b">
            <v>0</v>
          </cell>
          <cell r="R37">
            <v>0</v>
          </cell>
          <cell r="S37">
            <v>0</v>
          </cell>
        </row>
        <row r="38">
          <cell r="A38">
            <v>811003</v>
          </cell>
          <cell r="B38" t="str">
            <v>BBM</v>
          </cell>
          <cell r="C38" t="str">
            <v>L</v>
          </cell>
          <cell r="D38" t="str">
            <v>D</v>
          </cell>
          <cell r="G38">
            <v>16725535</v>
          </cell>
          <cell r="H38">
            <v>0</v>
          </cell>
          <cell r="K38">
            <v>16725535</v>
          </cell>
          <cell r="L38">
            <v>0</v>
          </cell>
          <cell r="M38">
            <v>16725535</v>
          </cell>
          <cell r="N38">
            <v>0</v>
          </cell>
          <cell r="O38">
            <v>0</v>
          </cell>
          <cell r="P38">
            <v>0</v>
          </cell>
          <cell r="Q38" t="b">
            <v>1</v>
          </cell>
          <cell r="R38">
            <v>0</v>
          </cell>
          <cell r="S38">
            <v>0</v>
          </cell>
        </row>
        <row r="39">
          <cell r="A39">
            <v>811004</v>
          </cell>
          <cell r="B39" t="str">
            <v>PEMELIHARAAN KENDARAAN</v>
          </cell>
          <cell r="C39" t="str">
            <v>L</v>
          </cell>
          <cell r="D39" t="str">
            <v>D</v>
          </cell>
          <cell r="G39">
            <v>973387</v>
          </cell>
          <cell r="H39">
            <v>0</v>
          </cell>
          <cell r="K39">
            <v>973387</v>
          </cell>
          <cell r="L39">
            <v>0</v>
          </cell>
          <cell r="M39">
            <v>973387</v>
          </cell>
          <cell r="N39">
            <v>0</v>
          </cell>
          <cell r="O39">
            <v>0</v>
          </cell>
          <cell r="P39">
            <v>0</v>
          </cell>
          <cell r="Q39" t="b">
            <v>1</v>
          </cell>
          <cell r="R39">
            <v>0</v>
          </cell>
          <cell r="S39">
            <v>0</v>
          </cell>
        </row>
        <row r="40">
          <cell r="A40">
            <v>811005</v>
          </cell>
          <cell r="B40" t="str">
            <v>PARKIR &amp; TOL</v>
          </cell>
          <cell r="C40" t="str">
            <v>L</v>
          </cell>
          <cell r="D40" t="str">
            <v>D</v>
          </cell>
          <cell r="G40">
            <v>963000</v>
          </cell>
          <cell r="H40">
            <v>0</v>
          </cell>
          <cell r="K40">
            <v>963000</v>
          </cell>
          <cell r="L40">
            <v>0</v>
          </cell>
          <cell r="M40">
            <v>963000</v>
          </cell>
          <cell r="N40">
            <v>0</v>
          </cell>
          <cell r="O40">
            <v>0</v>
          </cell>
          <cell r="P40">
            <v>0</v>
          </cell>
          <cell r="Q40" t="b">
            <v>1</v>
          </cell>
          <cell r="R40">
            <v>0</v>
          </cell>
          <cell r="S40">
            <v>0</v>
          </cell>
        </row>
        <row r="41">
          <cell r="A41">
            <v>811006</v>
          </cell>
          <cell r="B41" t="str">
            <v>PENGIRIMAN (EKSPEDISI)</v>
          </cell>
          <cell r="C41" t="str">
            <v>L</v>
          </cell>
          <cell r="D41" t="str">
            <v>D</v>
          </cell>
          <cell r="G41">
            <v>0</v>
          </cell>
          <cell r="H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0</v>
          </cell>
          <cell r="R41">
            <v>0</v>
          </cell>
          <cell r="S41">
            <v>0</v>
          </cell>
        </row>
        <row r="42">
          <cell r="A42">
            <v>811007</v>
          </cell>
          <cell r="B42" t="str">
            <v>BENGKEL</v>
          </cell>
          <cell r="C42" t="str">
            <v>L</v>
          </cell>
          <cell r="D42" t="str">
            <v>D</v>
          </cell>
          <cell r="G42">
            <v>0</v>
          </cell>
          <cell r="H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b">
            <v>0</v>
          </cell>
          <cell r="R42">
            <v>0</v>
          </cell>
          <cell r="S42">
            <v>0</v>
          </cell>
        </row>
        <row r="43">
          <cell r="A43">
            <v>811008</v>
          </cell>
          <cell r="B43" t="str">
            <v>JASA PEMELIHARAAN KENDARAAN</v>
          </cell>
          <cell r="C43" t="str">
            <v>L</v>
          </cell>
          <cell r="D43" t="str">
            <v>D</v>
          </cell>
          <cell r="G43">
            <v>0</v>
          </cell>
          <cell r="H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b">
            <v>0</v>
          </cell>
          <cell r="R43">
            <v>0</v>
          </cell>
          <cell r="S43">
            <v>0</v>
          </cell>
        </row>
        <row r="44">
          <cell r="A44">
            <v>811009</v>
          </cell>
          <cell r="B44" t="str">
            <v>PENGIRIMAN NON RUTIN</v>
          </cell>
          <cell r="C44" t="str">
            <v>L</v>
          </cell>
          <cell r="D44" t="str">
            <v>D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b">
            <v>0</v>
          </cell>
          <cell r="R44">
            <v>0</v>
          </cell>
          <cell r="S44">
            <v>0</v>
          </cell>
        </row>
        <row r="45">
          <cell r="A45">
            <v>811010</v>
          </cell>
          <cell r="B45" t="str">
            <v>PEM. KEND. AKIBAT KECELAKAAN</v>
          </cell>
          <cell r="C45" t="str">
            <v>L</v>
          </cell>
          <cell r="D45" t="str">
            <v>D</v>
          </cell>
          <cell r="G45">
            <v>0</v>
          </cell>
          <cell r="H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b">
            <v>0</v>
          </cell>
          <cell r="R45">
            <v>0</v>
          </cell>
          <cell r="S45">
            <v>0</v>
          </cell>
        </row>
        <row r="46">
          <cell r="A46">
            <v>811011</v>
          </cell>
          <cell r="B46" t="str">
            <v>JASA PEM.KEND.AKIBAT KECELAKAA</v>
          </cell>
          <cell r="C46" t="str">
            <v>L</v>
          </cell>
          <cell r="D46" t="str">
            <v>D</v>
          </cell>
          <cell r="G46">
            <v>0</v>
          </cell>
          <cell r="H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811732</v>
          </cell>
          <cell r="B47" t="str">
            <v>BENDA POS</v>
          </cell>
          <cell r="C47" t="str">
            <v>L</v>
          </cell>
          <cell r="D47" t="str">
            <v>D</v>
          </cell>
          <cell r="G47">
            <v>69000</v>
          </cell>
          <cell r="H47">
            <v>0</v>
          </cell>
          <cell r="K47">
            <v>69000</v>
          </cell>
          <cell r="L47">
            <v>0</v>
          </cell>
          <cell r="M47">
            <v>69000</v>
          </cell>
          <cell r="N47">
            <v>0</v>
          </cell>
          <cell r="O47">
            <v>0</v>
          </cell>
          <cell r="P47">
            <v>0</v>
          </cell>
          <cell r="Q47" t="b">
            <v>1</v>
          </cell>
          <cell r="R47">
            <v>0</v>
          </cell>
          <cell r="S47">
            <v>0</v>
          </cell>
        </row>
        <row r="48">
          <cell r="A48">
            <v>811741</v>
          </cell>
          <cell r="B48" t="str">
            <v>BIAYA ADM BANK</v>
          </cell>
          <cell r="C48" t="str">
            <v>L</v>
          </cell>
          <cell r="D48" t="str">
            <v>D</v>
          </cell>
          <cell r="G48">
            <v>10000</v>
          </cell>
          <cell r="H48">
            <v>0</v>
          </cell>
          <cell r="K48">
            <v>10000</v>
          </cell>
          <cell r="L48">
            <v>0</v>
          </cell>
          <cell r="M48">
            <v>10000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811743</v>
          </cell>
          <cell r="B49" t="str">
            <v>BIAYA TRANFER</v>
          </cell>
          <cell r="C49" t="str">
            <v>L</v>
          </cell>
          <cell r="D49" t="str">
            <v>D</v>
          </cell>
          <cell r="G49">
            <v>5000</v>
          </cell>
          <cell r="H49">
            <v>0</v>
          </cell>
          <cell r="K49">
            <v>5000</v>
          </cell>
          <cell r="L49">
            <v>0</v>
          </cell>
          <cell r="M49">
            <v>5000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811746</v>
          </cell>
          <cell r="B50" t="str">
            <v>BIAYA SEWA INVENTARIS</v>
          </cell>
          <cell r="C50" t="str">
            <v>L</v>
          </cell>
          <cell r="D50" t="str">
            <v>D</v>
          </cell>
          <cell r="G50">
            <v>2137000</v>
          </cell>
          <cell r="H50">
            <v>0</v>
          </cell>
          <cell r="K50">
            <v>2137000</v>
          </cell>
          <cell r="L50">
            <v>0</v>
          </cell>
          <cell r="M50">
            <v>2137000</v>
          </cell>
          <cell r="N50">
            <v>0</v>
          </cell>
          <cell r="O50">
            <v>0</v>
          </cell>
          <cell r="P50">
            <v>0</v>
          </cell>
          <cell r="Q50" t="b">
            <v>1</v>
          </cell>
          <cell r="R50">
            <v>0</v>
          </cell>
          <cell r="S50">
            <v>0</v>
          </cell>
        </row>
        <row r="51">
          <cell r="A51">
            <v>811747</v>
          </cell>
          <cell r="B51" t="str">
            <v>BIAYA SEWA KENDARAAN</v>
          </cell>
          <cell r="C51" t="str">
            <v>L</v>
          </cell>
          <cell r="D51" t="str">
            <v>D</v>
          </cell>
          <cell r="G51">
            <v>250000</v>
          </cell>
          <cell r="H51">
            <v>0</v>
          </cell>
          <cell r="K51">
            <v>250000</v>
          </cell>
          <cell r="L51">
            <v>0</v>
          </cell>
          <cell r="M51">
            <v>250000</v>
          </cell>
          <cell r="N51">
            <v>0</v>
          </cell>
          <cell r="O51">
            <v>0</v>
          </cell>
          <cell r="P51">
            <v>0</v>
          </cell>
          <cell r="Q51" t="b">
            <v>1</v>
          </cell>
          <cell r="R51">
            <v>0</v>
          </cell>
          <cell r="S51">
            <v>0</v>
          </cell>
        </row>
        <row r="52">
          <cell r="A52">
            <v>821000</v>
          </cell>
          <cell r="B52" t="str">
            <v>BIAYA KARYAWAN</v>
          </cell>
          <cell r="C52" t="str">
            <v>L</v>
          </cell>
          <cell r="D52" t="str">
            <v>D</v>
          </cell>
          <cell r="G52">
            <v>1057600</v>
          </cell>
          <cell r="H52">
            <v>0</v>
          </cell>
          <cell r="K52">
            <v>1057600</v>
          </cell>
          <cell r="L52">
            <v>0</v>
          </cell>
          <cell r="M52">
            <v>1057600</v>
          </cell>
          <cell r="N52">
            <v>0</v>
          </cell>
          <cell r="O52">
            <v>0</v>
          </cell>
          <cell r="P52">
            <v>0</v>
          </cell>
          <cell r="Q52" t="b">
            <v>1</v>
          </cell>
          <cell r="R52">
            <v>0</v>
          </cell>
          <cell r="S52">
            <v>0</v>
          </cell>
        </row>
        <row r="53">
          <cell r="A53">
            <v>821001</v>
          </cell>
          <cell r="B53" t="str">
            <v>GAJI DAN TUNJANGAN</v>
          </cell>
          <cell r="C53" t="str">
            <v>L</v>
          </cell>
          <cell r="D53" t="str">
            <v>D</v>
          </cell>
          <cell r="G53">
            <v>8698800</v>
          </cell>
          <cell r="H53">
            <v>0</v>
          </cell>
          <cell r="K53">
            <v>8698800</v>
          </cell>
          <cell r="L53">
            <v>0</v>
          </cell>
          <cell r="M53">
            <v>8698800</v>
          </cell>
          <cell r="N53">
            <v>0</v>
          </cell>
          <cell r="O53">
            <v>0</v>
          </cell>
          <cell r="P53">
            <v>0</v>
          </cell>
          <cell r="Q53" t="b">
            <v>1</v>
          </cell>
          <cell r="R53">
            <v>0</v>
          </cell>
          <cell r="S53">
            <v>0</v>
          </cell>
        </row>
        <row r="54">
          <cell r="A54">
            <v>821002</v>
          </cell>
          <cell r="B54" t="str">
            <v>LEMBUR</v>
          </cell>
          <cell r="C54" t="str">
            <v>L</v>
          </cell>
          <cell r="D54" t="str">
            <v>D</v>
          </cell>
          <cell r="G54">
            <v>0</v>
          </cell>
          <cell r="H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b">
            <v>0</v>
          </cell>
          <cell r="R54">
            <v>0</v>
          </cell>
          <cell r="S54">
            <v>0</v>
          </cell>
        </row>
        <row r="55">
          <cell r="A55">
            <v>821003</v>
          </cell>
          <cell r="B55" t="str">
            <v>INCENTIVE</v>
          </cell>
          <cell r="C55" t="str">
            <v>L</v>
          </cell>
          <cell r="D55" t="str">
            <v>D</v>
          </cell>
          <cell r="G55">
            <v>7843900</v>
          </cell>
          <cell r="H55">
            <v>0</v>
          </cell>
          <cell r="K55">
            <v>7843900</v>
          </cell>
          <cell r="L55">
            <v>0</v>
          </cell>
          <cell r="M55">
            <v>7843900</v>
          </cell>
          <cell r="N55">
            <v>0</v>
          </cell>
          <cell r="O55">
            <v>0</v>
          </cell>
          <cell r="P55">
            <v>0</v>
          </cell>
          <cell r="Q55" t="b">
            <v>1</v>
          </cell>
          <cell r="R55">
            <v>0</v>
          </cell>
          <cell r="S55">
            <v>0</v>
          </cell>
        </row>
        <row r="56">
          <cell r="A56">
            <v>821004</v>
          </cell>
          <cell r="B56" t="str">
            <v>KONSUMSI</v>
          </cell>
          <cell r="C56" t="str">
            <v>L</v>
          </cell>
          <cell r="D56" t="str">
            <v>D</v>
          </cell>
          <cell r="G56">
            <v>0</v>
          </cell>
          <cell r="H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b">
            <v>0</v>
          </cell>
          <cell r="R56">
            <v>0</v>
          </cell>
          <cell r="S56">
            <v>0</v>
          </cell>
        </row>
        <row r="57">
          <cell r="A57">
            <v>821005</v>
          </cell>
          <cell r="B57" t="str">
            <v>PENGOBATAN</v>
          </cell>
          <cell r="C57" t="str">
            <v>L</v>
          </cell>
          <cell r="D57" t="str">
            <v>D</v>
          </cell>
          <cell r="G57">
            <v>0</v>
          </cell>
          <cell r="H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821006</v>
          </cell>
          <cell r="B58" t="str">
            <v>THR/BONUS</v>
          </cell>
          <cell r="C58" t="str">
            <v>L</v>
          </cell>
          <cell r="D58" t="str">
            <v>D</v>
          </cell>
          <cell r="G58">
            <v>0</v>
          </cell>
          <cell r="H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821007</v>
          </cell>
          <cell r="B59" t="str">
            <v>PPH PASAL 21</v>
          </cell>
          <cell r="C59" t="str">
            <v>L</v>
          </cell>
          <cell r="D59" t="str">
            <v>D</v>
          </cell>
          <cell r="G59">
            <v>0</v>
          </cell>
          <cell r="H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b">
            <v>0</v>
          </cell>
          <cell r="R59">
            <v>0</v>
          </cell>
          <cell r="S59">
            <v>0</v>
          </cell>
        </row>
        <row r="60">
          <cell r="A60">
            <v>821008</v>
          </cell>
          <cell r="B60" t="str">
            <v>KESEJAHTERAAN</v>
          </cell>
          <cell r="C60" t="str">
            <v>L</v>
          </cell>
          <cell r="D60" t="str">
            <v>D</v>
          </cell>
          <cell r="G60">
            <v>0</v>
          </cell>
          <cell r="H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821009</v>
          </cell>
          <cell r="B61" t="str">
            <v>PESANGON</v>
          </cell>
          <cell r="C61" t="str">
            <v>L</v>
          </cell>
          <cell r="D61" t="str">
            <v>D</v>
          </cell>
          <cell r="G61">
            <v>0</v>
          </cell>
          <cell r="H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 t="b">
            <v>0</v>
          </cell>
          <cell r="R61">
            <v>0</v>
          </cell>
          <cell r="S61">
            <v>0</v>
          </cell>
        </row>
        <row r="62">
          <cell r="A62">
            <v>821010</v>
          </cell>
          <cell r="B62" t="str">
            <v>TUNJANGAN INDEX</v>
          </cell>
          <cell r="C62" t="str">
            <v>L</v>
          </cell>
          <cell r="D62" t="str">
            <v>D</v>
          </cell>
          <cell r="G62">
            <v>0</v>
          </cell>
          <cell r="H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821011</v>
          </cell>
          <cell r="B63" t="str">
            <v>TUNJANGAN TRANSPORT</v>
          </cell>
          <cell r="C63" t="str">
            <v>L</v>
          </cell>
          <cell r="D63" t="str">
            <v>D</v>
          </cell>
          <cell r="G63">
            <v>0</v>
          </cell>
          <cell r="H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821012</v>
          </cell>
          <cell r="B64" t="str">
            <v>PIKNIK</v>
          </cell>
          <cell r="C64" t="str">
            <v>L</v>
          </cell>
          <cell r="D64" t="str">
            <v>D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 t="b">
            <v>0</v>
          </cell>
          <cell r="R64">
            <v>0</v>
          </cell>
          <cell r="S64">
            <v>0</v>
          </cell>
        </row>
        <row r="65">
          <cell r="A65">
            <v>821014</v>
          </cell>
          <cell r="B65" t="str">
            <v>TUNJANGAN CUTI</v>
          </cell>
          <cell r="C65" t="str">
            <v>L</v>
          </cell>
          <cell r="D65" t="str">
            <v>D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 t="b">
            <v>0</v>
          </cell>
          <cell r="R65">
            <v>0</v>
          </cell>
          <cell r="S65">
            <v>0</v>
          </cell>
        </row>
        <row r="66">
          <cell r="A66">
            <v>822001</v>
          </cell>
          <cell r="B66" t="str">
            <v>PEMELIHARAAN BANGUNAN</v>
          </cell>
          <cell r="C66" t="str">
            <v>L</v>
          </cell>
          <cell r="D66" t="str">
            <v>D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 t="b">
            <v>0</v>
          </cell>
          <cell r="R66">
            <v>0</v>
          </cell>
          <cell r="S66">
            <v>0</v>
          </cell>
        </row>
        <row r="67">
          <cell r="A67">
            <v>822002</v>
          </cell>
          <cell r="B67" t="str">
            <v>PEMELIHARAAN MESIN</v>
          </cell>
          <cell r="C67" t="str">
            <v>L</v>
          </cell>
          <cell r="D67" t="str">
            <v>D</v>
          </cell>
          <cell r="G67">
            <v>0</v>
          </cell>
          <cell r="H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822005</v>
          </cell>
          <cell r="B68" t="str">
            <v>PEMELIHARAAN INVENTARIS KANTOR</v>
          </cell>
          <cell r="C68" t="str">
            <v>L</v>
          </cell>
          <cell r="D68" t="str">
            <v>D</v>
          </cell>
          <cell r="G68">
            <v>0</v>
          </cell>
          <cell r="H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b">
            <v>0</v>
          </cell>
          <cell r="R68">
            <v>0</v>
          </cell>
          <cell r="S68">
            <v>0</v>
          </cell>
        </row>
        <row r="69">
          <cell r="A69">
            <v>822007</v>
          </cell>
          <cell r="B69" t="str">
            <v>PEMELIHARAAN INVENTARIS KOMPUT</v>
          </cell>
          <cell r="C69" t="str">
            <v>L</v>
          </cell>
          <cell r="D69" t="str">
            <v>D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 t="b">
            <v>0</v>
          </cell>
          <cell r="R69">
            <v>0</v>
          </cell>
          <cell r="S69">
            <v>0</v>
          </cell>
        </row>
        <row r="70">
          <cell r="A70">
            <v>822012</v>
          </cell>
          <cell r="B70" t="str">
            <v>JASA PEMELIHARAAN MESIN</v>
          </cell>
          <cell r="C70" t="str">
            <v>L</v>
          </cell>
          <cell r="D70" t="str">
            <v>D</v>
          </cell>
          <cell r="G70">
            <v>0</v>
          </cell>
          <cell r="H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822014</v>
          </cell>
          <cell r="B71" t="str">
            <v>JASA PEMELIHARAAN KENDARAAN</v>
          </cell>
          <cell r="C71" t="str">
            <v>L</v>
          </cell>
          <cell r="D71" t="str">
            <v>D</v>
          </cell>
          <cell r="G71">
            <v>0</v>
          </cell>
          <cell r="H71">
            <v>0</v>
          </cell>
          <cell r="I71">
            <v>946892</v>
          </cell>
          <cell r="J71">
            <v>4441500</v>
          </cell>
          <cell r="K71">
            <v>-3494608</v>
          </cell>
          <cell r="L71">
            <v>0</v>
          </cell>
          <cell r="M71">
            <v>-3494608</v>
          </cell>
          <cell r="N71">
            <v>0</v>
          </cell>
          <cell r="O71">
            <v>0</v>
          </cell>
          <cell r="P71">
            <v>0</v>
          </cell>
          <cell r="Q71" t="b">
            <v>1</v>
          </cell>
          <cell r="R71">
            <v>0</v>
          </cell>
          <cell r="S71">
            <v>0</v>
          </cell>
        </row>
        <row r="72">
          <cell r="A72">
            <v>822015</v>
          </cell>
          <cell r="B72" t="str">
            <v>JASA PEMELIHARAAN INVENTARIS K</v>
          </cell>
          <cell r="C72" t="str">
            <v>L</v>
          </cell>
          <cell r="D72" t="str">
            <v>D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824001</v>
          </cell>
          <cell r="B73" t="str">
            <v>LISTRIK &amp; AIR</v>
          </cell>
          <cell r="C73" t="str">
            <v>L</v>
          </cell>
          <cell r="D73" t="str">
            <v>D</v>
          </cell>
          <cell r="G73">
            <v>641815</v>
          </cell>
          <cell r="H73">
            <v>0</v>
          </cell>
          <cell r="K73">
            <v>641815</v>
          </cell>
          <cell r="L73">
            <v>0</v>
          </cell>
          <cell r="M73">
            <v>641815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824002</v>
          </cell>
          <cell r="B74" t="str">
            <v>ALAT TULIS &amp; CETAKAN</v>
          </cell>
          <cell r="C74" t="str">
            <v>L</v>
          </cell>
          <cell r="D74" t="str">
            <v>D</v>
          </cell>
          <cell r="G74">
            <v>3224150</v>
          </cell>
          <cell r="H74">
            <v>0</v>
          </cell>
          <cell r="K74">
            <v>3224150</v>
          </cell>
          <cell r="L74">
            <v>0</v>
          </cell>
          <cell r="M74">
            <v>3224150</v>
          </cell>
          <cell r="N74">
            <v>0</v>
          </cell>
          <cell r="O74">
            <v>0</v>
          </cell>
          <cell r="P74">
            <v>0</v>
          </cell>
          <cell r="Q74" t="b">
            <v>1</v>
          </cell>
          <cell r="R74">
            <v>0</v>
          </cell>
          <cell r="S74">
            <v>0</v>
          </cell>
        </row>
        <row r="75">
          <cell r="A75">
            <v>824003</v>
          </cell>
          <cell r="B75" t="str">
            <v>TELEPHONE/KAWAT &amp; POS</v>
          </cell>
          <cell r="C75" t="str">
            <v>L</v>
          </cell>
          <cell r="D75" t="str">
            <v>D</v>
          </cell>
          <cell r="G75">
            <v>5579438</v>
          </cell>
          <cell r="H75">
            <v>0</v>
          </cell>
          <cell r="K75">
            <v>5579438</v>
          </cell>
          <cell r="L75">
            <v>0</v>
          </cell>
          <cell r="M75">
            <v>5579438</v>
          </cell>
          <cell r="N75">
            <v>0</v>
          </cell>
          <cell r="O75">
            <v>0</v>
          </cell>
          <cell r="P75">
            <v>0</v>
          </cell>
          <cell r="Q75" t="b">
            <v>1</v>
          </cell>
          <cell r="R75">
            <v>0</v>
          </cell>
          <cell r="S75">
            <v>0</v>
          </cell>
        </row>
        <row r="76">
          <cell r="A76">
            <v>824004</v>
          </cell>
          <cell r="B76" t="str">
            <v>SUMBANGAN/IURAN &amp; MAJALAH</v>
          </cell>
          <cell r="C76" t="str">
            <v>L</v>
          </cell>
          <cell r="D76" t="str">
            <v>D</v>
          </cell>
          <cell r="G76">
            <v>0</v>
          </cell>
          <cell r="H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824005</v>
          </cell>
          <cell r="B77" t="str">
            <v>PERJALANAN DINAS</v>
          </cell>
          <cell r="C77" t="str">
            <v>L</v>
          </cell>
          <cell r="D77" t="str">
            <v>D</v>
          </cell>
          <cell r="G77">
            <v>0</v>
          </cell>
          <cell r="H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b">
            <v>0</v>
          </cell>
          <cell r="R77">
            <v>0</v>
          </cell>
          <cell r="S77">
            <v>0</v>
          </cell>
        </row>
        <row r="78">
          <cell r="A78">
            <v>824006</v>
          </cell>
          <cell r="B78" t="str">
            <v>TRAINNING/SEMINAR/RAPAT</v>
          </cell>
          <cell r="C78" t="str">
            <v>L</v>
          </cell>
          <cell r="D78" t="str">
            <v>D</v>
          </cell>
          <cell r="G78">
            <v>0</v>
          </cell>
          <cell r="H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b">
            <v>0</v>
          </cell>
          <cell r="R78">
            <v>0</v>
          </cell>
          <cell r="S78">
            <v>0</v>
          </cell>
        </row>
        <row r="79">
          <cell r="A79">
            <v>824007</v>
          </cell>
          <cell r="B79" t="str">
            <v>BIAYA RUMAH TANGGA</v>
          </cell>
          <cell r="C79" t="str">
            <v>L</v>
          </cell>
          <cell r="D79" t="str">
            <v>D</v>
          </cell>
          <cell r="G79">
            <v>1191300</v>
          </cell>
          <cell r="H79">
            <v>0</v>
          </cell>
          <cell r="K79">
            <v>1191300</v>
          </cell>
          <cell r="L79">
            <v>0</v>
          </cell>
          <cell r="M79">
            <v>1191300</v>
          </cell>
          <cell r="N79">
            <v>0</v>
          </cell>
          <cell r="O79">
            <v>0</v>
          </cell>
          <cell r="P79">
            <v>0</v>
          </cell>
          <cell r="Q79" t="b">
            <v>1</v>
          </cell>
          <cell r="R79">
            <v>0</v>
          </cell>
          <cell r="S79">
            <v>0</v>
          </cell>
        </row>
        <row r="80">
          <cell r="A80">
            <v>824008</v>
          </cell>
          <cell r="B80" t="str">
            <v>BIAYA SEWA</v>
          </cell>
          <cell r="C80" t="str">
            <v>L</v>
          </cell>
          <cell r="D80" t="str">
            <v>D</v>
          </cell>
          <cell r="G80">
            <v>0</v>
          </cell>
          <cell r="H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b">
            <v>0</v>
          </cell>
          <cell r="R80">
            <v>0</v>
          </cell>
          <cell r="S80">
            <v>0</v>
          </cell>
        </row>
        <row r="81">
          <cell r="A81">
            <v>824009</v>
          </cell>
          <cell r="B81" t="str">
            <v>PAKAIAN SERAGAM</v>
          </cell>
          <cell r="C81" t="str">
            <v>L</v>
          </cell>
          <cell r="D81" t="str">
            <v>D</v>
          </cell>
          <cell r="G81">
            <v>0</v>
          </cell>
          <cell r="H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b">
            <v>0</v>
          </cell>
          <cell r="R81">
            <v>0</v>
          </cell>
          <cell r="S81">
            <v>0</v>
          </cell>
        </row>
        <row r="82">
          <cell r="A82">
            <v>824010</v>
          </cell>
          <cell r="B82" t="str">
            <v>LAUNDRY</v>
          </cell>
          <cell r="C82" t="str">
            <v>L</v>
          </cell>
          <cell r="D82" t="str">
            <v>D</v>
          </cell>
          <cell r="G82">
            <v>0</v>
          </cell>
          <cell r="H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 t="b">
            <v>0</v>
          </cell>
          <cell r="R82">
            <v>0</v>
          </cell>
          <cell r="S82">
            <v>0</v>
          </cell>
        </row>
        <row r="83">
          <cell r="A83">
            <v>824012</v>
          </cell>
          <cell r="B83" t="str">
            <v>CONVENTION &amp; MEETING</v>
          </cell>
          <cell r="C83" t="str">
            <v>L</v>
          </cell>
          <cell r="D83" t="str">
            <v>D</v>
          </cell>
          <cell r="G83">
            <v>0</v>
          </cell>
          <cell r="H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824013</v>
          </cell>
          <cell r="B84" t="str">
            <v>PENGHAPUSAN PIUTANG</v>
          </cell>
          <cell r="C84" t="str">
            <v>L</v>
          </cell>
          <cell r="D84" t="str">
            <v>D</v>
          </cell>
          <cell r="G84">
            <v>0</v>
          </cell>
          <cell r="H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824014</v>
          </cell>
          <cell r="B85" t="str">
            <v>POLIKLINIK</v>
          </cell>
          <cell r="C85" t="str">
            <v>L</v>
          </cell>
          <cell r="D85" t="str">
            <v>D</v>
          </cell>
          <cell r="G85">
            <v>0</v>
          </cell>
          <cell r="H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824019</v>
          </cell>
          <cell r="B86" t="str">
            <v>PERIJINAN DAN PBB</v>
          </cell>
          <cell r="C86" t="str">
            <v>L</v>
          </cell>
          <cell r="D86" t="str">
            <v>D</v>
          </cell>
          <cell r="G86">
            <v>0</v>
          </cell>
          <cell r="H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824020</v>
          </cell>
          <cell r="B87" t="str">
            <v>BIAYA PERBAIKAN DISPENSER</v>
          </cell>
          <cell r="C87" t="str">
            <v>L</v>
          </cell>
          <cell r="D87" t="str">
            <v>D</v>
          </cell>
          <cell r="G87">
            <v>0</v>
          </cell>
          <cell r="H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824021</v>
          </cell>
          <cell r="B88" t="str">
            <v>BIAYA STNK/KEUR/DISPENSASI</v>
          </cell>
          <cell r="C88" t="str">
            <v>L</v>
          </cell>
          <cell r="D88" t="str">
            <v>D</v>
          </cell>
          <cell r="G88">
            <v>0</v>
          </cell>
          <cell r="H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824022</v>
          </cell>
          <cell r="B89" t="str">
            <v>BIAYA BARANG AFKIR</v>
          </cell>
          <cell r="C89" t="str">
            <v>L</v>
          </cell>
          <cell r="D89" t="str">
            <v>D</v>
          </cell>
          <cell r="G89">
            <v>0</v>
          </cell>
          <cell r="H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 t="b">
            <v>0</v>
          </cell>
          <cell r="R89">
            <v>0</v>
          </cell>
          <cell r="S89">
            <v>0</v>
          </cell>
        </row>
        <row r="90">
          <cell r="A90">
            <v>824023</v>
          </cell>
          <cell r="B90" t="str">
            <v>BIAYA SEWA PERUSAHAAN AFILIASI</v>
          </cell>
          <cell r="C90" t="str">
            <v>L</v>
          </cell>
          <cell r="D90" t="str">
            <v>D</v>
          </cell>
          <cell r="G90">
            <v>0</v>
          </cell>
          <cell r="H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0</v>
          </cell>
          <cell r="R90">
            <v>0</v>
          </cell>
          <cell r="S90">
            <v>0</v>
          </cell>
        </row>
        <row r="91">
          <cell r="A91">
            <v>824024</v>
          </cell>
          <cell r="B91" t="str">
            <v>PERJALANAN DINAS ( Akomodasi &amp; U.saku )</v>
          </cell>
          <cell r="C91" t="str">
            <v>L</v>
          </cell>
          <cell r="D91" t="str">
            <v>D</v>
          </cell>
          <cell r="G91">
            <v>0</v>
          </cell>
          <cell r="H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0</v>
          </cell>
          <cell r="R91">
            <v>0</v>
          </cell>
          <cell r="S91">
            <v>0</v>
          </cell>
        </row>
        <row r="92">
          <cell r="A92">
            <v>824025</v>
          </cell>
          <cell r="B92" t="str">
            <v>PERJALANAN DINAS TRAINING ( TIKET )</v>
          </cell>
          <cell r="C92" t="str">
            <v>L</v>
          </cell>
          <cell r="D92" t="str">
            <v>D</v>
          </cell>
          <cell r="G92">
            <v>0</v>
          </cell>
          <cell r="H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b">
            <v>0</v>
          </cell>
          <cell r="R92">
            <v>0</v>
          </cell>
          <cell r="S92">
            <v>0</v>
          </cell>
        </row>
        <row r="93">
          <cell r="A93">
            <v>824026</v>
          </cell>
          <cell r="B93" t="str">
            <v>PERJALANAN DINAS TRAINING ( AKOMODASI)</v>
          </cell>
          <cell r="C93" t="str">
            <v>L</v>
          </cell>
          <cell r="D93" t="str">
            <v>D</v>
          </cell>
          <cell r="G93">
            <v>0</v>
          </cell>
          <cell r="H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824027</v>
          </cell>
          <cell r="B94" t="str">
            <v>IT ( PERLENGKAPAN KOMPUTER )</v>
          </cell>
          <cell r="C94" t="str">
            <v>L</v>
          </cell>
          <cell r="D94" t="str">
            <v>D</v>
          </cell>
          <cell r="G94">
            <v>0</v>
          </cell>
          <cell r="H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 t="b">
            <v>0</v>
          </cell>
          <cell r="R94">
            <v>0</v>
          </cell>
          <cell r="S94">
            <v>0</v>
          </cell>
        </row>
        <row r="95">
          <cell r="A95">
            <v>824028</v>
          </cell>
          <cell r="B95" t="str">
            <v>SEWA KENDARAAN INSIDENTIL</v>
          </cell>
          <cell r="C95" t="str">
            <v>L</v>
          </cell>
          <cell r="D95" t="str">
            <v>D</v>
          </cell>
          <cell r="G95">
            <v>0</v>
          </cell>
          <cell r="H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 t="b">
            <v>0</v>
          </cell>
          <cell r="R95">
            <v>0</v>
          </cell>
          <cell r="S95">
            <v>0</v>
          </cell>
        </row>
        <row r="96">
          <cell r="A96">
            <v>824029</v>
          </cell>
          <cell r="B96" t="str">
            <v>ALAT PELENGKAP KERJA</v>
          </cell>
          <cell r="C96" t="str">
            <v>L</v>
          </cell>
          <cell r="D96" t="str">
            <v>D</v>
          </cell>
          <cell r="G96">
            <v>0</v>
          </cell>
          <cell r="H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 t="b">
            <v>0</v>
          </cell>
          <cell r="R96">
            <v>0</v>
          </cell>
          <cell r="S96">
            <v>0</v>
          </cell>
        </row>
        <row r="97">
          <cell r="A97">
            <v>824030</v>
          </cell>
          <cell r="B97" t="str">
            <v>PUBLIKASI</v>
          </cell>
          <cell r="C97" t="str">
            <v>L</v>
          </cell>
          <cell r="D97" t="str">
            <v>D</v>
          </cell>
          <cell r="G97">
            <v>0</v>
          </cell>
          <cell r="H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 t="b">
            <v>0</v>
          </cell>
          <cell r="R97">
            <v>0</v>
          </cell>
          <cell r="S97">
            <v>0</v>
          </cell>
        </row>
        <row r="98">
          <cell r="A98">
            <v>824031</v>
          </cell>
          <cell r="B98" t="str">
            <v>KONTRIBUSI</v>
          </cell>
          <cell r="C98" t="str">
            <v>L</v>
          </cell>
          <cell r="D98" t="str">
            <v>D</v>
          </cell>
          <cell r="G98">
            <v>0</v>
          </cell>
          <cell r="H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b">
            <v>0</v>
          </cell>
          <cell r="R98">
            <v>0</v>
          </cell>
          <cell r="S98">
            <v>0</v>
          </cell>
        </row>
        <row r="99">
          <cell r="A99">
            <v>824032</v>
          </cell>
          <cell r="B99" t="str">
            <v>BIAYA CETAK &amp; SERVICE</v>
          </cell>
          <cell r="C99" t="str">
            <v>L</v>
          </cell>
          <cell r="D99" t="str">
            <v>D</v>
          </cell>
          <cell r="G99">
            <v>0</v>
          </cell>
          <cell r="H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b">
            <v>0</v>
          </cell>
          <cell r="R99">
            <v>0</v>
          </cell>
          <cell r="S99">
            <v>0</v>
          </cell>
        </row>
        <row r="100">
          <cell r="A100">
            <v>824033</v>
          </cell>
          <cell r="B100" t="str">
            <v>KEAMANAN</v>
          </cell>
          <cell r="C100" t="str">
            <v>L</v>
          </cell>
          <cell r="D100" t="str">
            <v>D</v>
          </cell>
          <cell r="G100">
            <v>250000</v>
          </cell>
          <cell r="H100">
            <v>0</v>
          </cell>
          <cell r="K100">
            <v>250000</v>
          </cell>
          <cell r="L100">
            <v>0</v>
          </cell>
          <cell r="M100">
            <v>250000</v>
          </cell>
          <cell r="N100">
            <v>0</v>
          </cell>
          <cell r="O100">
            <v>0</v>
          </cell>
          <cell r="P100">
            <v>0</v>
          </cell>
          <cell r="Q100" t="b">
            <v>1</v>
          </cell>
          <cell r="R100">
            <v>0</v>
          </cell>
          <cell r="S100">
            <v>0</v>
          </cell>
        </row>
        <row r="101">
          <cell r="A101">
            <v>824035</v>
          </cell>
          <cell r="B101" t="str">
            <v>CATERING</v>
          </cell>
          <cell r="C101" t="str">
            <v>L</v>
          </cell>
          <cell r="D101" t="str">
            <v>D</v>
          </cell>
          <cell r="G101">
            <v>0</v>
          </cell>
          <cell r="H101">
            <v>0</v>
          </cell>
          <cell r="I101">
            <v>5833400</v>
          </cell>
          <cell r="K101">
            <v>5833400</v>
          </cell>
          <cell r="L101">
            <v>0</v>
          </cell>
          <cell r="M101">
            <v>5833400</v>
          </cell>
          <cell r="N101">
            <v>0</v>
          </cell>
          <cell r="O101">
            <v>0</v>
          </cell>
          <cell r="P101">
            <v>0</v>
          </cell>
          <cell r="Q101" t="b">
            <v>1</v>
          </cell>
          <cell r="R101">
            <v>0</v>
          </cell>
          <cell r="S101">
            <v>0</v>
          </cell>
        </row>
        <row r="102">
          <cell r="A102">
            <v>824036</v>
          </cell>
          <cell r="B102" t="str">
            <v>BIAYA PINDAH</v>
          </cell>
          <cell r="C102" t="str">
            <v>L</v>
          </cell>
          <cell r="D102" t="str">
            <v>D</v>
          </cell>
          <cell r="G102">
            <v>0</v>
          </cell>
          <cell r="H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 t="b">
            <v>0</v>
          </cell>
          <cell r="R102">
            <v>0</v>
          </cell>
          <cell r="S102">
            <v>0</v>
          </cell>
        </row>
        <row r="103">
          <cell r="A103">
            <v>824037</v>
          </cell>
          <cell r="B103" t="str">
            <v>POS/PAKET</v>
          </cell>
          <cell r="C103" t="str">
            <v>L</v>
          </cell>
          <cell r="D103" t="str">
            <v>D</v>
          </cell>
          <cell r="G103">
            <v>0</v>
          </cell>
          <cell r="H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 t="b">
            <v>0</v>
          </cell>
          <cell r="R103">
            <v>0</v>
          </cell>
          <cell r="S103">
            <v>0</v>
          </cell>
        </row>
        <row r="104">
          <cell r="A104">
            <v>824038</v>
          </cell>
          <cell r="B104" t="str">
            <v>PARCEL</v>
          </cell>
          <cell r="C104" t="str">
            <v>L</v>
          </cell>
          <cell r="D104" t="str">
            <v>D</v>
          </cell>
          <cell r="G104">
            <v>0</v>
          </cell>
          <cell r="H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 t="b">
            <v>0</v>
          </cell>
          <cell r="R104">
            <v>0</v>
          </cell>
          <cell r="S104">
            <v>0</v>
          </cell>
        </row>
        <row r="105">
          <cell r="A105">
            <v>824039</v>
          </cell>
          <cell r="B105" t="str">
            <v>SEWA GEDUNG</v>
          </cell>
          <cell r="C105" t="str">
            <v>L</v>
          </cell>
          <cell r="D105" t="str">
            <v>D</v>
          </cell>
          <cell r="G105">
            <v>0</v>
          </cell>
          <cell r="H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b">
            <v>0</v>
          </cell>
          <cell r="R105">
            <v>0</v>
          </cell>
          <cell r="S105">
            <v>0</v>
          </cell>
        </row>
        <row r="106">
          <cell r="A106">
            <v>824040</v>
          </cell>
          <cell r="B106" t="str">
            <v>BIAYA TRAINING LAINNYA</v>
          </cell>
          <cell r="C106" t="str">
            <v>L</v>
          </cell>
          <cell r="D106" t="str">
            <v>D</v>
          </cell>
          <cell r="G106">
            <v>0</v>
          </cell>
          <cell r="H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 t="b">
            <v>0</v>
          </cell>
          <cell r="R106">
            <v>0</v>
          </cell>
          <cell r="S106">
            <v>0</v>
          </cell>
        </row>
        <row r="107">
          <cell r="A107">
            <v>824041</v>
          </cell>
          <cell r="B107" t="str">
            <v>AIR ( PAM )</v>
          </cell>
          <cell r="C107" t="str">
            <v>L</v>
          </cell>
          <cell r="D107" t="str">
            <v>D</v>
          </cell>
          <cell r="G107">
            <v>0</v>
          </cell>
          <cell r="H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b">
            <v>0</v>
          </cell>
          <cell r="R107">
            <v>0</v>
          </cell>
          <cell r="S107">
            <v>0</v>
          </cell>
        </row>
        <row r="108">
          <cell r="A108">
            <v>824042</v>
          </cell>
          <cell r="B108" t="str">
            <v>REPACKING , BONGKAR MUAT,dll</v>
          </cell>
          <cell r="C108" t="str">
            <v>L</v>
          </cell>
          <cell r="D108" t="str">
            <v>D</v>
          </cell>
          <cell r="G108">
            <v>0</v>
          </cell>
          <cell r="H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b">
            <v>0</v>
          </cell>
          <cell r="R108">
            <v>0</v>
          </cell>
          <cell r="S108">
            <v>0</v>
          </cell>
        </row>
        <row r="109">
          <cell r="A109">
            <v>824043</v>
          </cell>
          <cell r="B109" t="str">
            <v>JASA SERVICE TELKOM</v>
          </cell>
          <cell r="C109" t="str">
            <v>L</v>
          </cell>
          <cell r="D109" t="str">
            <v>D</v>
          </cell>
          <cell r="G109">
            <v>0</v>
          </cell>
          <cell r="H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b">
            <v>0</v>
          </cell>
          <cell r="R109">
            <v>0</v>
          </cell>
          <cell r="S109">
            <v>0</v>
          </cell>
        </row>
        <row r="110">
          <cell r="A110">
            <v>824044</v>
          </cell>
          <cell r="B110" t="str">
            <v>ASURANSI BANGUNAN</v>
          </cell>
          <cell r="C110" t="str">
            <v>L</v>
          </cell>
          <cell r="D110" t="str">
            <v>D</v>
          </cell>
          <cell r="G110">
            <v>0</v>
          </cell>
          <cell r="H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b">
            <v>0</v>
          </cell>
          <cell r="R110">
            <v>0</v>
          </cell>
          <cell r="S110">
            <v>0</v>
          </cell>
        </row>
        <row r="111">
          <cell r="A111">
            <v>824099</v>
          </cell>
          <cell r="B111" t="str">
            <v>LAIN-LAIN</v>
          </cell>
          <cell r="C111" t="str">
            <v>L</v>
          </cell>
          <cell r="D111" t="str">
            <v>D</v>
          </cell>
          <cell r="G111">
            <v>3265000</v>
          </cell>
          <cell r="H111">
            <v>0</v>
          </cell>
          <cell r="K111">
            <v>3265000</v>
          </cell>
          <cell r="L111">
            <v>0</v>
          </cell>
          <cell r="M111">
            <v>3265000</v>
          </cell>
          <cell r="N111">
            <v>0</v>
          </cell>
          <cell r="O111">
            <v>0</v>
          </cell>
          <cell r="P111">
            <v>0</v>
          </cell>
          <cell r="Q111" t="b">
            <v>1</v>
          </cell>
          <cell r="R111">
            <v>0</v>
          </cell>
          <cell r="S111">
            <v>0</v>
          </cell>
        </row>
        <row r="112">
          <cell r="A112">
            <v>825001</v>
          </cell>
          <cell r="B112" t="str">
            <v>ASURANSI</v>
          </cell>
          <cell r="C112" t="str">
            <v>L</v>
          </cell>
          <cell r="D112" t="str">
            <v>D</v>
          </cell>
          <cell r="G112">
            <v>0</v>
          </cell>
          <cell r="H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 t="b">
            <v>0</v>
          </cell>
          <cell r="R112">
            <v>0</v>
          </cell>
          <cell r="S112">
            <v>0</v>
          </cell>
        </row>
        <row r="113">
          <cell r="A113">
            <v>825002</v>
          </cell>
          <cell r="B113" t="str">
            <v>BUNGA DAN BIAYA BANK</v>
          </cell>
          <cell r="C113" t="str">
            <v>L</v>
          </cell>
          <cell r="D113" t="str">
            <v>D</v>
          </cell>
          <cell r="G113">
            <v>0</v>
          </cell>
          <cell r="H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 t="b">
            <v>0</v>
          </cell>
          <cell r="R113">
            <v>0</v>
          </cell>
          <cell r="S113">
            <v>0</v>
          </cell>
        </row>
        <row r="114">
          <cell r="A114">
            <v>825003</v>
          </cell>
          <cell r="B114" t="str">
            <v>ENTERTAIMENT</v>
          </cell>
          <cell r="C114" t="str">
            <v>L</v>
          </cell>
          <cell r="D114" t="str">
            <v>D</v>
          </cell>
          <cell r="G114">
            <v>0</v>
          </cell>
          <cell r="H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 t="b">
            <v>0</v>
          </cell>
          <cell r="R114">
            <v>0</v>
          </cell>
          <cell r="S114">
            <v>0</v>
          </cell>
        </row>
        <row r="115">
          <cell r="A115">
            <v>825004</v>
          </cell>
          <cell r="B115" t="str">
            <v>KONSULTAN, AKUNTAN &amp; NOTARIS</v>
          </cell>
          <cell r="C115" t="str">
            <v>L</v>
          </cell>
          <cell r="D115" t="str">
            <v>D</v>
          </cell>
          <cell r="G115">
            <v>0</v>
          </cell>
          <cell r="H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b">
            <v>0</v>
          </cell>
          <cell r="R115">
            <v>0</v>
          </cell>
          <cell r="S115">
            <v>0</v>
          </cell>
        </row>
        <row r="116">
          <cell r="A116">
            <v>825008</v>
          </cell>
          <cell r="B116" t="str">
            <v>DANA PENSIUN</v>
          </cell>
          <cell r="C116" t="str">
            <v>L</v>
          </cell>
          <cell r="D116" t="str">
            <v>D</v>
          </cell>
          <cell r="G116">
            <v>0</v>
          </cell>
          <cell r="H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 t="b">
            <v>0</v>
          </cell>
          <cell r="R116">
            <v>0</v>
          </cell>
          <cell r="S116">
            <v>0</v>
          </cell>
        </row>
        <row r="117">
          <cell r="A117">
            <v>825009</v>
          </cell>
          <cell r="B117" t="str">
            <v>BIAYA SERTIFIKASI</v>
          </cell>
          <cell r="C117" t="str">
            <v>L</v>
          </cell>
          <cell r="D117" t="str">
            <v>D</v>
          </cell>
          <cell r="G117">
            <v>0</v>
          </cell>
          <cell r="H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b">
            <v>0</v>
          </cell>
          <cell r="R117">
            <v>0</v>
          </cell>
          <cell r="S117">
            <v>0</v>
          </cell>
        </row>
        <row r="118">
          <cell r="A118">
            <v>825010</v>
          </cell>
          <cell r="B118" t="str">
            <v>BIAYA PENGANGKUTAN</v>
          </cell>
          <cell r="C118" t="str">
            <v>L</v>
          </cell>
          <cell r="D118" t="str">
            <v>D</v>
          </cell>
          <cell r="G118">
            <v>0</v>
          </cell>
          <cell r="H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 t="b">
            <v>0</v>
          </cell>
          <cell r="R118">
            <v>0</v>
          </cell>
          <cell r="S118">
            <v>0</v>
          </cell>
        </row>
        <row r="119">
          <cell r="A119">
            <v>825011</v>
          </cell>
          <cell r="B119" t="str">
            <v>BIAYA  PAJAK</v>
          </cell>
          <cell r="C119" t="str">
            <v>L</v>
          </cell>
          <cell r="D119" t="str">
            <v>D</v>
          </cell>
          <cell r="G119">
            <v>0</v>
          </cell>
          <cell r="H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 t="b">
            <v>0</v>
          </cell>
          <cell r="R119">
            <v>0</v>
          </cell>
          <cell r="S119">
            <v>0</v>
          </cell>
        </row>
        <row r="120">
          <cell r="A120">
            <v>825012</v>
          </cell>
          <cell r="B120" t="str">
            <v>TRANSPORTASI</v>
          </cell>
          <cell r="C120" t="str">
            <v>L</v>
          </cell>
          <cell r="D120" t="str">
            <v>D</v>
          </cell>
          <cell r="G120">
            <v>0</v>
          </cell>
          <cell r="H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 t="b">
            <v>0</v>
          </cell>
          <cell r="R120">
            <v>0</v>
          </cell>
          <cell r="S120">
            <v>0</v>
          </cell>
        </row>
        <row r="121">
          <cell r="A121">
            <v>825013</v>
          </cell>
          <cell r="B121" t="str">
            <v>BIAYA JASA MANAGEMENT</v>
          </cell>
          <cell r="C121" t="str">
            <v>L</v>
          </cell>
          <cell r="D121" t="str">
            <v>D</v>
          </cell>
          <cell r="G121">
            <v>0</v>
          </cell>
          <cell r="H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 t="b">
            <v>0</v>
          </cell>
          <cell r="R121">
            <v>0</v>
          </cell>
          <cell r="S121">
            <v>0</v>
          </cell>
        </row>
        <row r="122">
          <cell r="A122">
            <v>825014</v>
          </cell>
          <cell r="B122" t="str">
            <v>PEMAKAIAN INTERN</v>
          </cell>
          <cell r="C122" t="str">
            <v>L</v>
          </cell>
          <cell r="D122" t="str">
            <v>D</v>
          </cell>
          <cell r="G122">
            <v>0</v>
          </cell>
          <cell r="H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 t="b">
            <v>0</v>
          </cell>
          <cell r="R122">
            <v>0</v>
          </cell>
          <cell r="S122">
            <v>0</v>
          </cell>
        </row>
        <row r="123">
          <cell r="A123">
            <v>825015</v>
          </cell>
          <cell r="B123" t="str">
            <v>BIAYA JASA MANAJEMEN</v>
          </cell>
          <cell r="C123" t="str">
            <v>L</v>
          </cell>
          <cell r="D123" t="str">
            <v>D</v>
          </cell>
          <cell r="G123">
            <v>0</v>
          </cell>
          <cell r="H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b">
            <v>0</v>
          </cell>
          <cell r="R123">
            <v>0</v>
          </cell>
          <cell r="S123">
            <v>0</v>
          </cell>
        </row>
        <row r="124">
          <cell r="A124">
            <v>825016</v>
          </cell>
          <cell r="B124" t="str">
            <v>ASTEK</v>
          </cell>
          <cell r="C124" t="str">
            <v>L</v>
          </cell>
          <cell r="D124" t="str">
            <v>D</v>
          </cell>
          <cell r="G124">
            <v>0</v>
          </cell>
          <cell r="H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 t="b">
            <v>0</v>
          </cell>
          <cell r="R124">
            <v>0</v>
          </cell>
          <cell r="S124">
            <v>0</v>
          </cell>
        </row>
        <row r="125">
          <cell r="A125">
            <v>825017</v>
          </cell>
          <cell r="B125" t="str">
            <v>BIAYA ADM BANK</v>
          </cell>
          <cell r="C125" t="str">
            <v>L</v>
          </cell>
          <cell r="D125" t="str">
            <v>D</v>
          </cell>
          <cell r="G125">
            <v>0</v>
          </cell>
          <cell r="H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b">
            <v>0</v>
          </cell>
          <cell r="R125">
            <v>0</v>
          </cell>
          <cell r="S125">
            <v>0</v>
          </cell>
        </row>
        <row r="126">
          <cell r="A126">
            <v>825099</v>
          </cell>
          <cell r="B126" t="str">
            <v>LAIN-LAIN</v>
          </cell>
          <cell r="C126" t="str">
            <v>L</v>
          </cell>
          <cell r="D126" t="str">
            <v>D</v>
          </cell>
          <cell r="G126">
            <v>0</v>
          </cell>
          <cell r="H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 t="b">
            <v>0</v>
          </cell>
          <cell r="R126">
            <v>0</v>
          </cell>
          <cell r="S126">
            <v>0</v>
          </cell>
        </row>
        <row r="127">
          <cell r="A127">
            <v>827001</v>
          </cell>
          <cell r="B127" t="str">
            <v>HARDWARE</v>
          </cell>
          <cell r="C127" t="str">
            <v>L</v>
          </cell>
          <cell r="D127" t="str">
            <v>D</v>
          </cell>
          <cell r="G127">
            <v>0</v>
          </cell>
          <cell r="H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b">
            <v>0</v>
          </cell>
          <cell r="R127">
            <v>0</v>
          </cell>
          <cell r="S127">
            <v>0</v>
          </cell>
        </row>
        <row r="128">
          <cell r="A128">
            <v>827002</v>
          </cell>
          <cell r="B128" t="str">
            <v>SOFTWARE</v>
          </cell>
          <cell r="C128" t="str">
            <v>L</v>
          </cell>
          <cell r="D128" t="str">
            <v>D</v>
          </cell>
          <cell r="G128">
            <v>0</v>
          </cell>
          <cell r="H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 t="b">
            <v>0</v>
          </cell>
          <cell r="R128">
            <v>0</v>
          </cell>
          <cell r="S128">
            <v>0</v>
          </cell>
        </row>
        <row r="129">
          <cell r="A129">
            <v>827003</v>
          </cell>
          <cell r="B129" t="str">
            <v>INTERNET &amp; JARINGAN LAINNYA</v>
          </cell>
          <cell r="C129" t="str">
            <v>L</v>
          </cell>
          <cell r="D129" t="str">
            <v>D</v>
          </cell>
          <cell r="G129">
            <v>0</v>
          </cell>
          <cell r="H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 t="b">
            <v>0</v>
          </cell>
          <cell r="R129">
            <v>0</v>
          </cell>
          <cell r="S129">
            <v>0</v>
          </cell>
        </row>
        <row r="130">
          <cell r="A130">
            <v>827011</v>
          </cell>
          <cell r="B130" t="str">
            <v>JASA PERBAIKAN &amp; PEMEL.HARDWAR</v>
          </cell>
          <cell r="C130" t="str">
            <v>L</v>
          </cell>
          <cell r="D130" t="str">
            <v>D</v>
          </cell>
          <cell r="G130">
            <v>0</v>
          </cell>
          <cell r="H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b">
            <v>0</v>
          </cell>
          <cell r="R130">
            <v>0</v>
          </cell>
          <cell r="S130">
            <v>0</v>
          </cell>
        </row>
        <row r="131">
          <cell r="A131">
            <v>827012</v>
          </cell>
          <cell r="B131" t="str">
            <v>JASA PERBAIKAN &amp; PEMEL.SOFTWAR</v>
          </cell>
          <cell r="C131" t="str">
            <v>L</v>
          </cell>
          <cell r="D131" t="str">
            <v>D</v>
          </cell>
          <cell r="G131">
            <v>0</v>
          </cell>
          <cell r="H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b">
            <v>0</v>
          </cell>
          <cell r="R131">
            <v>0</v>
          </cell>
          <cell r="S131">
            <v>0</v>
          </cell>
        </row>
        <row r="132">
          <cell r="A132">
            <v>828001</v>
          </cell>
          <cell r="B132" t="str">
            <v>BIAYA RESEARCH &amp; DEVELOPMENT</v>
          </cell>
          <cell r="C132" t="str">
            <v>L</v>
          </cell>
          <cell r="D132" t="str">
            <v>D</v>
          </cell>
          <cell r="G132">
            <v>0</v>
          </cell>
          <cell r="H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b">
            <v>0</v>
          </cell>
          <cell r="R132">
            <v>0</v>
          </cell>
          <cell r="S132">
            <v>0</v>
          </cell>
        </row>
        <row r="133">
          <cell r="A133">
            <v>829207</v>
          </cell>
          <cell r="B133" t="str">
            <v>BIAYA PROMOSI DAGANG</v>
          </cell>
          <cell r="C133" t="str">
            <v>L</v>
          </cell>
          <cell r="D133" t="str">
            <v>D</v>
          </cell>
          <cell r="G133">
            <v>0</v>
          </cell>
          <cell r="H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 t="b">
            <v>0</v>
          </cell>
          <cell r="R133">
            <v>0</v>
          </cell>
          <cell r="S133">
            <v>0</v>
          </cell>
        </row>
        <row r="134">
          <cell r="A134">
            <v>829210</v>
          </cell>
          <cell r="B134" t="str">
            <v>INCENTIVE DISTRIBUTOR</v>
          </cell>
          <cell r="C134" t="str">
            <v>L</v>
          </cell>
          <cell r="D134" t="str">
            <v>D</v>
          </cell>
          <cell r="G134">
            <v>0</v>
          </cell>
          <cell r="H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 t="b">
            <v>0</v>
          </cell>
          <cell r="R134">
            <v>0</v>
          </cell>
          <cell r="S134">
            <v>0</v>
          </cell>
        </row>
        <row r="135">
          <cell r="A135">
            <v>829211</v>
          </cell>
          <cell r="B135" t="str">
            <v>BIAYA HCO</v>
          </cell>
          <cell r="C135" t="str">
            <v>L</v>
          </cell>
          <cell r="D135" t="str">
            <v>D</v>
          </cell>
          <cell r="G135">
            <v>0</v>
          </cell>
          <cell r="H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b">
            <v>0</v>
          </cell>
          <cell r="R135">
            <v>0</v>
          </cell>
          <cell r="S135">
            <v>0</v>
          </cell>
        </row>
        <row r="136">
          <cell r="A136">
            <v>829215</v>
          </cell>
          <cell r="B136" t="str">
            <v>MEDIA BUYING - TV</v>
          </cell>
          <cell r="C136" t="str">
            <v>L</v>
          </cell>
          <cell r="D136" t="str">
            <v>D</v>
          </cell>
          <cell r="G136">
            <v>0</v>
          </cell>
          <cell r="H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b">
            <v>0</v>
          </cell>
          <cell r="R136">
            <v>0</v>
          </cell>
          <cell r="S136">
            <v>0</v>
          </cell>
        </row>
        <row r="137">
          <cell r="A137">
            <v>829216</v>
          </cell>
          <cell r="B137" t="str">
            <v>MEDIA BUYING - CETAK</v>
          </cell>
          <cell r="C137" t="str">
            <v>L</v>
          </cell>
          <cell r="D137" t="str">
            <v>D</v>
          </cell>
          <cell r="G137">
            <v>0</v>
          </cell>
          <cell r="H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 t="b">
            <v>0</v>
          </cell>
          <cell r="R137">
            <v>0</v>
          </cell>
          <cell r="S137">
            <v>0</v>
          </cell>
        </row>
        <row r="138">
          <cell r="A138">
            <v>829217</v>
          </cell>
          <cell r="B138" t="str">
            <v>MEDIA BUYING - RADIO</v>
          </cell>
          <cell r="C138" t="str">
            <v>L</v>
          </cell>
          <cell r="D138" t="str">
            <v>D</v>
          </cell>
          <cell r="G138">
            <v>0</v>
          </cell>
          <cell r="H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b">
            <v>0</v>
          </cell>
          <cell r="R138">
            <v>0</v>
          </cell>
          <cell r="S138">
            <v>0</v>
          </cell>
        </row>
        <row r="139">
          <cell r="A139">
            <v>829218</v>
          </cell>
          <cell r="B139" t="str">
            <v>MEDIA BUYING - BILLBOARD</v>
          </cell>
          <cell r="C139" t="str">
            <v>L</v>
          </cell>
          <cell r="D139" t="str">
            <v>D</v>
          </cell>
          <cell r="G139">
            <v>0</v>
          </cell>
          <cell r="H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 t="b">
            <v>0</v>
          </cell>
          <cell r="R139">
            <v>0</v>
          </cell>
          <cell r="S139">
            <v>0</v>
          </cell>
        </row>
        <row r="140">
          <cell r="A140">
            <v>829242</v>
          </cell>
          <cell r="B140" t="str">
            <v>CONSUMER PROMOTION</v>
          </cell>
          <cell r="C140" t="str">
            <v>L</v>
          </cell>
          <cell r="D140" t="str">
            <v>D</v>
          </cell>
          <cell r="G140">
            <v>0</v>
          </cell>
          <cell r="H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b">
            <v>0</v>
          </cell>
          <cell r="R140">
            <v>0</v>
          </cell>
          <cell r="S140">
            <v>0</v>
          </cell>
        </row>
        <row r="141">
          <cell r="A141">
            <v>829243</v>
          </cell>
          <cell r="B141" t="str">
            <v>CONSUMER PROMOTION-RELATIONSHI</v>
          </cell>
          <cell r="C141" t="str">
            <v>L</v>
          </cell>
          <cell r="D141" t="str">
            <v>D</v>
          </cell>
          <cell r="G141">
            <v>0</v>
          </cell>
          <cell r="H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b">
            <v>0</v>
          </cell>
          <cell r="R141">
            <v>0</v>
          </cell>
          <cell r="S141">
            <v>0</v>
          </cell>
        </row>
        <row r="142">
          <cell r="A142">
            <v>829244</v>
          </cell>
          <cell r="B142" t="str">
            <v>CONSUMER PROMOTION - PACKAGING</v>
          </cell>
          <cell r="C142" t="str">
            <v>L</v>
          </cell>
          <cell r="D142" t="str">
            <v>D</v>
          </cell>
          <cell r="G142">
            <v>0</v>
          </cell>
          <cell r="H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b">
            <v>0</v>
          </cell>
          <cell r="R142">
            <v>0</v>
          </cell>
          <cell r="S142">
            <v>0</v>
          </cell>
        </row>
        <row r="143">
          <cell r="A143">
            <v>829245</v>
          </cell>
          <cell r="B143" t="str">
            <v>CONSUMER PROMOTION - SPESIAL E</v>
          </cell>
          <cell r="C143" t="str">
            <v>L</v>
          </cell>
          <cell r="D143" t="str">
            <v>D</v>
          </cell>
          <cell r="G143">
            <v>0</v>
          </cell>
          <cell r="H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b">
            <v>0</v>
          </cell>
          <cell r="R143">
            <v>0</v>
          </cell>
          <cell r="S143">
            <v>0</v>
          </cell>
        </row>
        <row r="144">
          <cell r="A144">
            <v>829246</v>
          </cell>
          <cell r="B144" t="str">
            <v>CONSUMER PROMOTION-FIELD VISIB</v>
          </cell>
          <cell r="C144" t="str">
            <v>L</v>
          </cell>
          <cell r="D144" t="str">
            <v>D</v>
          </cell>
          <cell r="G144">
            <v>0</v>
          </cell>
          <cell r="H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b">
            <v>0</v>
          </cell>
          <cell r="R144">
            <v>0</v>
          </cell>
          <cell r="S144">
            <v>0</v>
          </cell>
        </row>
        <row r="145">
          <cell r="A145">
            <v>829250</v>
          </cell>
          <cell r="B145" t="str">
            <v>MARKET RESEARCH - CONSUMER</v>
          </cell>
          <cell r="C145" t="str">
            <v>L</v>
          </cell>
          <cell r="D145" t="str">
            <v>D</v>
          </cell>
          <cell r="G145">
            <v>0</v>
          </cell>
          <cell r="H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 t="b">
            <v>0</v>
          </cell>
          <cell r="R145">
            <v>0</v>
          </cell>
          <cell r="S145">
            <v>0</v>
          </cell>
        </row>
        <row r="146">
          <cell r="A146">
            <v>829251</v>
          </cell>
          <cell r="B146" t="str">
            <v>MARKET RESEARCH - 5 GALLON</v>
          </cell>
          <cell r="C146" t="str">
            <v>L</v>
          </cell>
          <cell r="D146" t="str">
            <v>D</v>
          </cell>
          <cell r="G146">
            <v>0</v>
          </cell>
          <cell r="H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b">
            <v>0</v>
          </cell>
          <cell r="R146">
            <v>0</v>
          </cell>
          <cell r="S146">
            <v>0</v>
          </cell>
        </row>
        <row r="147">
          <cell r="A147">
            <v>829252</v>
          </cell>
          <cell r="B147" t="str">
            <v>MARKET RESEARCH - SPS</v>
          </cell>
          <cell r="C147" t="str">
            <v>L</v>
          </cell>
          <cell r="D147" t="str">
            <v>D</v>
          </cell>
          <cell r="G147">
            <v>0</v>
          </cell>
          <cell r="H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b">
            <v>0</v>
          </cell>
          <cell r="R147">
            <v>0</v>
          </cell>
          <cell r="S147">
            <v>0</v>
          </cell>
        </row>
        <row r="148">
          <cell r="A148">
            <v>829255</v>
          </cell>
          <cell r="B148" t="str">
            <v>NEW PRODUCT DEVELOPMENT</v>
          </cell>
          <cell r="C148" t="str">
            <v>L</v>
          </cell>
          <cell r="D148" t="str">
            <v>D</v>
          </cell>
          <cell r="G148">
            <v>0</v>
          </cell>
          <cell r="H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b">
            <v>0</v>
          </cell>
          <cell r="R148">
            <v>0</v>
          </cell>
          <cell r="S148">
            <v>0</v>
          </cell>
        </row>
        <row r="149">
          <cell r="A149">
            <v>829256</v>
          </cell>
          <cell r="B149" t="str">
            <v>NEW PRODUCT DEV - OTHERS COST</v>
          </cell>
          <cell r="C149" t="str">
            <v>L</v>
          </cell>
          <cell r="D149" t="str">
            <v>D</v>
          </cell>
          <cell r="G149">
            <v>0</v>
          </cell>
          <cell r="H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b">
            <v>0</v>
          </cell>
          <cell r="R149">
            <v>0</v>
          </cell>
          <cell r="S149">
            <v>0</v>
          </cell>
        </row>
        <row r="150">
          <cell r="A150">
            <v>910100</v>
          </cell>
          <cell r="B150" t="str">
            <v>PENDAPATAN JASA GIRO</v>
          </cell>
          <cell r="C150" t="str">
            <v>L</v>
          </cell>
          <cell r="D150" t="str">
            <v>D</v>
          </cell>
          <cell r="G150">
            <v>0</v>
          </cell>
          <cell r="H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 t="b">
            <v>0</v>
          </cell>
          <cell r="R150">
            <v>0</v>
          </cell>
          <cell r="S150">
            <v>0</v>
          </cell>
        </row>
        <row r="151">
          <cell r="A151">
            <v>910200</v>
          </cell>
          <cell r="B151" t="str">
            <v>PENDAPATAN BUNGA</v>
          </cell>
          <cell r="C151" t="str">
            <v>L</v>
          </cell>
          <cell r="D151" t="str">
            <v>D</v>
          </cell>
          <cell r="G151">
            <v>0</v>
          </cell>
          <cell r="H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 t="b">
            <v>0</v>
          </cell>
          <cell r="R151">
            <v>0</v>
          </cell>
          <cell r="S151">
            <v>0</v>
          </cell>
        </row>
        <row r="152">
          <cell r="A152">
            <v>910201</v>
          </cell>
          <cell r="B152" t="str">
            <v>PENDAPATAN BUNGA DEPOSITO</v>
          </cell>
          <cell r="C152" t="str">
            <v>L</v>
          </cell>
          <cell r="D152" t="str">
            <v>D</v>
          </cell>
          <cell r="G152">
            <v>0</v>
          </cell>
          <cell r="H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 t="b">
            <v>0</v>
          </cell>
          <cell r="R152">
            <v>0</v>
          </cell>
          <cell r="S152">
            <v>0</v>
          </cell>
        </row>
        <row r="153">
          <cell r="A153">
            <v>910202</v>
          </cell>
          <cell r="B153" t="str">
            <v>PENDAPATAN BUNGA TABUNGAN</v>
          </cell>
          <cell r="C153" t="str">
            <v>L</v>
          </cell>
          <cell r="D153" t="str">
            <v>D</v>
          </cell>
          <cell r="G153">
            <v>0</v>
          </cell>
          <cell r="H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b">
            <v>0</v>
          </cell>
          <cell r="R153">
            <v>0</v>
          </cell>
          <cell r="S153">
            <v>0</v>
          </cell>
        </row>
        <row r="154">
          <cell r="A154">
            <v>910203</v>
          </cell>
          <cell r="B154" t="str">
            <v>PENDAPATAN BUNGA PINJAMAN</v>
          </cell>
          <cell r="C154" t="str">
            <v>L</v>
          </cell>
          <cell r="D154" t="str">
            <v>D</v>
          </cell>
          <cell r="G154">
            <v>0</v>
          </cell>
          <cell r="H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b">
            <v>0</v>
          </cell>
          <cell r="R154">
            <v>0</v>
          </cell>
          <cell r="S154">
            <v>0</v>
          </cell>
        </row>
        <row r="155">
          <cell r="A155">
            <v>910204</v>
          </cell>
          <cell r="B155" t="str">
            <v>PENDAPATAN BUNGA D/CUSTOMER PH</v>
          </cell>
          <cell r="C155" t="str">
            <v>L</v>
          </cell>
          <cell r="D155" t="str">
            <v>D</v>
          </cell>
          <cell r="G155">
            <v>0</v>
          </cell>
          <cell r="H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 t="b">
            <v>0</v>
          </cell>
          <cell r="R155">
            <v>0</v>
          </cell>
          <cell r="S155">
            <v>0</v>
          </cell>
        </row>
        <row r="156">
          <cell r="A156">
            <v>910205</v>
          </cell>
          <cell r="B156" t="str">
            <v>PEND.BUNGA D/CUSTOMER PERS.AFI</v>
          </cell>
          <cell r="C156" t="str">
            <v>L</v>
          </cell>
          <cell r="D156" t="str">
            <v>D</v>
          </cell>
          <cell r="G156">
            <v>0</v>
          </cell>
          <cell r="H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b">
            <v>0</v>
          </cell>
          <cell r="R156">
            <v>0</v>
          </cell>
          <cell r="S156">
            <v>0</v>
          </cell>
        </row>
        <row r="157">
          <cell r="A157">
            <v>910400</v>
          </cell>
          <cell r="B157" t="str">
            <v>PENDAPATAN P.CUP,TISSUE,S.PART</v>
          </cell>
          <cell r="C157" t="str">
            <v>L</v>
          </cell>
          <cell r="D157" t="str">
            <v>D</v>
          </cell>
          <cell r="G157">
            <v>0</v>
          </cell>
          <cell r="H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 t="b">
            <v>0</v>
          </cell>
          <cell r="R157">
            <v>0</v>
          </cell>
          <cell r="S157">
            <v>0</v>
          </cell>
        </row>
        <row r="158">
          <cell r="A158">
            <v>910800</v>
          </cell>
          <cell r="B158" t="str">
            <v>PENJUALAN BARANG BEKAS/SISA BA</v>
          </cell>
          <cell r="C158" t="str">
            <v>L</v>
          </cell>
          <cell r="D158" t="str">
            <v>D</v>
          </cell>
          <cell r="G158">
            <v>0</v>
          </cell>
          <cell r="H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 t="b">
            <v>0</v>
          </cell>
          <cell r="R158">
            <v>0</v>
          </cell>
          <cell r="S158">
            <v>0</v>
          </cell>
        </row>
        <row r="159">
          <cell r="A159">
            <v>910900</v>
          </cell>
          <cell r="B159" t="str">
            <v>LABA PENJUALAN AKTIVA TETAP</v>
          </cell>
          <cell r="C159" t="str">
            <v>L</v>
          </cell>
          <cell r="D159" t="str">
            <v>D</v>
          </cell>
          <cell r="G159">
            <v>0</v>
          </cell>
          <cell r="H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 t="b">
            <v>0</v>
          </cell>
          <cell r="R159">
            <v>0</v>
          </cell>
          <cell r="S159">
            <v>0</v>
          </cell>
        </row>
        <row r="160">
          <cell r="A160">
            <v>911100</v>
          </cell>
          <cell r="B160" t="str">
            <v>SELISIH LEBIH UANG JAMINAN BTL</v>
          </cell>
          <cell r="C160" t="str">
            <v>L</v>
          </cell>
          <cell r="D160" t="str">
            <v>D</v>
          </cell>
          <cell r="G160">
            <v>0</v>
          </cell>
          <cell r="H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 t="b">
            <v>0</v>
          </cell>
          <cell r="R160">
            <v>0</v>
          </cell>
          <cell r="S160">
            <v>0</v>
          </cell>
        </row>
        <row r="161">
          <cell r="A161">
            <v>911200</v>
          </cell>
          <cell r="B161" t="str">
            <v>KONPENSASI KEHILANGAN PASAR</v>
          </cell>
          <cell r="C161" t="str">
            <v>L</v>
          </cell>
          <cell r="D161" t="str">
            <v>D</v>
          </cell>
          <cell r="G161">
            <v>0</v>
          </cell>
          <cell r="H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 t="b">
            <v>0</v>
          </cell>
          <cell r="R161">
            <v>0</v>
          </cell>
          <cell r="S161">
            <v>0</v>
          </cell>
        </row>
        <row r="162">
          <cell r="A162">
            <v>919900</v>
          </cell>
          <cell r="B162" t="str">
            <v>PENDAPATAN LAIN-LAIN</v>
          </cell>
          <cell r="C162" t="str">
            <v>L</v>
          </cell>
          <cell r="D162" t="str">
            <v>D</v>
          </cell>
          <cell r="G162">
            <v>0</v>
          </cell>
          <cell r="H162">
            <v>972000</v>
          </cell>
          <cell r="K162">
            <v>-972000</v>
          </cell>
          <cell r="L162">
            <v>0</v>
          </cell>
          <cell r="M162">
            <v>-972000</v>
          </cell>
          <cell r="N162">
            <v>0</v>
          </cell>
          <cell r="O162">
            <v>0</v>
          </cell>
          <cell r="P162">
            <v>0</v>
          </cell>
          <cell r="Q162" t="b">
            <v>1</v>
          </cell>
          <cell r="R162">
            <v>0</v>
          </cell>
          <cell r="S162">
            <v>0</v>
          </cell>
        </row>
        <row r="163">
          <cell r="A163">
            <v>920100</v>
          </cell>
          <cell r="B163" t="str">
            <v>BEBAN BUNGA</v>
          </cell>
          <cell r="C163" t="str">
            <v>L</v>
          </cell>
          <cell r="D163" t="str">
            <v>D</v>
          </cell>
          <cell r="G163">
            <v>0</v>
          </cell>
          <cell r="H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 t="b">
            <v>0</v>
          </cell>
          <cell r="R163">
            <v>0</v>
          </cell>
          <cell r="S163">
            <v>0</v>
          </cell>
        </row>
        <row r="164">
          <cell r="A164">
            <v>920101</v>
          </cell>
          <cell r="B164" t="str">
            <v>BEBAN BUNGA BANK</v>
          </cell>
          <cell r="C164" t="str">
            <v>L</v>
          </cell>
          <cell r="D164" t="str">
            <v>D</v>
          </cell>
          <cell r="G164">
            <v>0</v>
          </cell>
          <cell r="H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 t="b">
            <v>0</v>
          </cell>
          <cell r="R164">
            <v>0</v>
          </cell>
          <cell r="S164">
            <v>0</v>
          </cell>
        </row>
        <row r="165">
          <cell r="A165">
            <v>920200</v>
          </cell>
          <cell r="B165" t="str">
            <v>HARGA POKOK WATER COOLER</v>
          </cell>
          <cell r="C165" t="str">
            <v>L</v>
          </cell>
          <cell r="D165" t="str">
            <v>D</v>
          </cell>
          <cell r="G165">
            <v>0</v>
          </cell>
          <cell r="H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 t="b">
            <v>0</v>
          </cell>
          <cell r="R165">
            <v>0</v>
          </cell>
          <cell r="S165">
            <v>0</v>
          </cell>
        </row>
        <row r="166">
          <cell r="A166">
            <v>920300</v>
          </cell>
          <cell r="B166" t="str">
            <v>HPP. P.CUP,TISSUE, SPARE PARTS</v>
          </cell>
          <cell r="C166" t="str">
            <v>L</v>
          </cell>
          <cell r="D166" t="str">
            <v>D</v>
          </cell>
          <cell r="G166">
            <v>0</v>
          </cell>
          <cell r="H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 t="b">
            <v>0</v>
          </cell>
          <cell r="R166">
            <v>0</v>
          </cell>
          <cell r="S166">
            <v>0</v>
          </cell>
        </row>
        <row r="167">
          <cell r="A167">
            <v>920400</v>
          </cell>
          <cell r="B167" t="str">
            <v>BIAYA PENYUSUTAN AKTIVA (DISEW</v>
          </cell>
          <cell r="C167" t="str">
            <v>L</v>
          </cell>
          <cell r="D167" t="str">
            <v>D</v>
          </cell>
          <cell r="G167">
            <v>0</v>
          </cell>
          <cell r="H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 t="b">
            <v>0</v>
          </cell>
          <cell r="R167">
            <v>0</v>
          </cell>
          <cell r="S167">
            <v>0</v>
          </cell>
        </row>
        <row r="168">
          <cell r="A168">
            <v>920500</v>
          </cell>
          <cell r="B168" t="str">
            <v>KERUGIAN PENJUALAN AKTIVA TETA</v>
          </cell>
          <cell r="C168" t="str">
            <v>L</v>
          </cell>
          <cell r="D168" t="str">
            <v>D</v>
          </cell>
          <cell r="G168">
            <v>0</v>
          </cell>
          <cell r="H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 t="b">
            <v>0</v>
          </cell>
          <cell r="R168">
            <v>0</v>
          </cell>
          <cell r="S168">
            <v>0</v>
          </cell>
        </row>
        <row r="169">
          <cell r="A169">
            <v>920600</v>
          </cell>
          <cell r="B169" t="str">
            <v>JASA BANTUAN TEKNIS</v>
          </cell>
          <cell r="C169" t="str">
            <v>L</v>
          </cell>
          <cell r="D169" t="str">
            <v>D</v>
          </cell>
          <cell r="G169">
            <v>0</v>
          </cell>
          <cell r="H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 t="b">
            <v>0</v>
          </cell>
          <cell r="R169">
            <v>0</v>
          </cell>
          <cell r="S169">
            <v>0</v>
          </cell>
        </row>
        <row r="170">
          <cell r="A170">
            <v>920700</v>
          </cell>
          <cell r="B170" t="str">
            <v>AMORTISASI BIAYA SEWA</v>
          </cell>
          <cell r="C170" t="str">
            <v>L</v>
          </cell>
          <cell r="D170" t="str">
            <v>D</v>
          </cell>
          <cell r="G170">
            <v>0</v>
          </cell>
          <cell r="H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 t="b">
            <v>0</v>
          </cell>
          <cell r="R170">
            <v>0</v>
          </cell>
          <cell r="S170">
            <v>0</v>
          </cell>
        </row>
        <row r="171">
          <cell r="A171">
            <v>920800</v>
          </cell>
          <cell r="B171" t="str">
            <v>AMORTISASI KERUGIAN YG DITANGG</v>
          </cell>
          <cell r="C171" t="str">
            <v>L</v>
          </cell>
          <cell r="D171" t="str">
            <v>D</v>
          </cell>
          <cell r="G171">
            <v>0</v>
          </cell>
          <cell r="H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 t="b">
            <v>0</v>
          </cell>
          <cell r="R171">
            <v>0</v>
          </cell>
          <cell r="S171">
            <v>0</v>
          </cell>
        </row>
        <row r="172">
          <cell r="A172">
            <v>920900</v>
          </cell>
          <cell r="B172" t="str">
            <v>BAGIAN RUGI BERSIH DARI PERUSA</v>
          </cell>
          <cell r="C172" t="str">
            <v>L</v>
          </cell>
          <cell r="D172" t="str">
            <v>D</v>
          </cell>
          <cell r="G172">
            <v>0</v>
          </cell>
          <cell r="H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 t="b">
            <v>0</v>
          </cell>
          <cell r="R172">
            <v>0</v>
          </cell>
          <cell r="S172">
            <v>0</v>
          </cell>
        </row>
        <row r="173">
          <cell r="A173">
            <v>921000</v>
          </cell>
          <cell r="B173" t="str">
            <v>BARANG RUSAK/AFKIR</v>
          </cell>
          <cell r="C173" t="str">
            <v>L</v>
          </cell>
          <cell r="D173" t="str">
            <v>D</v>
          </cell>
          <cell r="G173">
            <v>0</v>
          </cell>
          <cell r="H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 t="b">
            <v>0</v>
          </cell>
          <cell r="R173">
            <v>0</v>
          </cell>
          <cell r="S173">
            <v>0</v>
          </cell>
        </row>
        <row r="174">
          <cell r="A174">
            <v>921100</v>
          </cell>
          <cell r="B174" t="str">
            <v>KONPENSASI KEHILANGAN PASAR</v>
          </cell>
          <cell r="C174" t="str">
            <v>L</v>
          </cell>
          <cell r="D174" t="str">
            <v>D</v>
          </cell>
          <cell r="G174">
            <v>0</v>
          </cell>
          <cell r="H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 t="b">
            <v>0</v>
          </cell>
          <cell r="R174">
            <v>0</v>
          </cell>
          <cell r="S174">
            <v>0</v>
          </cell>
        </row>
        <row r="175">
          <cell r="A175">
            <v>921200</v>
          </cell>
          <cell r="B175" t="str">
            <v>BIAYA SWAP (VALAS)</v>
          </cell>
          <cell r="C175" t="str">
            <v>L</v>
          </cell>
          <cell r="D175" t="str">
            <v>D</v>
          </cell>
          <cell r="G175">
            <v>0</v>
          </cell>
          <cell r="H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 t="b">
            <v>0</v>
          </cell>
          <cell r="R175">
            <v>0</v>
          </cell>
          <cell r="S175">
            <v>0</v>
          </cell>
        </row>
        <row r="176">
          <cell r="A176">
            <v>921300</v>
          </cell>
          <cell r="B176" t="str">
            <v>AMORTISASI KERUGIAN YG DITANGG</v>
          </cell>
          <cell r="C176" t="str">
            <v>L</v>
          </cell>
          <cell r="D176" t="str">
            <v>D</v>
          </cell>
          <cell r="G176">
            <v>0</v>
          </cell>
          <cell r="H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 t="b">
            <v>0</v>
          </cell>
          <cell r="R176">
            <v>0</v>
          </cell>
          <cell r="S176">
            <v>0</v>
          </cell>
        </row>
        <row r="177">
          <cell r="A177">
            <v>921400</v>
          </cell>
          <cell r="B177" t="str">
            <v>HPP 5 GALLON BELAH</v>
          </cell>
          <cell r="C177" t="str">
            <v>L</v>
          </cell>
          <cell r="D177" t="str">
            <v>D</v>
          </cell>
          <cell r="G177">
            <v>0</v>
          </cell>
          <cell r="H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 t="b">
            <v>0</v>
          </cell>
          <cell r="R177">
            <v>0</v>
          </cell>
          <cell r="S177">
            <v>0</v>
          </cell>
        </row>
        <row r="178">
          <cell r="A178">
            <v>929900</v>
          </cell>
          <cell r="B178" t="str">
            <v>BEBAN LAIN-LAIN</v>
          </cell>
          <cell r="C178" t="str">
            <v>L</v>
          </cell>
          <cell r="D178" t="str">
            <v>D</v>
          </cell>
          <cell r="G178">
            <v>0</v>
          </cell>
          <cell r="H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 t="b">
            <v>0</v>
          </cell>
          <cell r="R178">
            <v>0</v>
          </cell>
          <cell r="S178">
            <v>0</v>
          </cell>
        </row>
        <row r="179">
          <cell r="A179">
            <v>960000</v>
          </cell>
          <cell r="B179" t="str">
            <v>PAJAK PENGHASILAN YANG DITANGG</v>
          </cell>
          <cell r="C179" t="str">
            <v>L</v>
          </cell>
          <cell r="D179" t="str">
            <v>D</v>
          </cell>
          <cell r="G179">
            <v>0</v>
          </cell>
          <cell r="H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 t="b">
            <v>0</v>
          </cell>
          <cell r="R179">
            <v>0</v>
          </cell>
          <cell r="S179">
            <v>0</v>
          </cell>
        </row>
        <row r="180">
          <cell r="A180" t="str">
            <v>Rugi Bulan Berjalan</v>
          </cell>
          <cell r="E180">
            <v>1091804400</v>
          </cell>
          <cell r="F180">
            <v>1091804399.5699973</v>
          </cell>
          <cell r="G180">
            <v>2593583294</v>
          </cell>
          <cell r="H180">
            <v>2593583294</v>
          </cell>
          <cell r="I180">
            <v>3364104992</v>
          </cell>
          <cell r="J180">
            <v>3364104992</v>
          </cell>
          <cell r="K180">
            <v>2133961942</v>
          </cell>
          <cell r="L180">
            <v>2133961941.5699973</v>
          </cell>
          <cell r="M180">
            <v>532765567</v>
          </cell>
          <cell r="N180">
            <v>525071800</v>
          </cell>
          <cell r="O180">
            <v>1601196375</v>
          </cell>
          <cell r="P180">
            <v>1601196374.5699973</v>
          </cell>
          <cell r="Q180" t="b">
            <v>1</v>
          </cell>
          <cell r="R180">
            <v>1601196375</v>
          </cell>
          <cell r="S180">
            <v>1601196374.5699973</v>
          </cell>
        </row>
        <row r="181">
          <cell r="F181">
            <v>0</v>
          </cell>
          <cell r="G181">
            <v>0</v>
          </cell>
          <cell r="I181">
            <v>0</v>
          </cell>
          <cell r="M181">
            <v>-7693767</v>
          </cell>
          <cell r="P181">
            <v>0.43000268936157227</v>
          </cell>
          <cell r="Q181" t="b">
            <v>1</v>
          </cell>
          <cell r="S181">
            <v>0.43000268936157227</v>
          </cell>
        </row>
        <row r="182">
          <cell r="E182">
            <v>1091804400</v>
          </cell>
          <cell r="F182">
            <v>1091804399.5699973</v>
          </cell>
          <cell r="G182">
            <v>2593583294</v>
          </cell>
          <cell r="H182">
            <v>2593583294</v>
          </cell>
          <cell r="I182">
            <v>3364104992</v>
          </cell>
          <cell r="J182">
            <v>3364104992</v>
          </cell>
          <cell r="K182">
            <v>2133961942</v>
          </cell>
          <cell r="L182">
            <v>2133961941.5699973</v>
          </cell>
          <cell r="M182">
            <v>525071800</v>
          </cell>
          <cell r="N182">
            <v>525071800</v>
          </cell>
          <cell r="O182">
            <v>1601196375</v>
          </cell>
          <cell r="P182">
            <v>1601196375</v>
          </cell>
          <cell r="Q182" t="b">
            <v>1</v>
          </cell>
          <cell r="R182">
            <v>1601196375</v>
          </cell>
          <cell r="S182">
            <v>1601196375</v>
          </cell>
        </row>
        <row r="184">
          <cell r="B184" t="str">
            <v>Ctrl Jumlah</v>
          </cell>
          <cell r="F184">
            <v>-0.43000268936157227</v>
          </cell>
          <cell r="H184">
            <v>0</v>
          </cell>
          <cell r="J184">
            <v>0</v>
          </cell>
          <cell r="L184">
            <v>-0.43000268936157227</v>
          </cell>
          <cell r="N184">
            <v>0</v>
          </cell>
          <cell r="P184">
            <v>0</v>
          </cell>
        </row>
        <row r="185">
          <cell r="B185" t="str">
            <v>Ctrl vs Rekap GL</v>
          </cell>
          <cell r="G185">
            <v>0</v>
          </cell>
          <cell r="H185">
            <v>0</v>
          </cell>
        </row>
        <row r="186">
          <cell r="B186" t="str">
            <v>Ctrl vs Memo Jurnal</v>
          </cell>
          <cell r="I186">
            <v>0</v>
          </cell>
          <cell r="J186">
            <v>0</v>
          </cell>
        </row>
        <row r="187">
          <cell r="B187" t="str">
            <v>Ctrl vs Rugi Laba</v>
          </cell>
          <cell r="M187">
            <v>0</v>
          </cell>
        </row>
        <row r="188">
          <cell r="B188" t="str">
            <v>Ctrl vs Neraca</v>
          </cell>
          <cell r="O188">
            <v>0</v>
          </cell>
          <cell r="P188">
            <v>0.43000268936157227</v>
          </cell>
        </row>
        <row r="189">
          <cell r="B189" t="str">
            <v>Ctrl vs COGS</v>
          </cell>
          <cell r="K189">
            <v>0</v>
          </cell>
        </row>
        <row r="190">
          <cell r="B190" t="str">
            <v>Ctrl vs Analisa Piutang</v>
          </cell>
          <cell r="O190">
            <v>0</v>
          </cell>
        </row>
        <row r="191">
          <cell r="B191" t="str">
            <v>Ctrl vs So Persed Akir</v>
          </cell>
          <cell r="O191">
            <v>0</v>
          </cell>
        </row>
        <row r="196">
          <cell r="M196">
            <v>0</v>
          </cell>
        </row>
      </sheetData>
      <sheetData sheetId="4" refreshError="1"/>
      <sheetData sheetId="5" refreshError="1">
        <row r="2">
          <cell r="B2" t="str">
            <v>DEPO GALON</v>
          </cell>
        </row>
        <row r="3">
          <cell r="B3" t="str">
            <v>LAPORAN MUTASI PRODUK</v>
          </cell>
        </row>
        <row r="4">
          <cell r="B4" t="str">
            <v>PER  31 JANUARI  2011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17179</v>
          </cell>
          <cell r="E7">
            <v>140008850</v>
          </cell>
          <cell r="F7">
            <v>8150</v>
          </cell>
          <cell r="G7">
            <v>77795</v>
          </cell>
          <cell r="H7">
            <v>634029250</v>
          </cell>
          <cell r="I7">
            <v>14737</v>
          </cell>
          <cell r="J7">
            <v>120106550</v>
          </cell>
          <cell r="K7">
            <v>0</v>
          </cell>
          <cell r="L7">
            <v>0</v>
          </cell>
          <cell r="M7">
            <v>661</v>
          </cell>
          <cell r="N7">
            <v>5387150</v>
          </cell>
          <cell r="O7">
            <v>1938</v>
          </cell>
          <cell r="P7">
            <v>15794700</v>
          </cell>
          <cell r="Q7">
            <v>72950</v>
          </cell>
          <cell r="R7">
            <v>594542500</v>
          </cell>
          <cell r="S7">
            <v>0</v>
          </cell>
          <cell r="T7">
            <v>0</v>
          </cell>
          <cell r="U7">
            <v>14914</v>
          </cell>
          <cell r="V7">
            <v>121549100</v>
          </cell>
          <cell r="W7">
            <v>1643</v>
          </cell>
          <cell r="X7">
            <v>1041710057750</v>
          </cell>
          <cell r="Y7">
            <v>18927</v>
          </cell>
          <cell r="Z7">
            <v>154255050</v>
          </cell>
          <cell r="AA7">
            <v>59961</v>
          </cell>
          <cell r="AB7">
            <v>488682150</v>
          </cell>
          <cell r="AC7">
            <v>58213</v>
          </cell>
          <cell r="AD7">
            <v>474435950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21483</v>
          </cell>
          <cell r="E8">
            <v>644490000</v>
          </cell>
          <cell r="F8">
            <v>30000</v>
          </cell>
          <cell r="G8">
            <v>79202</v>
          </cell>
          <cell r="H8">
            <v>2376060000</v>
          </cell>
          <cell r="I8">
            <v>72852</v>
          </cell>
          <cell r="J8">
            <v>2185560000</v>
          </cell>
          <cell r="K8">
            <v>1311</v>
          </cell>
          <cell r="L8">
            <v>39330000</v>
          </cell>
          <cell r="M8">
            <v>11555</v>
          </cell>
          <cell r="N8">
            <v>346650000</v>
          </cell>
          <cell r="O8">
            <v>77868</v>
          </cell>
          <cell r="P8">
            <v>2336040000</v>
          </cell>
          <cell r="Q8">
            <v>72751</v>
          </cell>
          <cell r="R8">
            <v>2182530000</v>
          </cell>
          <cell r="S8">
            <v>0</v>
          </cell>
          <cell r="T8">
            <v>0</v>
          </cell>
          <cell r="U8">
            <v>15604</v>
          </cell>
          <cell r="V8">
            <v>468120000</v>
          </cell>
          <cell r="W8">
            <v>-1800</v>
          </cell>
          <cell r="X8">
            <v>-4276908000000</v>
          </cell>
          <cell r="Y8">
            <v>21980</v>
          </cell>
          <cell r="Z8">
            <v>659400000</v>
          </cell>
          <cell r="AA8">
            <v>396</v>
          </cell>
          <cell r="AB8">
            <v>11880000</v>
          </cell>
          <cell r="AC8">
            <v>-101</v>
          </cell>
          <cell r="AD8">
            <v>-3030000</v>
          </cell>
          <cell r="AE8">
            <v>0</v>
          </cell>
        </row>
        <row r="9">
          <cell r="B9">
            <v>12613</v>
          </cell>
          <cell r="C9" t="str">
            <v>AQ.240ML 1X48</v>
          </cell>
          <cell r="D9">
            <v>0</v>
          </cell>
          <cell r="E9">
            <v>0</v>
          </cell>
          <cell r="F9">
            <v>15200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20110</v>
          </cell>
          <cell r="C10" t="str">
            <v>VT.5GLN ISI</v>
          </cell>
          <cell r="D10">
            <v>1084</v>
          </cell>
          <cell r="E10">
            <v>6395600</v>
          </cell>
          <cell r="F10">
            <v>5900</v>
          </cell>
          <cell r="G10">
            <v>2928</v>
          </cell>
          <cell r="H10">
            <v>17275200</v>
          </cell>
          <cell r="I10">
            <v>170</v>
          </cell>
          <cell r="J10">
            <v>1003000</v>
          </cell>
          <cell r="K10">
            <v>0</v>
          </cell>
          <cell r="L10">
            <v>0</v>
          </cell>
          <cell r="M10">
            <v>59</v>
          </cell>
          <cell r="N10">
            <v>348100</v>
          </cell>
          <cell r="O10">
            <v>15</v>
          </cell>
          <cell r="P10">
            <v>88500</v>
          </cell>
          <cell r="Q10">
            <v>1151</v>
          </cell>
          <cell r="R10">
            <v>6790900</v>
          </cell>
          <cell r="S10">
            <v>0</v>
          </cell>
          <cell r="T10">
            <v>0</v>
          </cell>
          <cell r="U10">
            <v>685</v>
          </cell>
          <cell r="V10">
            <v>4041500</v>
          </cell>
          <cell r="W10">
            <v>0</v>
          </cell>
          <cell r="X10">
            <v>0</v>
          </cell>
          <cell r="Y10">
            <v>2390</v>
          </cell>
          <cell r="Z10">
            <v>14101000</v>
          </cell>
          <cell r="AA10">
            <v>2287</v>
          </cell>
          <cell r="AB10">
            <v>13493300</v>
          </cell>
          <cell r="AC10">
            <v>981</v>
          </cell>
          <cell r="AD10">
            <v>5787900</v>
          </cell>
          <cell r="AE10">
            <v>0</v>
          </cell>
        </row>
        <row r="11">
          <cell r="B11">
            <v>20111</v>
          </cell>
          <cell r="C11" t="str">
            <v>VT.5GLN BTL</v>
          </cell>
          <cell r="D11">
            <v>3227</v>
          </cell>
          <cell r="E11">
            <v>96810000</v>
          </cell>
          <cell r="F11">
            <v>30000</v>
          </cell>
          <cell r="G11">
            <v>2928</v>
          </cell>
          <cell r="H11">
            <v>87840000</v>
          </cell>
          <cell r="I11">
            <v>1107</v>
          </cell>
          <cell r="J11">
            <v>33210000</v>
          </cell>
          <cell r="K11">
            <v>0</v>
          </cell>
          <cell r="L11">
            <v>0</v>
          </cell>
          <cell r="M11">
            <v>661</v>
          </cell>
          <cell r="N11">
            <v>19830000</v>
          </cell>
          <cell r="O11">
            <v>3028</v>
          </cell>
          <cell r="P11">
            <v>90840000</v>
          </cell>
          <cell r="Q11">
            <v>1151</v>
          </cell>
          <cell r="R11">
            <v>34530000</v>
          </cell>
          <cell r="S11">
            <v>0</v>
          </cell>
          <cell r="T11">
            <v>0</v>
          </cell>
          <cell r="U11">
            <v>686</v>
          </cell>
          <cell r="V11">
            <v>20580000</v>
          </cell>
          <cell r="W11">
            <v>0</v>
          </cell>
          <cell r="X11">
            <v>0</v>
          </cell>
          <cell r="Y11">
            <v>3058</v>
          </cell>
          <cell r="Z11">
            <v>91740000</v>
          </cell>
          <cell r="AA11">
            <v>-125</v>
          </cell>
          <cell r="AB11">
            <v>-3750000</v>
          </cell>
          <cell r="AC11">
            <v>44</v>
          </cell>
          <cell r="AD11">
            <v>1320000</v>
          </cell>
          <cell r="AE11">
            <v>0</v>
          </cell>
        </row>
        <row r="12"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A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A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A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A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A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A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A29">
            <v>0</v>
          </cell>
          <cell r="AC29">
            <v>0</v>
          </cell>
          <cell r="AE29">
            <v>0</v>
          </cell>
        </row>
        <row r="30">
          <cell r="C30" t="str">
            <v>TOTAL</v>
          </cell>
          <cell r="D30">
            <v>42973</v>
          </cell>
          <cell r="E30">
            <v>887704450</v>
          </cell>
          <cell r="F30">
            <v>89250</v>
          </cell>
          <cell r="G30">
            <v>162853</v>
          </cell>
          <cell r="H30">
            <v>3115204450</v>
          </cell>
          <cell r="I30">
            <v>88866</v>
          </cell>
          <cell r="J30">
            <v>2339879550</v>
          </cell>
          <cell r="K30">
            <v>1311</v>
          </cell>
          <cell r="L30">
            <v>39330000</v>
          </cell>
          <cell r="M30">
            <v>12936</v>
          </cell>
          <cell r="N30">
            <v>372215250</v>
          </cell>
          <cell r="O30">
            <v>82849</v>
          </cell>
          <cell r="P30">
            <v>2442763200</v>
          </cell>
          <cell r="Q30">
            <v>148003</v>
          </cell>
          <cell r="R30">
            <v>2818393400</v>
          </cell>
          <cell r="S30">
            <v>0</v>
          </cell>
          <cell r="T30">
            <v>0</v>
          </cell>
          <cell r="U30">
            <v>31889</v>
          </cell>
          <cell r="V30">
            <v>614290600</v>
          </cell>
          <cell r="W30">
            <v>-157</v>
          </cell>
          <cell r="X30">
            <v>-3235197942250</v>
          </cell>
          <cell r="Y30">
            <v>46355</v>
          </cell>
          <cell r="Z30">
            <v>919496050</v>
          </cell>
          <cell r="AA30">
            <v>62519</v>
          </cell>
          <cell r="AB30">
            <v>510305450</v>
          </cell>
          <cell r="AC30">
            <v>59137</v>
          </cell>
          <cell r="AD30">
            <v>478513850</v>
          </cell>
          <cell r="AE30">
            <v>0</v>
          </cell>
        </row>
        <row r="31">
          <cell r="G31">
            <v>4</v>
          </cell>
          <cell r="I31">
            <v>5</v>
          </cell>
          <cell r="K31">
            <v>6</v>
          </cell>
          <cell r="M31">
            <v>7</v>
          </cell>
          <cell r="O31">
            <v>8</v>
          </cell>
          <cell r="Q31">
            <v>9</v>
          </cell>
          <cell r="S31">
            <v>10</v>
          </cell>
          <cell r="U31">
            <v>11</v>
          </cell>
          <cell r="W31">
            <v>12</v>
          </cell>
        </row>
        <row r="32">
          <cell r="D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B32">
            <v>59137</v>
          </cell>
          <cell r="AC32">
            <v>0</v>
          </cell>
          <cell r="AD32">
            <v>478513850</v>
          </cell>
        </row>
        <row r="33">
          <cell r="AB33">
            <v>0</v>
          </cell>
          <cell r="AD33">
            <v>0</v>
          </cell>
        </row>
        <row r="34">
          <cell r="Z34">
            <v>1398009900</v>
          </cell>
        </row>
        <row r="35">
          <cell r="Z35">
            <v>478513850</v>
          </cell>
        </row>
        <row r="37">
          <cell r="C37" t="str">
            <v>HPP</v>
          </cell>
        </row>
        <row r="38">
          <cell r="C38" t="str">
            <v>Aqua 240 ml</v>
          </cell>
          <cell r="D38">
            <v>15300</v>
          </cell>
        </row>
        <row r="39">
          <cell r="C39" t="str">
            <v>Aqua 330 ml</v>
          </cell>
          <cell r="D39">
            <v>22450</v>
          </cell>
        </row>
        <row r="40">
          <cell r="C40" t="str">
            <v>Aqua 380 ml</v>
          </cell>
          <cell r="D40">
            <v>15000</v>
          </cell>
        </row>
        <row r="41">
          <cell r="C41" t="str">
            <v>Aqua 380 ml</v>
          </cell>
          <cell r="D41">
            <v>500</v>
          </cell>
        </row>
        <row r="42">
          <cell r="C42" t="str">
            <v>Aqua 380 ml</v>
          </cell>
          <cell r="D42">
            <v>13000</v>
          </cell>
        </row>
        <row r="43">
          <cell r="C43" t="str">
            <v>Aqua 600 ml</v>
          </cell>
          <cell r="D43">
            <v>28700</v>
          </cell>
        </row>
        <row r="44">
          <cell r="C44" t="str">
            <v>Aqua 1500 ml</v>
          </cell>
          <cell r="D44">
            <v>28200</v>
          </cell>
        </row>
        <row r="45">
          <cell r="C45" t="str">
            <v>MIZONE</v>
          </cell>
          <cell r="D45">
            <v>27450</v>
          </cell>
        </row>
        <row r="46">
          <cell r="C46" t="str">
            <v>MILKUAT</v>
          </cell>
        </row>
        <row r="47">
          <cell r="C47" t="str">
            <v>MILKUAT CHC-135</v>
          </cell>
        </row>
        <row r="48">
          <cell r="C48" t="str">
            <v>MILKUAT CHC-70</v>
          </cell>
        </row>
        <row r="49">
          <cell r="C49" t="str">
            <v>MILKUAT PREB./40</v>
          </cell>
        </row>
        <row r="50">
          <cell r="C50" t="str">
            <v>Vit 240 ml</v>
          </cell>
          <cell r="D50">
            <v>11800</v>
          </cell>
        </row>
        <row r="51">
          <cell r="C51" t="str">
            <v>Vit 600 ml</v>
          </cell>
          <cell r="D51">
            <v>19900</v>
          </cell>
        </row>
        <row r="52">
          <cell r="C52" t="str">
            <v>Vit 1500 ml</v>
          </cell>
          <cell r="D52">
            <v>19000</v>
          </cell>
        </row>
        <row r="54">
          <cell r="C54" t="str">
            <v>Aqua 5 Gallon</v>
          </cell>
          <cell r="D54">
            <v>8150</v>
          </cell>
        </row>
        <row r="55">
          <cell r="C55" t="str">
            <v>Vit 5 Gallon</v>
          </cell>
          <cell r="D55">
            <v>5900</v>
          </cell>
        </row>
      </sheetData>
      <sheetData sheetId="6" refreshError="1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54725</v>
          </cell>
          <cell r="E7">
            <v>488449400</v>
          </cell>
          <cell r="F7">
            <v>379650</v>
          </cell>
          <cell r="G7">
            <v>488069750</v>
          </cell>
          <cell r="L7">
            <v>10110</v>
          </cell>
          <cell r="M7" t="str">
            <v>AQ.5GLN ISI</v>
          </cell>
          <cell r="N7">
            <v>3488</v>
          </cell>
          <cell r="O7">
            <v>31727750</v>
          </cell>
          <cell r="P7">
            <v>0</v>
          </cell>
          <cell r="Q7">
            <v>31727750</v>
          </cell>
        </row>
        <row r="8">
          <cell r="B8">
            <v>10111</v>
          </cell>
          <cell r="C8" t="str">
            <v>AQ.5GLN BTL</v>
          </cell>
          <cell r="D8">
            <v>-1994</v>
          </cell>
          <cell r="E8">
            <v>-59820000</v>
          </cell>
          <cell r="F8">
            <v>0</v>
          </cell>
          <cell r="G8">
            <v>-59820000</v>
          </cell>
          <cell r="L8">
            <v>10111</v>
          </cell>
          <cell r="M8" t="str">
            <v>AQ.5GLN BTL</v>
          </cell>
          <cell r="N8">
            <v>1893</v>
          </cell>
          <cell r="O8">
            <v>56790000</v>
          </cell>
          <cell r="P8">
            <v>0</v>
          </cell>
          <cell r="Q8">
            <v>56790000</v>
          </cell>
        </row>
        <row r="9">
          <cell r="B9">
            <v>20110</v>
          </cell>
          <cell r="C9" t="str">
            <v>VT.5GLN ISI</v>
          </cell>
          <cell r="D9">
            <v>966</v>
          </cell>
          <cell r="E9">
            <v>6499650</v>
          </cell>
          <cell r="F9">
            <v>100000</v>
          </cell>
          <cell r="G9">
            <v>6399650</v>
          </cell>
          <cell r="L9">
            <v>20110</v>
          </cell>
          <cell r="M9" t="str">
            <v>VT.5GLN ISI</v>
          </cell>
          <cell r="N9">
            <v>15</v>
          </cell>
          <cell r="O9">
            <v>105000</v>
          </cell>
          <cell r="P9">
            <v>0</v>
          </cell>
          <cell r="Q9">
            <v>105000</v>
          </cell>
        </row>
        <row r="10">
          <cell r="B10">
            <v>20111</v>
          </cell>
          <cell r="C10" t="str">
            <v>VT.5GLN BTL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L10">
            <v>20111</v>
          </cell>
          <cell r="M10" t="str">
            <v>VT.5GLN BTL</v>
          </cell>
          <cell r="N10">
            <v>44</v>
          </cell>
          <cell r="O10">
            <v>1320000</v>
          </cell>
          <cell r="P10">
            <v>0</v>
          </cell>
          <cell r="Q10">
            <v>1320000</v>
          </cell>
        </row>
        <row r="11">
          <cell r="O11">
            <v>0</v>
          </cell>
          <cell r="P11">
            <v>0</v>
          </cell>
          <cell r="Q11">
            <v>0</v>
          </cell>
        </row>
        <row r="24">
          <cell r="D24">
            <v>53697</v>
          </cell>
          <cell r="E24">
            <v>435129050</v>
          </cell>
          <cell r="F24">
            <v>479650</v>
          </cell>
          <cell r="G24">
            <v>434649400</v>
          </cell>
          <cell r="H24">
            <v>0</v>
          </cell>
          <cell r="I24">
            <v>0</v>
          </cell>
          <cell r="N24">
            <v>5440</v>
          </cell>
          <cell r="O24">
            <v>89942750</v>
          </cell>
          <cell r="P24">
            <v>0</v>
          </cell>
          <cell r="Q24">
            <v>89942750</v>
          </cell>
          <cell r="R24">
            <v>0</v>
          </cell>
          <cell r="S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  <cell r="L25">
            <v>1</v>
          </cell>
          <cell r="M25">
            <v>2</v>
          </cell>
          <cell r="N25">
            <v>3</v>
          </cell>
          <cell r="O25">
            <v>4</v>
          </cell>
          <cell r="P25">
            <v>5</v>
          </cell>
          <cell r="Q25">
            <v>6</v>
          </cell>
        </row>
        <row r="26">
          <cell r="D26">
            <v>59137</v>
          </cell>
          <cell r="E26" t="str">
            <v>ttl penj</v>
          </cell>
          <cell r="G26">
            <v>-479650</v>
          </cell>
          <cell r="Q26">
            <v>0</v>
          </cell>
        </row>
        <row r="27">
          <cell r="D27">
            <v>0</v>
          </cell>
          <cell r="E27" t="str">
            <v>cogs</v>
          </cell>
          <cell r="O27" t="str">
            <v>TTL SALES</v>
          </cell>
          <cell r="P27">
            <v>525071800</v>
          </cell>
        </row>
        <row r="28">
          <cell r="I28">
            <v>479650</v>
          </cell>
        </row>
      </sheetData>
      <sheetData sheetId="7" refreshError="1"/>
      <sheetData sheetId="8" refreshError="1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24041550</v>
          </cell>
          <cell r="F4">
            <v>623476350</v>
          </cell>
          <cell r="G4">
            <v>629151511</v>
          </cell>
          <cell r="H4">
            <v>18688250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2500000</v>
          </cell>
          <cell r="F5">
            <v>130866015</v>
          </cell>
          <cell r="G5">
            <v>130866015</v>
          </cell>
          <cell r="H5">
            <v>2500000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211600</v>
          </cell>
          <cell r="F6">
            <v>600532264</v>
          </cell>
          <cell r="G6">
            <v>479013000</v>
          </cell>
          <cell r="H6">
            <v>121730864</v>
          </cell>
        </row>
        <row r="7">
          <cell r="B7">
            <v>110902</v>
          </cell>
          <cell r="C7">
            <v>99999999</v>
          </cell>
          <cell r="D7" t="str">
            <v>KAS/BANK KE KAS/BANK</v>
          </cell>
          <cell r="E7">
            <v>0</v>
          </cell>
          <cell r="F7">
            <v>479000000</v>
          </cell>
          <cell r="G7">
            <v>500329903</v>
          </cell>
          <cell r="H7">
            <v>-21329903</v>
          </cell>
        </row>
        <row r="8">
          <cell r="B8">
            <v>110904</v>
          </cell>
          <cell r="C8">
            <v>99999999</v>
          </cell>
          <cell r="D8" t="str">
            <v>GANTI/SETOR KE KAS/BANK</v>
          </cell>
          <cell r="E8">
            <v>152951050</v>
          </cell>
          <cell r="F8">
            <v>628832650</v>
          </cell>
          <cell r="G8">
            <v>152708965</v>
          </cell>
          <cell r="H8">
            <v>629074735</v>
          </cell>
        </row>
        <row r="9">
          <cell r="B9">
            <v>130120</v>
          </cell>
          <cell r="C9">
            <v>99999999</v>
          </cell>
          <cell r="D9" t="str">
            <v>PIUTANG DAGANG RETAIL KREDIT</v>
          </cell>
          <cell r="E9">
            <v>-5304250</v>
          </cell>
          <cell r="F9">
            <v>53040000</v>
          </cell>
          <cell r="G9">
            <v>189542500</v>
          </cell>
          <cell r="H9">
            <v>-141806750</v>
          </cell>
        </row>
        <row r="10">
          <cell r="B10">
            <v>130121</v>
          </cell>
          <cell r="C10">
            <v>99999999</v>
          </cell>
          <cell r="D10" t="str">
            <v>PIUTANG DAGANG RETAIL TUNAI</v>
          </cell>
          <cell r="E10">
            <v>-166100200</v>
          </cell>
          <cell r="F10">
            <v>0</v>
          </cell>
          <cell r="G10">
            <v>510999400</v>
          </cell>
          <cell r="H10">
            <v>-677099600</v>
          </cell>
        </row>
        <row r="11">
          <cell r="B11">
            <v>130143</v>
          </cell>
          <cell r="C11">
            <v>99999999</v>
          </cell>
          <cell r="D11" t="str">
            <v>PIUTANG PIHAK KE TIGA</v>
          </cell>
          <cell r="E11">
            <v>0</v>
          </cell>
          <cell r="F11">
            <v>1641090</v>
          </cell>
          <cell r="G11">
            <v>0</v>
          </cell>
          <cell r="H11">
            <v>1641090</v>
          </cell>
        </row>
        <row r="12">
          <cell r="B12">
            <v>130513</v>
          </cell>
          <cell r="C12">
            <v>99999999</v>
          </cell>
          <cell r="D12" t="str">
            <v>EMBALASI</v>
          </cell>
          <cell r="E12">
            <v>870000</v>
          </cell>
          <cell r="F12">
            <v>23310000</v>
          </cell>
          <cell r="G12">
            <v>0</v>
          </cell>
          <cell r="H12">
            <v>24180000</v>
          </cell>
        </row>
        <row r="13">
          <cell r="B13">
            <v>811003</v>
          </cell>
          <cell r="C13">
            <v>99999999</v>
          </cell>
          <cell r="D13" t="str">
            <v>BBM</v>
          </cell>
          <cell r="E13">
            <v>12590000</v>
          </cell>
          <cell r="F13">
            <v>16725535</v>
          </cell>
          <cell r="G13">
            <v>0</v>
          </cell>
          <cell r="H13">
            <v>29315535</v>
          </cell>
        </row>
        <row r="14">
          <cell r="B14">
            <v>811004</v>
          </cell>
          <cell r="C14">
            <v>99999999</v>
          </cell>
          <cell r="D14" t="str">
            <v>PEMELIHARAAN KENDARAAN</v>
          </cell>
          <cell r="E14">
            <v>27000</v>
          </cell>
          <cell r="F14">
            <v>973387</v>
          </cell>
          <cell r="G14">
            <v>0</v>
          </cell>
          <cell r="H14">
            <v>1000387</v>
          </cell>
        </row>
        <row r="15">
          <cell r="B15">
            <v>811005</v>
          </cell>
          <cell r="C15">
            <v>99999999</v>
          </cell>
          <cell r="D15" t="str">
            <v>PARKIR &amp; TOL</v>
          </cell>
          <cell r="E15">
            <v>286500</v>
          </cell>
          <cell r="F15">
            <v>963000</v>
          </cell>
          <cell r="G15">
            <v>0</v>
          </cell>
          <cell r="H15">
            <v>1249500</v>
          </cell>
        </row>
        <row r="16">
          <cell r="B16">
            <v>811732</v>
          </cell>
          <cell r="C16">
            <v>99999999</v>
          </cell>
          <cell r="D16" t="str">
            <v>BENDA POS</v>
          </cell>
          <cell r="E16">
            <v>4000</v>
          </cell>
          <cell r="F16">
            <v>69000</v>
          </cell>
          <cell r="G16">
            <v>0</v>
          </cell>
          <cell r="H16">
            <v>73000</v>
          </cell>
        </row>
        <row r="17">
          <cell r="B17">
            <v>811741</v>
          </cell>
          <cell r="C17">
            <v>99999999</v>
          </cell>
          <cell r="D17" t="str">
            <v>BIAYA ADM BANK</v>
          </cell>
          <cell r="E17">
            <v>0</v>
          </cell>
          <cell r="F17">
            <v>10000</v>
          </cell>
          <cell r="G17">
            <v>0</v>
          </cell>
          <cell r="H17">
            <v>10000</v>
          </cell>
        </row>
        <row r="18">
          <cell r="B18">
            <v>811743</v>
          </cell>
          <cell r="C18">
            <v>99999999</v>
          </cell>
          <cell r="D18" t="str">
            <v>BIAYA TRANFER</v>
          </cell>
          <cell r="E18">
            <v>0</v>
          </cell>
          <cell r="F18">
            <v>5000</v>
          </cell>
          <cell r="G18">
            <v>0</v>
          </cell>
          <cell r="H18">
            <v>5000</v>
          </cell>
        </row>
        <row r="19">
          <cell r="B19">
            <v>811746</v>
          </cell>
          <cell r="C19">
            <v>99999999</v>
          </cell>
          <cell r="D19" t="str">
            <v>BIAYA SEWA INVENTARIS</v>
          </cell>
          <cell r="E19">
            <v>0</v>
          </cell>
          <cell r="F19">
            <v>2137000</v>
          </cell>
          <cell r="G19">
            <v>0</v>
          </cell>
          <cell r="H19">
            <v>2137000</v>
          </cell>
        </row>
        <row r="20">
          <cell r="B20">
            <v>811747</v>
          </cell>
          <cell r="C20">
            <v>99999999</v>
          </cell>
          <cell r="D20" t="str">
            <v>BIAYA SEWA KENDARAAN</v>
          </cell>
          <cell r="E20">
            <v>0</v>
          </cell>
          <cell r="F20">
            <v>250000</v>
          </cell>
          <cell r="G20">
            <v>0</v>
          </cell>
          <cell r="H20">
            <v>250000</v>
          </cell>
        </row>
        <row r="21">
          <cell r="B21">
            <v>821000</v>
          </cell>
          <cell r="C21">
            <v>99999999</v>
          </cell>
          <cell r="D21" t="str">
            <v>BIAYA KARYAWAN</v>
          </cell>
          <cell r="E21">
            <v>0</v>
          </cell>
          <cell r="F21">
            <v>1057600</v>
          </cell>
          <cell r="G21">
            <v>0</v>
          </cell>
          <cell r="H21">
            <v>1057600</v>
          </cell>
        </row>
        <row r="22">
          <cell r="B22">
            <v>821001</v>
          </cell>
          <cell r="C22">
            <v>99999999</v>
          </cell>
          <cell r="D22" t="str">
            <v>GAJI DAN TUNJANGAN</v>
          </cell>
          <cell r="E22">
            <v>0</v>
          </cell>
          <cell r="F22">
            <v>8698800</v>
          </cell>
          <cell r="G22">
            <v>0</v>
          </cell>
          <cell r="H22">
            <v>8698800</v>
          </cell>
        </row>
        <row r="23">
          <cell r="B23">
            <v>821003</v>
          </cell>
          <cell r="C23">
            <v>99999999</v>
          </cell>
          <cell r="D23" t="str">
            <v>INCENTIVE</v>
          </cell>
          <cell r="E23">
            <v>0</v>
          </cell>
          <cell r="F23">
            <v>7843900</v>
          </cell>
          <cell r="G23">
            <v>0</v>
          </cell>
          <cell r="H23">
            <v>7843900</v>
          </cell>
        </row>
        <row r="24">
          <cell r="B24">
            <v>824001</v>
          </cell>
          <cell r="C24">
            <v>99999999</v>
          </cell>
          <cell r="D24" t="str">
            <v>LISTRIK &amp; AIR</v>
          </cell>
          <cell r="E24">
            <v>0</v>
          </cell>
          <cell r="F24">
            <v>641815</v>
          </cell>
          <cell r="G24">
            <v>0</v>
          </cell>
          <cell r="H24">
            <v>641815</v>
          </cell>
        </row>
        <row r="25">
          <cell r="B25">
            <v>824002</v>
          </cell>
          <cell r="C25">
            <v>99999999</v>
          </cell>
          <cell r="D25" t="str">
            <v>ALAT TULIS &amp; CETAK</v>
          </cell>
          <cell r="E25">
            <v>15400</v>
          </cell>
          <cell r="F25">
            <v>3224150</v>
          </cell>
          <cell r="G25">
            <v>0</v>
          </cell>
          <cell r="H25">
            <v>3239550</v>
          </cell>
        </row>
        <row r="26">
          <cell r="B26">
            <v>824003</v>
          </cell>
          <cell r="C26">
            <v>99999999</v>
          </cell>
          <cell r="D26" t="str">
            <v>TELEPHONE/KAWAT</v>
          </cell>
          <cell r="E26">
            <v>0</v>
          </cell>
          <cell r="F26">
            <v>5579438</v>
          </cell>
          <cell r="G26">
            <v>0</v>
          </cell>
          <cell r="H26">
            <v>5579438</v>
          </cell>
        </row>
        <row r="27">
          <cell r="B27">
            <v>824007</v>
          </cell>
          <cell r="C27">
            <v>99999999</v>
          </cell>
          <cell r="D27" t="str">
            <v>BIAYA RUMAH TANGGA</v>
          </cell>
          <cell r="E27">
            <v>234900</v>
          </cell>
          <cell r="F27">
            <v>1191300</v>
          </cell>
          <cell r="G27">
            <v>0</v>
          </cell>
          <cell r="H27">
            <v>1426200</v>
          </cell>
        </row>
        <row r="28">
          <cell r="B28">
            <v>824033</v>
          </cell>
          <cell r="C28">
            <v>99999999</v>
          </cell>
          <cell r="D28" t="str">
            <v>KEAMANAN</v>
          </cell>
          <cell r="E28">
            <v>0</v>
          </cell>
          <cell r="F28">
            <v>250000</v>
          </cell>
          <cell r="G28">
            <v>0</v>
          </cell>
          <cell r="H28">
            <v>250000</v>
          </cell>
        </row>
        <row r="29">
          <cell r="B29">
            <v>824099</v>
          </cell>
          <cell r="C29">
            <v>99999999</v>
          </cell>
          <cell r="D29" t="str">
            <v>LAIN-LAIN</v>
          </cell>
          <cell r="E29">
            <v>760000</v>
          </cell>
          <cell r="F29">
            <v>3265000</v>
          </cell>
          <cell r="G29">
            <v>0</v>
          </cell>
          <cell r="H29">
            <v>4025000</v>
          </cell>
        </row>
        <row r="30">
          <cell r="B30">
            <v>919900</v>
          </cell>
          <cell r="C30">
            <v>99999999</v>
          </cell>
          <cell r="D30" t="str">
            <v>PENDAPATAN LAIN-LAIN</v>
          </cell>
          <cell r="E30">
            <v>0</v>
          </cell>
          <cell r="F30">
            <v>0</v>
          </cell>
          <cell r="G30">
            <v>972000</v>
          </cell>
          <cell r="H30">
            <v>-972000</v>
          </cell>
        </row>
        <row r="32">
          <cell r="E32">
            <v>23087550</v>
          </cell>
          <cell r="F32">
            <v>2593583294</v>
          </cell>
          <cell r="G32">
            <v>2593583294</v>
          </cell>
          <cell r="H32">
            <v>23409411</v>
          </cell>
        </row>
        <row r="33">
          <cell r="B33">
            <v>1</v>
          </cell>
          <cell r="C33">
            <v>2</v>
          </cell>
          <cell r="D33">
            <v>3</v>
          </cell>
          <cell r="E33">
            <v>4</v>
          </cell>
          <cell r="F33">
            <v>5</v>
          </cell>
          <cell r="G33">
            <v>6</v>
          </cell>
          <cell r="H33">
            <v>7</v>
          </cell>
        </row>
        <row r="34">
          <cell r="G34">
            <v>0</v>
          </cell>
        </row>
        <row r="35">
          <cell r="F35">
            <v>0</v>
          </cell>
          <cell r="G35">
            <v>0</v>
          </cell>
        </row>
      </sheetData>
      <sheetData sheetId="9" refreshError="1">
        <row r="1">
          <cell r="A1" t="str">
            <v>LAPORAN MUTASI PRODUK</v>
          </cell>
        </row>
        <row r="2">
          <cell r="A2" t="str">
            <v>PER  31 JANUARI  2011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17179</v>
          </cell>
          <cell r="D4">
            <v>77795</v>
          </cell>
          <cell r="E4">
            <v>14737</v>
          </cell>
          <cell r="F4">
            <v>0</v>
          </cell>
          <cell r="G4">
            <v>661</v>
          </cell>
          <cell r="H4">
            <v>1938</v>
          </cell>
          <cell r="I4">
            <v>72950</v>
          </cell>
          <cell r="J4">
            <v>0</v>
          </cell>
          <cell r="K4">
            <v>14914</v>
          </cell>
          <cell r="L4">
            <v>0</v>
          </cell>
          <cell r="M4">
            <v>18927</v>
          </cell>
        </row>
        <row r="5">
          <cell r="A5">
            <v>10111</v>
          </cell>
          <cell r="B5" t="str">
            <v>AQ.5GLN BTL</v>
          </cell>
          <cell r="C5">
            <v>21483</v>
          </cell>
          <cell r="D5">
            <v>79202</v>
          </cell>
          <cell r="E5">
            <v>72852</v>
          </cell>
          <cell r="F5">
            <v>1311</v>
          </cell>
          <cell r="G5">
            <v>11555</v>
          </cell>
          <cell r="H5">
            <v>77868</v>
          </cell>
          <cell r="I5">
            <v>72751</v>
          </cell>
          <cell r="J5">
            <v>0</v>
          </cell>
          <cell r="K5">
            <v>15604</v>
          </cell>
          <cell r="L5">
            <v>0</v>
          </cell>
          <cell r="M5">
            <v>21980</v>
          </cell>
        </row>
        <row r="6">
          <cell r="A6">
            <v>12613</v>
          </cell>
          <cell r="B6" t="str">
            <v>AQ.240ML 1X48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20110</v>
          </cell>
          <cell r="B7" t="str">
            <v>VT.5GLN ISI</v>
          </cell>
          <cell r="C7">
            <v>1084</v>
          </cell>
          <cell r="D7">
            <v>2928</v>
          </cell>
          <cell r="E7">
            <v>170</v>
          </cell>
          <cell r="F7">
            <v>0</v>
          </cell>
          <cell r="G7">
            <v>59</v>
          </cell>
          <cell r="H7">
            <v>15</v>
          </cell>
          <cell r="I7">
            <v>1151</v>
          </cell>
          <cell r="J7">
            <v>0</v>
          </cell>
          <cell r="K7">
            <v>685</v>
          </cell>
          <cell r="L7">
            <v>0</v>
          </cell>
          <cell r="M7">
            <v>2390</v>
          </cell>
        </row>
        <row r="8">
          <cell r="A8">
            <v>20111</v>
          </cell>
          <cell r="B8" t="str">
            <v>VT.5GLN BTL</v>
          </cell>
          <cell r="C8">
            <v>3227</v>
          </cell>
          <cell r="D8">
            <v>2928</v>
          </cell>
          <cell r="E8">
            <v>1107</v>
          </cell>
          <cell r="F8">
            <v>0</v>
          </cell>
          <cell r="G8">
            <v>661</v>
          </cell>
          <cell r="H8">
            <v>3028</v>
          </cell>
          <cell r="I8">
            <v>1151</v>
          </cell>
          <cell r="J8">
            <v>0</v>
          </cell>
          <cell r="K8">
            <v>686</v>
          </cell>
          <cell r="L8">
            <v>0</v>
          </cell>
          <cell r="M8">
            <v>3058</v>
          </cell>
        </row>
        <row r="16">
          <cell r="B16" t="str">
            <v>TOTAL</v>
          </cell>
          <cell r="C16">
            <v>42973</v>
          </cell>
          <cell r="D16">
            <v>162853</v>
          </cell>
          <cell r="E16">
            <v>88866</v>
          </cell>
          <cell r="F16">
            <v>1311</v>
          </cell>
          <cell r="G16">
            <v>12936</v>
          </cell>
          <cell r="H16">
            <v>82849</v>
          </cell>
          <cell r="I16">
            <v>148003</v>
          </cell>
          <cell r="J16">
            <v>0</v>
          </cell>
          <cell r="K16">
            <v>31889</v>
          </cell>
          <cell r="L16">
            <v>0</v>
          </cell>
          <cell r="M16">
            <v>46355</v>
          </cell>
        </row>
        <row r="17">
          <cell r="A17">
            <v>1</v>
          </cell>
          <cell r="B17">
            <v>2</v>
          </cell>
          <cell r="C17">
            <v>3</v>
          </cell>
          <cell r="D17">
            <v>4</v>
          </cell>
          <cell r="E17">
            <v>5</v>
          </cell>
          <cell r="F17">
            <v>6</v>
          </cell>
          <cell r="G17">
            <v>7</v>
          </cell>
          <cell r="H17">
            <v>8</v>
          </cell>
          <cell r="I17">
            <v>9</v>
          </cell>
          <cell r="J17">
            <v>10</v>
          </cell>
          <cell r="K17">
            <v>11</v>
          </cell>
          <cell r="L17">
            <v>12</v>
          </cell>
          <cell r="M17">
            <v>13</v>
          </cell>
        </row>
        <row r="18">
          <cell r="M18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SEGMEN"/>
      <sheetName val="TYPE"/>
      <sheetName val="Titipan pelanggan"/>
      <sheetName val="BBM"/>
      <sheetName val="Bank"/>
      <sheetName val="GIRO"/>
      <sheetName val="LKH"/>
      <sheetName val="BD"/>
      <sheetName val="KB"/>
      <sheetName val="Kroscek"/>
      <sheetName val="REKAP TITIPAN PUSAT"/>
      <sheetName val="KO"/>
      <sheetName val="Rekap Ms.Support"/>
      <sheetName val="LKH SPS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DEPO SPS</v>
          </cell>
        </row>
      </sheetData>
      <sheetData sheetId="4" refreshError="1"/>
      <sheetData sheetId="5">
        <row r="2">
          <cell r="B2" t="str">
            <v>DEPO SPS</v>
          </cell>
        </row>
        <row r="3">
          <cell r="B3" t="str">
            <v>LAPORAN MUTASI PRODUK</v>
          </cell>
        </row>
        <row r="4">
          <cell r="B4" t="str">
            <v>PER  31 MEI  2011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301</v>
          </cell>
          <cell r="E7">
            <v>2558500</v>
          </cell>
          <cell r="F7">
            <v>8500</v>
          </cell>
          <cell r="G7">
            <v>1008</v>
          </cell>
          <cell r="H7">
            <v>8568000</v>
          </cell>
          <cell r="I7">
            <v>602</v>
          </cell>
          <cell r="J7">
            <v>5117000</v>
          </cell>
          <cell r="K7">
            <v>2667</v>
          </cell>
          <cell r="L7">
            <v>22669500</v>
          </cell>
          <cell r="M7">
            <v>4214</v>
          </cell>
          <cell r="N7">
            <v>35819000</v>
          </cell>
          <cell r="O7">
            <v>0</v>
          </cell>
          <cell r="P7">
            <v>0</v>
          </cell>
          <cell r="Q7">
            <v>4246</v>
          </cell>
          <cell r="R7">
            <v>36091000</v>
          </cell>
          <cell r="S7">
            <v>2587</v>
          </cell>
          <cell r="T7">
            <v>21989500</v>
          </cell>
          <cell r="U7">
            <v>1548</v>
          </cell>
          <cell r="V7">
            <v>13158000</v>
          </cell>
          <cell r="X7">
            <v>0</v>
          </cell>
          <cell r="Y7">
            <v>411</v>
          </cell>
          <cell r="Z7">
            <v>3493500</v>
          </cell>
          <cell r="AA7">
            <v>3754</v>
          </cell>
          <cell r="AB7">
            <v>31909000</v>
          </cell>
          <cell r="AC7">
            <v>3644</v>
          </cell>
          <cell r="AD7">
            <v>30974000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524</v>
          </cell>
          <cell r="E8">
            <v>15720000</v>
          </cell>
          <cell r="F8">
            <v>30000</v>
          </cell>
          <cell r="G8">
            <v>1008</v>
          </cell>
          <cell r="H8">
            <v>30240000</v>
          </cell>
          <cell r="I8">
            <v>2439</v>
          </cell>
          <cell r="J8">
            <v>73170000</v>
          </cell>
          <cell r="K8">
            <v>4221</v>
          </cell>
          <cell r="L8">
            <v>126630000</v>
          </cell>
          <cell r="M8">
            <v>4215</v>
          </cell>
          <cell r="N8">
            <v>126450000</v>
          </cell>
          <cell r="O8">
            <v>0</v>
          </cell>
          <cell r="P8">
            <v>0</v>
          </cell>
          <cell r="Q8">
            <v>2606</v>
          </cell>
          <cell r="R8">
            <v>78180000</v>
          </cell>
          <cell r="S8">
            <v>4141</v>
          </cell>
          <cell r="T8">
            <v>124230000</v>
          </cell>
          <cell r="U8">
            <v>4982</v>
          </cell>
          <cell r="V8">
            <v>149460000</v>
          </cell>
          <cell r="X8">
            <v>0</v>
          </cell>
          <cell r="Y8">
            <v>678</v>
          </cell>
          <cell r="Z8">
            <v>20340000</v>
          </cell>
          <cell r="AA8">
            <v>321</v>
          </cell>
          <cell r="AB8">
            <v>9630000</v>
          </cell>
          <cell r="AC8">
            <v>167</v>
          </cell>
          <cell r="AD8">
            <v>5010000</v>
          </cell>
          <cell r="AE8">
            <v>0</v>
          </cell>
        </row>
        <row r="9">
          <cell r="B9">
            <v>10114</v>
          </cell>
          <cell r="C9" t="str">
            <v>PALLET KAYU</v>
          </cell>
          <cell r="D9">
            <v>607</v>
          </cell>
          <cell r="E9">
            <v>12747000</v>
          </cell>
          <cell r="F9">
            <v>21000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607</v>
          </cell>
          <cell r="Z9">
            <v>12747000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102000556</v>
          </cell>
          <cell r="C10" t="str">
            <v>1 MILKUAT INSTAN STROWBERI</v>
          </cell>
          <cell r="D10">
            <v>0</v>
          </cell>
          <cell r="E10">
            <v>0</v>
          </cell>
          <cell r="F10">
            <v>15200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B11">
            <v>102000556</v>
          </cell>
          <cell r="C11" t="str">
            <v>2 MILKUAT INSTAN ORANGE</v>
          </cell>
          <cell r="D11">
            <v>0</v>
          </cell>
          <cell r="E11">
            <v>0</v>
          </cell>
          <cell r="F11">
            <v>5900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3 MILKUAT INSTANT COKLAT</v>
          </cell>
          <cell r="D12">
            <v>0</v>
          </cell>
          <cell r="E12">
            <v>0</v>
          </cell>
          <cell r="F12">
            <v>30000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10510</v>
          </cell>
          <cell r="C13" t="str">
            <v>AQ.380 ML ISI 1X24</v>
          </cell>
          <cell r="D13">
            <v>43</v>
          </cell>
          <cell r="E13">
            <v>748200</v>
          </cell>
          <cell r="F13">
            <v>17400</v>
          </cell>
          <cell r="G13">
            <v>0</v>
          </cell>
          <cell r="H13">
            <v>0</v>
          </cell>
          <cell r="I13">
            <v>9</v>
          </cell>
          <cell r="J13">
            <v>156600</v>
          </cell>
          <cell r="K13">
            <v>41</v>
          </cell>
          <cell r="L13">
            <v>713400</v>
          </cell>
          <cell r="M13">
            <v>1200</v>
          </cell>
          <cell r="N13">
            <v>20880000</v>
          </cell>
          <cell r="O13">
            <v>0</v>
          </cell>
          <cell r="P13">
            <v>0</v>
          </cell>
          <cell r="Q13">
            <v>24</v>
          </cell>
          <cell r="R13">
            <v>417600</v>
          </cell>
          <cell r="S13">
            <v>41</v>
          </cell>
          <cell r="T13">
            <v>713400</v>
          </cell>
          <cell r="U13">
            <v>0</v>
          </cell>
          <cell r="V13">
            <v>0</v>
          </cell>
          <cell r="X13">
            <v>0</v>
          </cell>
          <cell r="Y13">
            <v>1228</v>
          </cell>
          <cell r="Z13">
            <v>21367200</v>
          </cell>
          <cell r="AA13">
            <v>1200</v>
          </cell>
          <cell r="AB13">
            <v>20880000</v>
          </cell>
          <cell r="AC13">
            <v>15</v>
          </cell>
          <cell r="AD13">
            <v>261000</v>
          </cell>
          <cell r="AE13">
            <v>0</v>
          </cell>
        </row>
        <row r="14">
          <cell r="B14">
            <v>10511</v>
          </cell>
          <cell r="C14" t="str">
            <v>AQ.380 ML BTL</v>
          </cell>
          <cell r="D14">
            <v>2805</v>
          </cell>
          <cell r="E14">
            <v>1402500</v>
          </cell>
          <cell r="F14">
            <v>500</v>
          </cell>
          <cell r="G14">
            <v>4080</v>
          </cell>
          <cell r="H14">
            <v>2040000</v>
          </cell>
          <cell r="I14">
            <v>408</v>
          </cell>
          <cell r="J14">
            <v>204000</v>
          </cell>
          <cell r="K14">
            <v>1032</v>
          </cell>
          <cell r="L14">
            <v>516000</v>
          </cell>
          <cell r="M14">
            <v>1200</v>
          </cell>
          <cell r="N14">
            <v>600000</v>
          </cell>
          <cell r="O14">
            <v>0</v>
          </cell>
          <cell r="P14">
            <v>0</v>
          </cell>
          <cell r="Q14">
            <v>408</v>
          </cell>
          <cell r="R14">
            <v>204000</v>
          </cell>
          <cell r="S14">
            <v>1032</v>
          </cell>
          <cell r="T14">
            <v>516000</v>
          </cell>
          <cell r="U14">
            <v>4080</v>
          </cell>
          <cell r="V14">
            <v>2040000</v>
          </cell>
          <cell r="X14">
            <v>0</v>
          </cell>
          <cell r="Y14">
            <v>4005</v>
          </cell>
          <cell r="Z14">
            <v>2002500</v>
          </cell>
          <cell r="AA14">
            <v>1200</v>
          </cell>
          <cell r="AB14">
            <v>600000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10512</v>
          </cell>
          <cell r="C15" t="str">
            <v>AQ.380 ML KRAT/PALET</v>
          </cell>
          <cell r="D15">
            <v>118</v>
          </cell>
          <cell r="E15">
            <v>1534000</v>
          </cell>
          <cell r="F15">
            <v>13000</v>
          </cell>
          <cell r="G15">
            <v>170</v>
          </cell>
          <cell r="H15">
            <v>2210000</v>
          </cell>
          <cell r="I15">
            <v>17</v>
          </cell>
          <cell r="J15">
            <v>221000</v>
          </cell>
          <cell r="K15">
            <v>43</v>
          </cell>
          <cell r="L15">
            <v>559000</v>
          </cell>
          <cell r="M15">
            <v>50</v>
          </cell>
          <cell r="N15">
            <v>650000</v>
          </cell>
          <cell r="O15">
            <v>0</v>
          </cell>
          <cell r="P15">
            <v>0</v>
          </cell>
          <cell r="Q15">
            <v>17</v>
          </cell>
          <cell r="R15">
            <v>221000</v>
          </cell>
          <cell r="S15">
            <v>43</v>
          </cell>
          <cell r="T15">
            <v>559000</v>
          </cell>
          <cell r="U15">
            <v>170</v>
          </cell>
          <cell r="V15">
            <v>2210000</v>
          </cell>
          <cell r="X15">
            <v>0</v>
          </cell>
          <cell r="Y15">
            <v>168</v>
          </cell>
          <cell r="Z15">
            <v>2184000</v>
          </cell>
          <cell r="AA15">
            <v>50</v>
          </cell>
          <cell r="AB15">
            <v>650000</v>
          </cell>
          <cell r="AC15">
            <v>0</v>
          </cell>
          <cell r="AD15">
            <v>0</v>
          </cell>
          <cell r="AE15">
            <v>0</v>
          </cell>
        </row>
        <row r="16">
          <cell r="B16">
            <v>12111</v>
          </cell>
          <cell r="C16" t="str">
            <v>AQ.1500ML 1X12</v>
          </cell>
          <cell r="D16">
            <v>10019</v>
          </cell>
          <cell r="E16">
            <v>292053850</v>
          </cell>
          <cell r="F16">
            <v>29150</v>
          </cell>
          <cell r="G16">
            <v>52300</v>
          </cell>
          <cell r="H16">
            <v>1524545000</v>
          </cell>
          <cell r="I16">
            <v>8336</v>
          </cell>
          <cell r="J16">
            <v>242994400</v>
          </cell>
          <cell r="K16">
            <v>8356</v>
          </cell>
          <cell r="L16">
            <v>243577400</v>
          </cell>
          <cell r="M16">
            <v>10400</v>
          </cell>
          <cell r="N16">
            <v>303160000</v>
          </cell>
          <cell r="O16">
            <v>0</v>
          </cell>
          <cell r="P16">
            <v>0</v>
          </cell>
          <cell r="Q16">
            <v>58581</v>
          </cell>
          <cell r="R16">
            <v>1707636150</v>
          </cell>
          <cell r="S16">
            <v>8356</v>
          </cell>
          <cell r="T16">
            <v>243577400</v>
          </cell>
          <cell r="U16">
            <v>5646</v>
          </cell>
          <cell r="V16">
            <v>164580900</v>
          </cell>
          <cell r="X16">
            <v>0</v>
          </cell>
          <cell r="Y16">
            <v>16828</v>
          </cell>
          <cell r="Z16">
            <v>490536200</v>
          </cell>
          <cell r="AA16">
            <v>57054</v>
          </cell>
          <cell r="AB16">
            <v>1663124100</v>
          </cell>
          <cell r="AC16">
            <v>50245</v>
          </cell>
          <cell r="AD16">
            <v>1464641750</v>
          </cell>
          <cell r="AE16">
            <v>0</v>
          </cell>
        </row>
        <row r="17">
          <cell r="B17">
            <v>12312</v>
          </cell>
          <cell r="C17" t="str">
            <v>AQ.600ML 1X24</v>
          </cell>
          <cell r="D17">
            <v>22345</v>
          </cell>
          <cell r="E17">
            <v>663646500</v>
          </cell>
          <cell r="F17">
            <v>29700</v>
          </cell>
          <cell r="G17">
            <v>43848</v>
          </cell>
          <cell r="H17">
            <v>1302285600</v>
          </cell>
          <cell r="I17">
            <v>5326</v>
          </cell>
          <cell r="J17">
            <v>158182200</v>
          </cell>
          <cell r="K17">
            <v>674</v>
          </cell>
          <cell r="L17">
            <v>20017800</v>
          </cell>
          <cell r="M17">
            <v>2</v>
          </cell>
          <cell r="N17">
            <v>59400</v>
          </cell>
          <cell r="O17">
            <v>0</v>
          </cell>
          <cell r="P17">
            <v>0</v>
          </cell>
          <cell r="Q17">
            <v>53663</v>
          </cell>
          <cell r="R17">
            <v>1593791100</v>
          </cell>
          <cell r="S17">
            <v>674</v>
          </cell>
          <cell r="T17">
            <v>20017800</v>
          </cell>
          <cell r="U17">
            <v>9502</v>
          </cell>
          <cell r="V17">
            <v>282209400</v>
          </cell>
          <cell r="X17">
            <v>0</v>
          </cell>
          <cell r="Y17">
            <v>8356</v>
          </cell>
          <cell r="Z17">
            <v>248173200</v>
          </cell>
          <cell r="AA17">
            <v>34348</v>
          </cell>
          <cell r="AB17">
            <v>1020135600</v>
          </cell>
          <cell r="AC17">
            <v>48337</v>
          </cell>
          <cell r="AD17">
            <v>1435608900</v>
          </cell>
          <cell r="AE17">
            <v>0</v>
          </cell>
        </row>
        <row r="18">
          <cell r="B18">
            <v>12512</v>
          </cell>
          <cell r="C18" t="str">
            <v>AQ.330ML 1X24</v>
          </cell>
          <cell r="D18">
            <v>15188</v>
          </cell>
          <cell r="E18">
            <v>354639800</v>
          </cell>
          <cell r="F18">
            <v>23350</v>
          </cell>
          <cell r="G18">
            <v>5616</v>
          </cell>
          <cell r="H18">
            <v>131133600</v>
          </cell>
          <cell r="I18">
            <v>1810</v>
          </cell>
          <cell r="J18">
            <v>42263500</v>
          </cell>
          <cell r="K18">
            <v>205</v>
          </cell>
          <cell r="L18">
            <v>4786750</v>
          </cell>
          <cell r="M18">
            <v>50</v>
          </cell>
          <cell r="N18">
            <v>1167500</v>
          </cell>
          <cell r="O18">
            <v>0</v>
          </cell>
          <cell r="P18">
            <v>0</v>
          </cell>
          <cell r="Q18">
            <v>7906</v>
          </cell>
          <cell r="R18">
            <v>184605100</v>
          </cell>
          <cell r="S18">
            <v>205</v>
          </cell>
          <cell r="T18">
            <v>4786750</v>
          </cell>
          <cell r="U18">
            <v>1801</v>
          </cell>
          <cell r="V18">
            <v>42053350</v>
          </cell>
          <cell r="X18">
            <v>0</v>
          </cell>
          <cell r="Y18">
            <v>12957</v>
          </cell>
          <cell r="Z18">
            <v>302545950</v>
          </cell>
          <cell r="AA18">
            <v>3865</v>
          </cell>
          <cell r="AB18">
            <v>90247750</v>
          </cell>
          <cell r="AC18">
            <v>6096</v>
          </cell>
          <cell r="AD18">
            <v>142341600</v>
          </cell>
          <cell r="AE18">
            <v>0</v>
          </cell>
        </row>
        <row r="19">
          <cell r="B19">
            <v>12613</v>
          </cell>
          <cell r="C19" t="str">
            <v>AQ.240ML 1X48</v>
          </cell>
          <cell r="D19">
            <v>22425</v>
          </cell>
          <cell r="E19">
            <v>356557500</v>
          </cell>
          <cell r="F19">
            <v>15900</v>
          </cell>
          <cell r="G19">
            <v>48024</v>
          </cell>
          <cell r="H19">
            <v>763581600</v>
          </cell>
          <cell r="I19">
            <v>13035</v>
          </cell>
          <cell r="J19">
            <v>207256500</v>
          </cell>
          <cell r="K19">
            <v>10988</v>
          </cell>
          <cell r="L19">
            <v>174709200</v>
          </cell>
          <cell r="M19">
            <v>2512</v>
          </cell>
          <cell r="N19">
            <v>39940800</v>
          </cell>
          <cell r="O19">
            <v>0</v>
          </cell>
          <cell r="P19">
            <v>0</v>
          </cell>
          <cell r="Q19">
            <v>87601</v>
          </cell>
          <cell r="R19">
            <v>1392855900</v>
          </cell>
          <cell r="S19">
            <v>988</v>
          </cell>
          <cell r="T19">
            <v>15709200</v>
          </cell>
          <cell r="U19">
            <v>4979</v>
          </cell>
          <cell r="V19">
            <v>79166100</v>
          </cell>
          <cell r="X19">
            <v>0</v>
          </cell>
          <cell r="Y19">
            <v>3416</v>
          </cell>
          <cell r="Z19">
            <v>54314400</v>
          </cell>
          <cell r="AA19">
            <v>55557</v>
          </cell>
          <cell r="AB19">
            <v>883356300</v>
          </cell>
          <cell r="AC19">
            <v>74566</v>
          </cell>
          <cell r="AD19">
            <v>1185599400</v>
          </cell>
          <cell r="AE19">
            <v>0</v>
          </cell>
        </row>
        <row r="20">
          <cell r="B20">
            <v>19310</v>
          </cell>
          <cell r="C20" t="str">
            <v>AQ.TISSUE</v>
          </cell>
          <cell r="D20">
            <v>852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852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20110</v>
          </cell>
          <cell r="C21" t="str">
            <v>VT.5GLN ISI</v>
          </cell>
          <cell r="D21">
            <v>164</v>
          </cell>
          <cell r="E21">
            <v>1000400</v>
          </cell>
          <cell r="F21">
            <v>6100</v>
          </cell>
          <cell r="G21">
            <v>0</v>
          </cell>
          <cell r="H21">
            <v>0</v>
          </cell>
          <cell r="I21">
            <v>182</v>
          </cell>
          <cell r="J21">
            <v>1110200</v>
          </cell>
          <cell r="K21">
            <v>572</v>
          </cell>
          <cell r="L21">
            <v>3489200</v>
          </cell>
          <cell r="M21">
            <v>912</v>
          </cell>
          <cell r="N21">
            <v>5563200</v>
          </cell>
          <cell r="O21">
            <v>0</v>
          </cell>
          <cell r="P21">
            <v>0</v>
          </cell>
          <cell r="Q21">
            <v>945</v>
          </cell>
          <cell r="R21">
            <v>5764500</v>
          </cell>
          <cell r="S21">
            <v>572</v>
          </cell>
          <cell r="T21">
            <v>3489200</v>
          </cell>
          <cell r="U21">
            <v>172</v>
          </cell>
          <cell r="V21">
            <v>1049200</v>
          </cell>
          <cell r="X21">
            <v>0</v>
          </cell>
          <cell r="Y21">
            <v>141</v>
          </cell>
          <cell r="Z21">
            <v>860100</v>
          </cell>
          <cell r="AA21">
            <v>740</v>
          </cell>
          <cell r="AB21">
            <v>4514000</v>
          </cell>
          <cell r="AC21">
            <v>763</v>
          </cell>
          <cell r="AD21">
            <v>4654300</v>
          </cell>
          <cell r="AE21">
            <v>0</v>
          </cell>
        </row>
        <row r="22">
          <cell r="B22">
            <v>20111</v>
          </cell>
          <cell r="C22" t="str">
            <v>VT.5GLN BTL</v>
          </cell>
          <cell r="D22">
            <v>311</v>
          </cell>
          <cell r="E22">
            <v>9330000</v>
          </cell>
          <cell r="F22">
            <v>30000</v>
          </cell>
          <cell r="G22">
            <v>0</v>
          </cell>
          <cell r="H22">
            <v>0</v>
          </cell>
          <cell r="I22">
            <v>389</v>
          </cell>
          <cell r="J22">
            <v>11670000</v>
          </cell>
          <cell r="K22">
            <v>1040</v>
          </cell>
          <cell r="L22">
            <v>31200000</v>
          </cell>
          <cell r="M22">
            <v>912</v>
          </cell>
          <cell r="N22">
            <v>27360000</v>
          </cell>
          <cell r="O22">
            <v>0</v>
          </cell>
          <cell r="P22">
            <v>0</v>
          </cell>
          <cell r="Q22">
            <v>391</v>
          </cell>
          <cell r="R22">
            <v>11730000</v>
          </cell>
          <cell r="S22">
            <v>1040</v>
          </cell>
          <cell r="T22">
            <v>31200000</v>
          </cell>
          <cell r="U22">
            <v>958</v>
          </cell>
          <cell r="V22">
            <v>28740000</v>
          </cell>
          <cell r="X22">
            <v>0</v>
          </cell>
          <cell r="Y22">
            <v>263</v>
          </cell>
          <cell r="Z22">
            <v>7890000</v>
          </cell>
          <cell r="AA22">
            <v>-46</v>
          </cell>
          <cell r="AB22">
            <v>-1380000</v>
          </cell>
          <cell r="AC22">
            <v>2</v>
          </cell>
          <cell r="AD22">
            <v>60000</v>
          </cell>
          <cell r="AE22">
            <v>0</v>
          </cell>
        </row>
        <row r="23">
          <cell r="B23">
            <v>22111</v>
          </cell>
          <cell r="C23" t="str">
            <v>VT.1500ML 1X12</v>
          </cell>
          <cell r="D23">
            <v>279</v>
          </cell>
          <cell r="E23">
            <v>5482350</v>
          </cell>
          <cell r="F23">
            <v>19650</v>
          </cell>
          <cell r="G23">
            <v>3325</v>
          </cell>
          <cell r="H23">
            <v>65336250</v>
          </cell>
          <cell r="I23">
            <v>405</v>
          </cell>
          <cell r="J23">
            <v>7958250</v>
          </cell>
          <cell r="K23">
            <v>12</v>
          </cell>
          <cell r="L23">
            <v>235800</v>
          </cell>
          <cell r="M23">
            <v>418</v>
          </cell>
          <cell r="N23">
            <v>8213700</v>
          </cell>
          <cell r="O23">
            <v>0</v>
          </cell>
          <cell r="P23">
            <v>0</v>
          </cell>
          <cell r="Q23">
            <v>547</v>
          </cell>
          <cell r="R23">
            <v>10748550</v>
          </cell>
          <cell r="S23">
            <v>12</v>
          </cell>
          <cell r="T23">
            <v>235800</v>
          </cell>
          <cell r="U23">
            <v>0</v>
          </cell>
          <cell r="V23">
            <v>0</v>
          </cell>
          <cell r="X23">
            <v>0</v>
          </cell>
          <cell r="Y23">
            <v>3880</v>
          </cell>
          <cell r="Z23">
            <v>76242000</v>
          </cell>
          <cell r="AA23">
            <v>3743</v>
          </cell>
          <cell r="AB23">
            <v>73549950</v>
          </cell>
          <cell r="AC23">
            <v>142</v>
          </cell>
          <cell r="AD23">
            <v>2790300</v>
          </cell>
          <cell r="AE23">
            <v>0</v>
          </cell>
        </row>
        <row r="24">
          <cell r="B24">
            <v>22312</v>
          </cell>
          <cell r="C24" t="str">
            <v>VT.600ML 1X24</v>
          </cell>
          <cell r="D24">
            <v>3764</v>
          </cell>
          <cell r="E24">
            <v>77350200</v>
          </cell>
          <cell r="F24">
            <v>20550</v>
          </cell>
          <cell r="G24">
            <v>3689</v>
          </cell>
          <cell r="H24">
            <v>75808950</v>
          </cell>
          <cell r="I24">
            <v>784</v>
          </cell>
          <cell r="J24">
            <v>16111200</v>
          </cell>
          <cell r="K24">
            <v>70</v>
          </cell>
          <cell r="L24">
            <v>1438500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1483</v>
          </cell>
          <cell r="R24">
            <v>30475650</v>
          </cell>
          <cell r="S24">
            <v>70</v>
          </cell>
          <cell r="T24">
            <v>1438500</v>
          </cell>
          <cell r="U24">
            <v>0</v>
          </cell>
          <cell r="V24">
            <v>0</v>
          </cell>
          <cell r="X24">
            <v>0</v>
          </cell>
          <cell r="Y24">
            <v>6754</v>
          </cell>
          <cell r="Z24">
            <v>138794700</v>
          </cell>
          <cell r="AA24">
            <v>3689</v>
          </cell>
          <cell r="AB24">
            <v>75808950</v>
          </cell>
          <cell r="AC24">
            <v>699</v>
          </cell>
          <cell r="AD24">
            <v>14364450</v>
          </cell>
          <cell r="AE24">
            <v>0</v>
          </cell>
        </row>
        <row r="25">
          <cell r="B25">
            <v>22613</v>
          </cell>
          <cell r="C25" t="str">
            <v>VT.240ML 1X48</v>
          </cell>
          <cell r="D25">
            <v>2671</v>
          </cell>
          <cell r="E25">
            <v>32719750</v>
          </cell>
          <cell r="F25">
            <v>12250</v>
          </cell>
          <cell r="G25">
            <v>5981</v>
          </cell>
          <cell r="H25">
            <v>73267250</v>
          </cell>
          <cell r="I25">
            <v>1460</v>
          </cell>
          <cell r="J25">
            <v>17885000</v>
          </cell>
          <cell r="K25">
            <v>606</v>
          </cell>
          <cell r="L25">
            <v>7423500</v>
          </cell>
          <cell r="M25">
            <v>448</v>
          </cell>
          <cell r="N25">
            <v>5488000</v>
          </cell>
          <cell r="O25">
            <v>0</v>
          </cell>
          <cell r="P25">
            <v>0</v>
          </cell>
          <cell r="Q25">
            <v>2256</v>
          </cell>
          <cell r="R25">
            <v>27636000</v>
          </cell>
          <cell r="S25">
            <v>606</v>
          </cell>
          <cell r="T25">
            <v>7423500</v>
          </cell>
          <cell r="U25">
            <v>32</v>
          </cell>
          <cell r="V25">
            <v>392000</v>
          </cell>
          <cell r="X25">
            <v>0</v>
          </cell>
          <cell r="Y25">
            <v>8272</v>
          </cell>
          <cell r="Z25">
            <v>101332000</v>
          </cell>
          <cell r="AA25">
            <v>6397</v>
          </cell>
          <cell r="AB25">
            <v>78363250</v>
          </cell>
          <cell r="AC25">
            <v>796</v>
          </cell>
          <cell r="AD25">
            <v>9751000</v>
          </cell>
          <cell r="AE25">
            <v>0</v>
          </cell>
        </row>
        <row r="26">
          <cell r="B26">
            <v>29310</v>
          </cell>
          <cell r="C26" t="str">
            <v>VT.TISSUE</v>
          </cell>
          <cell r="D26">
            <v>136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  <cell r="Y26">
            <v>136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B27">
            <v>40410</v>
          </cell>
          <cell r="C27" t="str">
            <v>MIZONE ORANGE LIME  500ML</v>
          </cell>
          <cell r="D27">
            <v>9166</v>
          </cell>
          <cell r="E27">
            <v>267647200</v>
          </cell>
          <cell r="F27">
            <v>29200</v>
          </cell>
          <cell r="G27">
            <v>10164</v>
          </cell>
          <cell r="H27">
            <v>296788800</v>
          </cell>
          <cell r="I27">
            <v>1913</v>
          </cell>
          <cell r="J27">
            <v>55859600</v>
          </cell>
          <cell r="K27">
            <v>31</v>
          </cell>
          <cell r="L27">
            <v>905200</v>
          </cell>
          <cell r="M27">
            <v>897</v>
          </cell>
          <cell r="N27">
            <v>26192400</v>
          </cell>
          <cell r="O27">
            <v>0</v>
          </cell>
          <cell r="P27">
            <v>0</v>
          </cell>
          <cell r="Q27">
            <v>5558</v>
          </cell>
          <cell r="R27">
            <v>162293600</v>
          </cell>
          <cell r="S27">
            <v>31</v>
          </cell>
          <cell r="T27">
            <v>905200</v>
          </cell>
          <cell r="U27">
            <v>250</v>
          </cell>
          <cell r="V27">
            <v>7300000</v>
          </cell>
          <cell r="X27">
            <v>0</v>
          </cell>
          <cell r="Y27">
            <v>16332</v>
          </cell>
          <cell r="Z27">
            <v>476894400</v>
          </cell>
          <cell r="AA27">
            <v>10811</v>
          </cell>
          <cell r="AB27">
            <v>315681200</v>
          </cell>
          <cell r="AC27">
            <v>3645</v>
          </cell>
          <cell r="AD27">
            <v>106434000</v>
          </cell>
          <cell r="AE27">
            <v>0</v>
          </cell>
        </row>
        <row r="28">
          <cell r="B28">
            <v>40411</v>
          </cell>
          <cell r="C28" t="str">
            <v>MIZONE PASSION FRUIT 500M</v>
          </cell>
          <cell r="D28">
            <v>126</v>
          </cell>
          <cell r="E28">
            <v>3679200</v>
          </cell>
          <cell r="F28">
            <v>29200</v>
          </cell>
          <cell r="G28">
            <v>1232</v>
          </cell>
          <cell r="H28">
            <v>35974400</v>
          </cell>
          <cell r="I28">
            <v>1286</v>
          </cell>
          <cell r="J28">
            <v>37551200</v>
          </cell>
          <cell r="K28">
            <v>2</v>
          </cell>
          <cell r="L28">
            <v>58400</v>
          </cell>
          <cell r="M28">
            <v>200</v>
          </cell>
          <cell r="N28">
            <v>5840000</v>
          </cell>
          <cell r="O28">
            <v>0</v>
          </cell>
          <cell r="P28">
            <v>0</v>
          </cell>
          <cell r="Q28">
            <v>2674</v>
          </cell>
          <cell r="R28">
            <v>78080800</v>
          </cell>
          <cell r="S28">
            <v>32</v>
          </cell>
          <cell r="T28">
            <v>934400</v>
          </cell>
          <cell r="U28">
            <v>30</v>
          </cell>
          <cell r="V28">
            <v>876000</v>
          </cell>
          <cell r="X28">
            <v>0</v>
          </cell>
          <cell r="Y28">
            <v>110</v>
          </cell>
          <cell r="Z28">
            <v>3212000</v>
          </cell>
          <cell r="AA28">
            <v>1372</v>
          </cell>
          <cell r="AB28">
            <v>40062400</v>
          </cell>
          <cell r="AC28">
            <v>1388</v>
          </cell>
          <cell r="AD28">
            <v>40529600</v>
          </cell>
          <cell r="AE28">
            <v>0</v>
          </cell>
        </row>
        <row r="29">
          <cell r="B29">
            <v>40412</v>
          </cell>
          <cell r="C29" t="str">
            <v>MIZONE LYCHEE LEMON 500 M</v>
          </cell>
          <cell r="D29">
            <v>7915</v>
          </cell>
          <cell r="E29">
            <v>231118000</v>
          </cell>
          <cell r="F29">
            <v>29200</v>
          </cell>
          <cell r="G29">
            <v>5236</v>
          </cell>
          <cell r="H29">
            <v>152891200</v>
          </cell>
          <cell r="I29">
            <v>2342</v>
          </cell>
          <cell r="J29">
            <v>68386400</v>
          </cell>
          <cell r="K29">
            <v>84</v>
          </cell>
          <cell r="L29">
            <v>2452800</v>
          </cell>
          <cell r="M29">
            <v>1225</v>
          </cell>
          <cell r="N29">
            <v>35770000</v>
          </cell>
          <cell r="O29">
            <v>0</v>
          </cell>
          <cell r="P29">
            <v>0</v>
          </cell>
          <cell r="Q29">
            <v>10501</v>
          </cell>
          <cell r="R29">
            <v>306629200</v>
          </cell>
          <cell r="S29">
            <v>84</v>
          </cell>
          <cell r="T29">
            <v>2452800</v>
          </cell>
          <cell r="U29">
            <v>50</v>
          </cell>
          <cell r="V29">
            <v>1460000</v>
          </cell>
          <cell r="X29">
            <v>0</v>
          </cell>
          <cell r="Y29">
            <v>6167</v>
          </cell>
          <cell r="Z29">
            <v>180076400</v>
          </cell>
          <cell r="AA29">
            <v>6411</v>
          </cell>
          <cell r="AB29">
            <v>187201200</v>
          </cell>
          <cell r="AC29">
            <v>8159</v>
          </cell>
          <cell r="AD29">
            <v>238242800</v>
          </cell>
          <cell r="AE29">
            <v>0</v>
          </cell>
        </row>
        <row r="30">
          <cell r="B30">
            <v>40413</v>
          </cell>
          <cell r="C30" t="str">
            <v>MIZONE M.PACK TT 500ML 1X</v>
          </cell>
          <cell r="D30">
            <v>0</v>
          </cell>
          <cell r="E30">
            <v>0</v>
          </cell>
          <cell r="F30">
            <v>29200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B31">
            <v>40418</v>
          </cell>
          <cell r="C31" t="str">
            <v>MIZONE APPLE GUAVA 500 ML</v>
          </cell>
          <cell r="D31">
            <v>8497</v>
          </cell>
          <cell r="E31">
            <v>248112400</v>
          </cell>
          <cell r="F31">
            <v>29200</v>
          </cell>
          <cell r="G31">
            <v>9464</v>
          </cell>
          <cell r="H31">
            <v>276348800</v>
          </cell>
          <cell r="I31">
            <v>1532</v>
          </cell>
          <cell r="J31">
            <v>44734400</v>
          </cell>
          <cell r="K31">
            <v>41</v>
          </cell>
          <cell r="L31">
            <v>1197200</v>
          </cell>
          <cell r="M31">
            <v>150</v>
          </cell>
          <cell r="N31">
            <v>4380000</v>
          </cell>
          <cell r="O31">
            <v>0</v>
          </cell>
          <cell r="P31">
            <v>0</v>
          </cell>
          <cell r="Q31">
            <v>4453</v>
          </cell>
          <cell r="R31">
            <v>130027600</v>
          </cell>
          <cell r="S31">
            <v>71</v>
          </cell>
          <cell r="T31">
            <v>2073200</v>
          </cell>
          <cell r="U31">
            <v>430</v>
          </cell>
          <cell r="V31">
            <v>12556000</v>
          </cell>
          <cell r="X31">
            <v>0</v>
          </cell>
          <cell r="Y31">
            <v>14730</v>
          </cell>
          <cell r="Z31">
            <v>430116000</v>
          </cell>
          <cell r="AA31">
            <v>9154</v>
          </cell>
          <cell r="AB31">
            <v>267296800</v>
          </cell>
          <cell r="AC31">
            <v>2921</v>
          </cell>
          <cell r="AD31">
            <v>85293200</v>
          </cell>
          <cell r="AE31">
            <v>0</v>
          </cell>
        </row>
        <row r="32">
          <cell r="B32" t="str">
            <v>40419</v>
          </cell>
          <cell r="C32" t="str">
            <v>MIZONE MANGGO KWENI 500ML</v>
          </cell>
          <cell r="D32">
            <v>8330</v>
          </cell>
          <cell r="E32">
            <v>243236000</v>
          </cell>
          <cell r="F32">
            <v>29200</v>
          </cell>
          <cell r="G32">
            <v>924</v>
          </cell>
          <cell r="H32">
            <v>26980800</v>
          </cell>
          <cell r="I32">
            <v>1878</v>
          </cell>
          <cell r="J32">
            <v>54837600</v>
          </cell>
          <cell r="K32">
            <v>41</v>
          </cell>
          <cell r="L32">
            <v>1197200</v>
          </cell>
          <cell r="M32">
            <v>201</v>
          </cell>
          <cell r="N32">
            <v>5869200</v>
          </cell>
          <cell r="O32">
            <v>0</v>
          </cell>
          <cell r="P32">
            <v>0</v>
          </cell>
          <cell r="Q32">
            <v>4866</v>
          </cell>
          <cell r="R32">
            <v>142087200</v>
          </cell>
          <cell r="S32">
            <v>71</v>
          </cell>
          <cell r="T32">
            <v>2073200</v>
          </cell>
          <cell r="U32">
            <v>530</v>
          </cell>
          <cell r="V32">
            <v>15476000</v>
          </cell>
          <cell r="X32">
            <v>0</v>
          </cell>
          <cell r="Y32">
            <v>5907</v>
          </cell>
          <cell r="Z32">
            <v>172484400</v>
          </cell>
          <cell r="AA32">
            <v>565</v>
          </cell>
          <cell r="AB32">
            <v>16498000</v>
          </cell>
          <cell r="AC32">
            <v>2988</v>
          </cell>
          <cell r="AD32">
            <v>87249600</v>
          </cell>
          <cell r="AE32">
            <v>0</v>
          </cell>
        </row>
        <row r="34">
          <cell r="C34" t="str">
            <v>TOTAL</v>
          </cell>
          <cell r="D34">
            <v>116586</v>
          </cell>
          <cell r="E34">
            <v>2821283350</v>
          </cell>
          <cell r="F34">
            <v>503350</v>
          </cell>
          <cell r="G34">
            <v>196069</v>
          </cell>
          <cell r="H34">
            <v>4768000250</v>
          </cell>
          <cell r="I34">
            <v>44153</v>
          </cell>
          <cell r="J34">
            <v>1045669050</v>
          </cell>
          <cell r="K34">
            <v>30726</v>
          </cell>
          <cell r="L34">
            <v>643776850</v>
          </cell>
          <cell r="M34">
            <v>29206</v>
          </cell>
          <cell r="N34">
            <v>653403200</v>
          </cell>
          <cell r="O34">
            <v>0</v>
          </cell>
          <cell r="P34">
            <v>0</v>
          </cell>
          <cell r="Q34">
            <v>248726</v>
          </cell>
          <cell r="R34">
            <v>5899474950</v>
          </cell>
          <cell r="S34">
            <v>20656</v>
          </cell>
          <cell r="T34">
            <v>484324850</v>
          </cell>
          <cell r="U34">
            <v>35160</v>
          </cell>
          <cell r="V34">
            <v>802726950</v>
          </cell>
          <cell r="W34">
            <v>0</v>
          </cell>
          <cell r="X34">
            <v>0</v>
          </cell>
          <cell r="Y34">
            <v>112198</v>
          </cell>
          <cell r="Z34">
            <v>2745605950</v>
          </cell>
          <cell r="AA34">
            <v>200185</v>
          </cell>
          <cell r="AB34">
            <v>4778128500</v>
          </cell>
          <cell r="AC34">
            <v>204573</v>
          </cell>
          <cell r="AD34">
            <v>4853805900</v>
          </cell>
          <cell r="AE34">
            <v>0</v>
          </cell>
        </row>
        <row r="35">
          <cell r="G35">
            <v>4</v>
          </cell>
          <cell r="I35">
            <v>5</v>
          </cell>
          <cell r="K35">
            <v>6</v>
          </cell>
          <cell r="M35">
            <v>7</v>
          </cell>
          <cell r="O35">
            <v>8</v>
          </cell>
          <cell r="Q35">
            <v>9</v>
          </cell>
          <cell r="S35">
            <v>10</v>
          </cell>
          <cell r="U35">
            <v>11</v>
          </cell>
          <cell r="W35">
            <v>12</v>
          </cell>
        </row>
        <row r="36">
          <cell r="D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C36">
            <v>0</v>
          </cell>
        </row>
        <row r="38">
          <cell r="Z38">
            <v>7599411850</v>
          </cell>
        </row>
        <row r="39">
          <cell r="Z39">
            <v>4853805900</v>
          </cell>
        </row>
        <row r="41">
          <cell r="C41" t="str">
            <v>HPP</v>
          </cell>
          <cell r="E41" t="str">
            <v>HPP NEW APRIL</v>
          </cell>
        </row>
        <row r="42">
          <cell r="C42" t="str">
            <v>Aqua 240 ml</v>
          </cell>
          <cell r="D42">
            <v>15300</v>
          </cell>
          <cell r="E42" t="str">
            <v>Aqua 240 ml</v>
          </cell>
          <cell r="F42">
            <v>15900</v>
          </cell>
          <cell r="H42">
            <v>2453150</v>
          </cell>
        </row>
        <row r="43">
          <cell r="C43" t="str">
            <v>Aqua 330 ml</v>
          </cell>
          <cell r="D43">
            <v>22450</v>
          </cell>
          <cell r="E43" t="str">
            <v>Aqua 330 ml</v>
          </cell>
          <cell r="F43">
            <v>23350</v>
          </cell>
          <cell r="H43">
            <v>15720000</v>
          </cell>
        </row>
        <row r="44">
          <cell r="C44" t="str">
            <v>Aqua 380 ml</v>
          </cell>
          <cell r="D44">
            <v>15000</v>
          </cell>
          <cell r="E44" t="str">
            <v>Aqua 380 ml</v>
          </cell>
          <cell r="F44">
            <v>17400</v>
          </cell>
          <cell r="H44">
            <v>12747000</v>
          </cell>
        </row>
        <row r="45">
          <cell r="C45" t="str">
            <v>Aqua 600 ml</v>
          </cell>
          <cell r="D45">
            <v>28700</v>
          </cell>
          <cell r="E45" t="str">
            <v>Aqua 600 ml</v>
          </cell>
          <cell r="F45">
            <v>29700</v>
          </cell>
          <cell r="H45">
            <v>645000</v>
          </cell>
        </row>
        <row r="46">
          <cell r="C46" t="str">
            <v>Aqua 1500 ml</v>
          </cell>
          <cell r="D46">
            <v>28200</v>
          </cell>
          <cell r="E46" t="str">
            <v>Aqua 1500 ml</v>
          </cell>
          <cell r="F46">
            <v>29150</v>
          </cell>
          <cell r="H46">
            <v>1402500</v>
          </cell>
        </row>
        <row r="47">
          <cell r="C47" t="str">
            <v>MIZONE</v>
          </cell>
          <cell r="D47">
            <v>27450</v>
          </cell>
          <cell r="E47" t="str">
            <v>MIZONE</v>
          </cell>
          <cell r="F47">
            <v>29200</v>
          </cell>
          <cell r="H47">
            <v>1534000</v>
          </cell>
        </row>
        <row r="48">
          <cell r="C48" t="str">
            <v>MILKUAT</v>
          </cell>
          <cell r="E48" t="str">
            <v>MILKUAT</v>
          </cell>
          <cell r="H48">
            <v>282535800</v>
          </cell>
        </row>
        <row r="49">
          <cell r="C49" t="str">
            <v>MILKUAT CHC-135</v>
          </cell>
          <cell r="E49" t="str">
            <v>MILKUAT CHC-135</v>
          </cell>
          <cell r="H49">
            <v>641301500</v>
          </cell>
        </row>
        <row r="50">
          <cell r="C50" t="str">
            <v>MILKUAT CHC-70</v>
          </cell>
          <cell r="E50" t="str">
            <v>MILKUAT CHC-70</v>
          </cell>
          <cell r="H50">
            <v>340970600</v>
          </cell>
        </row>
        <row r="51">
          <cell r="C51" t="str">
            <v>MILKUAT PREB./40</v>
          </cell>
          <cell r="E51" t="str">
            <v>MILKUAT PREB./40</v>
          </cell>
          <cell r="H51">
            <v>343102500</v>
          </cell>
        </row>
        <row r="52">
          <cell r="C52" t="str">
            <v>Vit 240 ml</v>
          </cell>
          <cell r="D52">
            <v>11800</v>
          </cell>
          <cell r="E52" t="str">
            <v>Vit 240 ml</v>
          </cell>
          <cell r="F52">
            <v>12250</v>
          </cell>
          <cell r="H52">
            <v>967600</v>
          </cell>
        </row>
        <row r="53">
          <cell r="C53" t="str">
            <v>Vit 600 ml</v>
          </cell>
          <cell r="D53">
            <v>19900</v>
          </cell>
          <cell r="E53" t="str">
            <v>Vit 600 ml</v>
          </cell>
          <cell r="F53">
            <v>20550</v>
          </cell>
          <cell r="H53">
            <v>9330000</v>
          </cell>
        </row>
        <row r="54">
          <cell r="C54" t="str">
            <v>Vit 1500 ml</v>
          </cell>
          <cell r="D54">
            <v>19000</v>
          </cell>
          <cell r="E54" t="str">
            <v>Vit 1500 ml</v>
          </cell>
          <cell r="F54">
            <v>19650</v>
          </cell>
          <cell r="H54">
            <v>5301000</v>
          </cell>
        </row>
        <row r="55">
          <cell r="H55">
            <v>74903600</v>
          </cell>
        </row>
        <row r="56">
          <cell r="C56" t="str">
            <v>Aqua 5 Gallon</v>
          </cell>
          <cell r="D56">
            <v>8150</v>
          </cell>
          <cell r="E56" t="str">
            <v>Aqua 5 Gallon</v>
          </cell>
          <cell r="F56">
            <v>8500</v>
          </cell>
          <cell r="H56">
            <v>31517800</v>
          </cell>
        </row>
        <row r="57">
          <cell r="C57" t="str">
            <v>Vit 5 Gallon</v>
          </cell>
          <cell r="D57">
            <v>5900</v>
          </cell>
          <cell r="E57" t="str">
            <v>Vit 5 Gallon</v>
          </cell>
          <cell r="F57">
            <v>6100</v>
          </cell>
          <cell r="H57">
            <v>934233300</v>
          </cell>
        </row>
        <row r="58">
          <cell r="H58">
            <v>2698665350</v>
          </cell>
        </row>
        <row r="59">
          <cell r="H59">
            <v>2821283350</v>
          </cell>
        </row>
        <row r="60">
          <cell r="H60">
            <v>-122618000</v>
          </cell>
        </row>
      </sheetData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2098</v>
          </cell>
          <cell r="E7">
            <v>20982450</v>
          </cell>
          <cell r="F7">
            <v>12400</v>
          </cell>
          <cell r="G7">
            <v>20970050</v>
          </cell>
          <cell r="L7">
            <v>10110</v>
          </cell>
          <cell r="M7" t="str">
            <v>AQ.5GLN ISI</v>
          </cell>
          <cell r="N7">
            <v>1546</v>
          </cell>
          <cell r="O7">
            <v>14775250</v>
          </cell>
          <cell r="P7">
            <v>49250</v>
          </cell>
          <cell r="Q7">
            <v>14726000</v>
          </cell>
        </row>
        <row r="8">
          <cell r="B8">
            <v>10111</v>
          </cell>
          <cell r="C8" t="str">
            <v>AQ.5GLN BTL</v>
          </cell>
          <cell r="D8">
            <v>95</v>
          </cell>
          <cell r="E8">
            <v>2850000</v>
          </cell>
          <cell r="G8">
            <v>2850000</v>
          </cell>
          <cell r="L8">
            <v>10111</v>
          </cell>
          <cell r="M8" t="str">
            <v>AQ.5GLN BTL</v>
          </cell>
          <cell r="N8">
            <v>72</v>
          </cell>
          <cell r="O8">
            <v>2160000</v>
          </cell>
          <cell r="Q8">
            <v>2160000</v>
          </cell>
        </row>
        <row r="9">
          <cell r="B9">
            <v>10510</v>
          </cell>
          <cell r="C9" t="str">
            <v>AQ.380 ML ISI 1X24</v>
          </cell>
          <cell r="D9">
            <v>15</v>
          </cell>
          <cell r="E9">
            <v>277500</v>
          </cell>
          <cell r="G9">
            <v>277500</v>
          </cell>
          <cell r="L9">
            <v>10510</v>
          </cell>
          <cell r="M9" t="str">
            <v>AQ.380 ML ISI 1X24</v>
          </cell>
          <cell r="Q9">
            <v>0</v>
          </cell>
        </row>
        <row r="10">
          <cell r="B10">
            <v>10511</v>
          </cell>
          <cell r="C10" t="str">
            <v>AQ.380 ML BTL</v>
          </cell>
          <cell r="G10">
            <v>0</v>
          </cell>
          <cell r="L10">
            <v>10511</v>
          </cell>
          <cell r="M10" t="str">
            <v>AQ.380 ML BTL</v>
          </cell>
          <cell r="Q10">
            <v>0</v>
          </cell>
        </row>
        <row r="11">
          <cell r="B11">
            <v>12111</v>
          </cell>
          <cell r="C11" t="str">
            <v>AQ.1500ML 1X12</v>
          </cell>
          <cell r="D11">
            <v>13848</v>
          </cell>
          <cell r="E11">
            <v>423791500</v>
          </cell>
          <cell r="F11">
            <v>7064700</v>
          </cell>
          <cell r="G11">
            <v>416726800</v>
          </cell>
          <cell r="L11">
            <v>12111</v>
          </cell>
          <cell r="M11" t="str">
            <v>AQ.1500ML 1X12</v>
          </cell>
          <cell r="N11">
            <v>36397</v>
          </cell>
          <cell r="O11">
            <v>1072938750</v>
          </cell>
          <cell r="P11">
            <v>50828900</v>
          </cell>
          <cell r="Q11">
            <v>1022109850</v>
          </cell>
        </row>
        <row r="12">
          <cell r="B12">
            <v>12312</v>
          </cell>
          <cell r="C12" t="str">
            <v>AQ.600ML 1X24</v>
          </cell>
          <cell r="D12">
            <v>11302</v>
          </cell>
          <cell r="E12">
            <v>350587600</v>
          </cell>
          <cell r="F12">
            <v>3000</v>
          </cell>
          <cell r="G12">
            <v>350584600</v>
          </cell>
          <cell r="L12">
            <v>12312</v>
          </cell>
          <cell r="M12" t="str">
            <v>AQ.600ML 1X24</v>
          </cell>
          <cell r="N12">
            <v>37035</v>
          </cell>
          <cell r="O12">
            <v>1112128350</v>
          </cell>
          <cell r="P12">
            <v>8892</v>
          </cell>
          <cell r="Q12">
            <v>1112119458</v>
          </cell>
        </row>
        <row r="13">
          <cell r="B13">
            <v>12512</v>
          </cell>
          <cell r="C13" t="str">
            <v>AQ.330ML 1X24</v>
          </cell>
          <cell r="D13">
            <v>2020</v>
          </cell>
          <cell r="E13">
            <v>49634900</v>
          </cell>
          <cell r="G13">
            <v>49634900</v>
          </cell>
          <cell r="L13">
            <v>12512</v>
          </cell>
          <cell r="M13" t="str">
            <v>AQ.330ML 1X24</v>
          </cell>
          <cell r="N13">
            <v>4076</v>
          </cell>
          <cell r="O13">
            <v>96492350</v>
          </cell>
          <cell r="Q13">
            <v>96492350</v>
          </cell>
        </row>
        <row r="14">
          <cell r="B14">
            <v>12613</v>
          </cell>
          <cell r="C14" t="str">
            <v>AQ.240ML 1X48</v>
          </cell>
          <cell r="D14">
            <v>22707</v>
          </cell>
          <cell r="E14">
            <v>377255200</v>
          </cell>
          <cell r="F14">
            <v>17330800</v>
          </cell>
          <cell r="G14">
            <v>359924400</v>
          </cell>
          <cell r="L14">
            <v>12613</v>
          </cell>
          <cell r="M14" t="str">
            <v>AQ.240ML 1X48</v>
          </cell>
          <cell r="N14">
            <v>51859</v>
          </cell>
          <cell r="O14">
            <v>836408400</v>
          </cell>
          <cell r="P14">
            <v>63238450</v>
          </cell>
          <cell r="Q14">
            <v>773169950</v>
          </cell>
        </row>
        <row r="15">
          <cell r="B15">
            <v>20110</v>
          </cell>
          <cell r="C15" t="str">
            <v>VT.5GLN ISI</v>
          </cell>
          <cell r="D15">
            <v>687</v>
          </cell>
          <cell r="E15">
            <v>4396650</v>
          </cell>
          <cell r="F15">
            <v>2000</v>
          </cell>
          <cell r="G15">
            <v>4394650</v>
          </cell>
          <cell r="L15">
            <v>20110</v>
          </cell>
          <cell r="M15" t="str">
            <v>VT.5GLN ISI</v>
          </cell>
          <cell r="N15">
            <v>76</v>
          </cell>
          <cell r="O15">
            <v>604500</v>
          </cell>
          <cell r="Q15">
            <v>604500</v>
          </cell>
        </row>
        <row r="16">
          <cell r="B16">
            <v>22111</v>
          </cell>
          <cell r="C16" t="str">
            <v>VT.1500ML 1X12</v>
          </cell>
          <cell r="D16">
            <v>127</v>
          </cell>
          <cell r="E16">
            <v>2625150</v>
          </cell>
          <cell r="G16">
            <v>2625150</v>
          </cell>
          <cell r="L16">
            <v>22111</v>
          </cell>
          <cell r="M16" t="str">
            <v>VT.1500ML 1X12</v>
          </cell>
          <cell r="N16">
            <v>15</v>
          </cell>
          <cell r="O16">
            <v>321300</v>
          </cell>
          <cell r="P16">
            <v>1458</v>
          </cell>
          <cell r="Q16">
            <v>319842</v>
          </cell>
        </row>
        <row r="17">
          <cell r="B17">
            <v>22312</v>
          </cell>
          <cell r="C17" t="str">
            <v>VT.600ML 1X24</v>
          </cell>
          <cell r="D17">
            <v>190</v>
          </cell>
          <cell r="E17">
            <v>4209700</v>
          </cell>
          <cell r="G17">
            <v>4209700</v>
          </cell>
          <cell r="L17">
            <v>22312</v>
          </cell>
          <cell r="M17" t="str">
            <v>VT.600ML 1X24</v>
          </cell>
          <cell r="N17">
            <v>509</v>
          </cell>
          <cell r="O17">
            <v>10632900</v>
          </cell>
          <cell r="P17">
            <v>1548</v>
          </cell>
          <cell r="Q17">
            <v>10631352</v>
          </cell>
        </row>
        <row r="18">
          <cell r="B18">
            <v>22613</v>
          </cell>
          <cell r="C18" t="str">
            <v>VT.240ML 1X48</v>
          </cell>
          <cell r="D18">
            <v>748</v>
          </cell>
          <cell r="E18">
            <v>9743700</v>
          </cell>
          <cell r="F18">
            <v>18750</v>
          </cell>
          <cell r="G18">
            <v>9724950</v>
          </cell>
          <cell r="L18">
            <v>22613</v>
          </cell>
          <cell r="M18" t="str">
            <v>VT.240ML 1X48</v>
          </cell>
          <cell r="N18">
            <v>48</v>
          </cell>
          <cell r="O18">
            <v>613000</v>
          </cell>
          <cell r="Q18">
            <v>613000</v>
          </cell>
        </row>
        <row r="19">
          <cell r="B19">
            <v>40410</v>
          </cell>
          <cell r="C19" t="str">
            <v>Mizone Orange Lime</v>
          </cell>
          <cell r="D19">
            <v>732</v>
          </cell>
          <cell r="E19">
            <v>22739300</v>
          </cell>
          <cell r="F19">
            <v>357950</v>
          </cell>
          <cell r="G19">
            <v>22381350</v>
          </cell>
          <cell r="L19">
            <v>40410</v>
          </cell>
          <cell r="M19" t="str">
            <v>Mizone Orange Lime</v>
          </cell>
          <cell r="N19">
            <v>2913</v>
          </cell>
          <cell r="O19">
            <v>86037600</v>
          </cell>
          <cell r="P19">
            <v>3548200</v>
          </cell>
          <cell r="Q19">
            <v>82489400</v>
          </cell>
        </row>
        <row r="20">
          <cell r="B20">
            <v>40411</v>
          </cell>
          <cell r="C20" t="str">
            <v>Mizone Passion Fruit</v>
          </cell>
          <cell r="D20">
            <v>411</v>
          </cell>
          <cell r="E20">
            <v>12751300</v>
          </cell>
          <cell r="F20">
            <v>202100</v>
          </cell>
          <cell r="G20">
            <v>12549200</v>
          </cell>
          <cell r="L20">
            <v>40411</v>
          </cell>
          <cell r="M20" t="str">
            <v>Mizone Passion Fruit</v>
          </cell>
          <cell r="N20">
            <v>977</v>
          </cell>
          <cell r="O20">
            <v>28901600</v>
          </cell>
          <cell r="P20">
            <v>1158550</v>
          </cell>
          <cell r="Q20">
            <v>27743050</v>
          </cell>
        </row>
        <row r="21">
          <cell r="B21">
            <v>40412</v>
          </cell>
          <cell r="C21" t="str">
            <v>MIZONE LYCHEE LEMON</v>
          </cell>
          <cell r="D21">
            <v>1072</v>
          </cell>
          <cell r="E21">
            <v>33721800</v>
          </cell>
          <cell r="F21">
            <v>229900</v>
          </cell>
          <cell r="G21">
            <v>33491900</v>
          </cell>
          <cell r="L21">
            <v>40412</v>
          </cell>
          <cell r="M21" t="str">
            <v>MIZONE LYCHEE LEMON</v>
          </cell>
          <cell r="N21">
            <v>7087</v>
          </cell>
          <cell r="O21">
            <v>209323650</v>
          </cell>
          <cell r="P21">
            <v>8511900</v>
          </cell>
          <cell r="Q21">
            <v>200811750</v>
          </cell>
        </row>
        <row r="22">
          <cell r="B22">
            <v>40418</v>
          </cell>
          <cell r="C22" t="str">
            <v>MIZONE APPLE GUAVA 5</v>
          </cell>
          <cell r="D22">
            <v>709</v>
          </cell>
          <cell r="E22">
            <v>22048050</v>
          </cell>
          <cell r="F22">
            <v>326400</v>
          </cell>
          <cell r="G22">
            <v>21721650</v>
          </cell>
          <cell r="L22">
            <v>40418</v>
          </cell>
          <cell r="M22" t="str">
            <v>MIZONE APPLE GUAVA 5</v>
          </cell>
          <cell r="N22">
            <v>2212</v>
          </cell>
          <cell r="O22">
            <v>65370100</v>
          </cell>
          <cell r="P22">
            <v>2665000</v>
          </cell>
          <cell r="Q22">
            <v>62705100</v>
          </cell>
        </row>
        <row r="23">
          <cell r="B23">
            <v>40419</v>
          </cell>
          <cell r="C23" t="str">
            <v>MIZONE MANGGO KWENI</v>
          </cell>
          <cell r="D23">
            <v>798</v>
          </cell>
          <cell r="E23">
            <v>24902150</v>
          </cell>
          <cell r="F23">
            <v>323000</v>
          </cell>
          <cell r="G23">
            <v>24579150</v>
          </cell>
          <cell r="L23">
            <v>40419</v>
          </cell>
          <cell r="M23" t="str">
            <v>MIZONE MANGGO KWENI</v>
          </cell>
          <cell r="N23">
            <v>2190</v>
          </cell>
          <cell r="O23">
            <v>64756600</v>
          </cell>
          <cell r="P23">
            <v>2628450</v>
          </cell>
          <cell r="Q23">
            <v>62128150</v>
          </cell>
        </row>
        <row r="24">
          <cell r="B24">
            <v>20111</v>
          </cell>
          <cell r="C24" t="str">
            <v>VT.5GLN BTL</v>
          </cell>
          <cell r="D24">
            <v>-4</v>
          </cell>
          <cell r="E24">
            <v>-120000</v>
          </cell>
          <cell r="G24">
            <v>-120000</v>
          </cell>
          <cell r="L24">
            <v>20111</v>
          </cell>
          <cell r="M24" t="str">
            <v>VT.5GLN BTL</v>
          </cell>
          <cell r="N24">
            <v>6</v>
          </cell>
          <cell r="O24">
            <v>180000</v>
          </cell>
          <cell r="Q24">
            <v>180000</v>
          </cell>
        </row>
        <row r="25">
          <cell r="B25">
            <v>10512</v>
          </cell>
          <cell r="C25" t="str">
            <v>AQ.380 ML KRAT/PALET</v>
          </cell>
          <cell r="G25">
            <v>0</v>
          </cell>
          <cell r="L25">
            <v>10512</v>
          </cell>
          <cell r="M25" t="str">
            <v>AQ.380 ML KRAT/PALET</v>
          </cell>
        </row>
        <row r="29">
          <cell r="D29">
            <v>57555</v>
          </cell>
          <cell r="E29">
            <v>1362396950</v>
          </cell>
          <cell r="F29">
            <v>25871000</v>
          </cell>
          <cell r="G29">
            <v>1336525950</v>
          </cell>
          <cell r="H29">
            <v>0</v>
          </cell>
          <cell r="I29">
            <v>0</v>
          </cell>
          <cell r="N29">
            <v>147018</v>
          </cell>
          <cell r="O29">
            <v>3601644350</v>
          </cell>
          <cell r="P29">
            <v>132640598</v>
          </cell>
          <cell r="Q29">
            <v>3469003752</v>
          </cell>
          <cell r="R29">
            <v>0</v>
          </cell>
          <cell r="S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  <cell r="L30">
            <v>1</v>
          </cell>
          <cell r="M30">
            <v>2</v>
          </cell>
          <cell r="N30">
            <v>3</v>
          </cell>
          <cell r="O30">
            <v>4</v>
          </cell>
          <cell r="P30">
            <v>5</v>
          </cell>
          <cell r="Q30">
            <v>6</v>
          </cell>
        </row>
        <row r="31">
          <cell r="D31">
            <v>204573</v>
          </cell>
          <cell r="E31" t="str">
            <v>TTL PENJUALAN</v>
          </cell>
          <cell r="G31">
            <v>-158511598</v>
          </cell>
          <cell r="Q31">
            <v>0</v>
          </cell>
        </row>
        <row r="32">
          <cell r="D32">
            <v>204573</v>
          </cell>
          <cell r="E32" t="str">
            <v>COGS</v>
          </cell>
          <cell r="O32" t="str">
            <v>TTL SALES</v>
          </cell>
          <cell r="P32">
            <v>4964041300</v>
          </cell>
          <cell r="Q32">
            <v>-1122212050</v>
          </cell>
        </row>
        <row r="33">
          <cell r="D33">
            <v>0</v>
          </cell>
          <cell r="E33" t="str">
            <v>SELISIH</v>
          </cell>
          <cell r="I33">
            <v>158511598</v>
          </cell>
        </row>
        <row r="34">
          <cell r="I34">
            <v>59223858</v>
          </cell>
          <cell r="M34" t="str">
            <v>V NBN</v>
          </cell>
        </row>
      </sheetData>
      <sheetData sheetId="7" refreshError="1"/>
      <sheetData sheetId="8">
        <row r="3">
          <cell r="B3" t="str">
            <v>NO PERKIRAAN</v>
          </cell>
        </row>
      </sheetData>
      <sheetData sheetId="9">
        <row r="1">
          <cell r="A1" t="str">
            <v>LAPORAN MUTASI PRODUK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L"/>
      <sheetName val="LABA KOTOR"/>
      <sheetName val="HPP+OA"/>
      <sheetName val="MENU"/>
      <sheetName val="NERACA"/>
      <sheetName val="RUGILABA"/>
      <sheetName val="NERACA LAJUR"/>
      <sheetName val="LAP PENJUALAN"/>
      <sheetName val="COGS"/>
      <sheetName val="MEMO JURNAL"/>
      <sheetName val="REKAP GL"/>
      <sheetName val="LAP MUTASI PRODUK"/>
      <sheetName val="ANALISA PIUTANG"/>
      <sheetName val="REKAP PERSEDIAAN"/>
      <sheetName val="REKAP PEMBELIAN"/>
      <sheetName val="REKAP PENJUALAN"/>
      <sheetName val="REKAP HPP"/>
      <sheetName val="MUT IN"/>
      <sheetName val="MUT OUT"/>
      <sheetName val="DIST OUT"/>
      <sheetName val="DIST IN"/>
      <sheetName val="BTB SUPP"/>
      <sheetName val="BKB SUPP"/>
      <sheetName val="TBG"/>
      <sheetName val="PVT"/>
      <sheetName val="SD"/>
      <sheetName val="KO"/>
      <sheetName val="KB"/>
      <sheetName val="BD"/>
      <sheetName val="BP"/>
      <sheetName val="TARIKAN PUSAT"/>
      <sheetName val="RKP TAG MS SUPPORT"/>
      <sheetName val="RINC TAG MS SUPPORT"/>
      <sheetName val="RKP TAG BENGKEL"/>
      <sheetName val="RINC TAG BENGKEL"/>
      <sheetName val="RKP PIUT PST"/>
      <sheetName val="PIUT PST DMS"/>
      <sheetName val="PIUT MS SUPPORT DMS"/>
      <sheetName val="RKP PIUT MS SUPPORT"/>
      <sheetName val="BANK"/>
      <sheetName val="CROSCEK"/>
      <sheetName val="PIUT TIV  DMS"/>
      <sheetName val="RKP PIUT TIV"/>
      <sheetName val="LKH"/>
      <sheetName val="GL PERHARI"/>
      <sheetName val="KK"/>
      <sheetName val="PIUTANG TIV PROG"/>
      <sheetName val="RKP GAJI"/>
      <sheetName val="TIPEL"/>
      <sheetName val="BBM"/>
    </sheetNames>
    <sheetDataSet>
      <sheetData sheetId="0" refreshError="1"/>
      <sheetData sheetId="1">
        <row r="35">
          <cell r="D35">
            <v>1422530467</v>
          </cell>
        </row>
      </sheetData>
      <sheetData sheetId="2">
        <row r="5">
          <cell r="A5">
            <v>12613</v>
          </cell>
        </row>
      </sheetData>
      <sheetData sheetId="3" refreshError="1"/>
      <sheetData sheetId="4" refreshError="1"/>
      <sheetData sheetId="5">
        <row r="20">
          <cell r="C20">
            <v>811001</v>
          </cell>
        </row>
      </sheetData>
      <sheetData sheetId="6">
        <row r="1">
          <cell r="A1" t="str">
            <v>DEPO SITUBONDO</v>
          </cell>
        </row>
      </sheetData>
      <sheetData sheetId="7" refreshError="1"/>
      <sheetData sheetId="8">
        <row r="2">
          <cell r="B2" t="str">
            <v>DEPO SITUBONDO</v>
          </cell>
        </row>
        <row r="3">
          <cell r="B3" t="str">
            <v>LAPORAN MUTASI PRODUK</v>
          </cell>
        </row>
        <row r="4">
          <cell r="B4" t="str">
            <v>PER 30 SEPTEMBER 2016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HARGA BELI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 xml:space="preserve">(HPP) </v>
          </cell>
          <cell r="G6" t="str">
            <v>(HPP) NEW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10110</v>
          </cell>
          <cell r="C7" t="str">
            <v>AQ.5GLN ISI</v>
          </cell>
          <cell r="D7">
            <v>7012</v>
          </cell>
          <cell r="E7">
            <v>83793400</v>
          </cell>
          <cell r="F7">
            <v>11750</v>
          </cell>
          <cell r="G7">
            <v>11250</v>
          </cell>
          <cell r="H7">
            <v>46452</v>
          </cell>
          <cell r="I7">
            <v>522585000</v>
          </cell>
          <cell r="J7">
            <v>12644</v>
          </cell>
          <cell r="K7">
            <v>142245000</v>
          </cell>
          <cell r="L7">
            <v>0</v>
          </cell>
          <cell r="M7">
            <v>0</v>
          </cell>
          <cell r="N7">
            <v>2880</v>
          </cell>
          <cell r="O7">
            <v>32400000</v>
          </cell>
          <cell r="P7">
            <v>1366</v>
          </cell>
          <cell r="Q7">
            <v>15367500</v>
          </cell>
          <cell r="R7">
            <v>60410</v>
          </cell>
          <cell r="S7">
            <v>679612500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Y7">
            <v>0</v>
          </cell>
          <cell r="Z7">
            <v>7212</v>
          </cell>
          <cell r="AA7">
            <v>86043400</v>
          </cell>
          <cell r="AB7">
            <v>47966</v>
          </cell>
          <cell r="AC7">
            <v>539617500</v>
          </cell>
          <cell r="AD7">
            <v>47766</v>
          </cell>
          <cell r="AE7">
            <v>537367500</v>
          </cell>
          <cell r="AF7">
            <v>0</v>
          </cell>
        </row>
        <row r="8">
          <cell r="B8">
            <v>10111</v>
          </cell>
          <cell r="C8" t="str">
            <v>AQ.5GLN BTL</v>
          </cell>
          <cell r="D8">
            <v>17881</v>
          </cell>
          <cell r="E8">
            <v>536430000</v>
          </cell>
          <cell r="F8">
            <v>30000</v>
          </cell>
          <cell r="G8">
            <v>30000</v>
          </cell>
          <cell r="H8">
            <v>46452</v>
          </cell>
          <cell r="I8">
            <v>1393560000</v>
          </cell>
          <cell r="J8">
            <v>60324</v>
          </cell>
          <cell r="K8">
            <v>1809720000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53163</v>
          </cell>
          <cell r="Q8">
            <v>1594890000</v>
          </cell>
          <cell r="R8">
            <v>60774</v>
          </cell>
          <cell r="S8">
            <v>1823220000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10720</v>
          </cell>
          <cell r="AA8">
            <v>321600000</v>
          </cell>
          <cell r="AB8">
            <v>-6711</v>
          </cell>
          <cell r="AC8">
            <v>-201330000</v>
          </cell>
          <cell r="AD8">
            <v>450</v>
          </cell>
          <cell r="AE8">
            <v>13500000</v>
          </cell>
          <cell r="AF8">
            <v>0</v>
          </cell>
        </row>
        <row r="9">
          <cell r="B9">
            <v>10112</v>
          </cell>
          <cell r="C9" t="str">
            <v>AQ.5GLN CR/PL</v>
          </cell>
          <cell r="D9">
            <v>0</v>
          </cell>
          <cell r="E9">
            <v>0</v>
          </cell>
          <cell r="G9">
            <v>30000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155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155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PALLET LOSCAM</v>
          </cell>
          <cell r="D11">
            <v>48</v>
          </cell>
          <cell r="E11">
            <v>0</v>
          </cell>
          <cell r="F11">
            <v>0</v>
          </cell>
          <cell r="G11">
            <v>0</v>
          </cell>
          <cell r="H11">
            <v>240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240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48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10510</v>
          </cell>
          <cell r="C12" t="str">
            <v>AQ.380 ML ISI 1X24</v>
          </cell>
          <cell r="D12">
            <v>0</v>
          </cell>
          <cell r="E12">
            <v>0</v>
          </cell>
          <cell r="F12">
            <v>17400</v>
          </cell>
          <cell r="G12">
            <v>17400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B13">
            <v>10511</v>
          </cell>
          <cell r="C13" t="str">
            <v>AQ.380 ML BTL</v>
          </cell>
          <cell r="D13">
            <v>0</v>
          </cell>
          <cell r="E13">
            <v>0</v>
          </cell>
          <cell r="F13">
            <v>500</v>
          </cell>
          <cell r="G13">
            <v>200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B14">
            <v>10512</v>
          </cell>
          <cell r="C14" t="str">
            <v>AQ.380 ML KRAT/PALET</v>
          </cell>
          <cell r="D14">
            <v>19</v>
          </cell>
          <cell r="E14">
            <v>247000</v>
          </cell>
          <cell r="F14">
            <v>13000</v>
          </cell>
          <cell r="G14">
            <v>12700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19</v>
          </cell>
          <cell r="AA14">
            <v>247000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10520</v>
          </cell>
          <cell r="C15" t="str">
            <v>380 ML AQUA REFLECTION 1X12</v>
          </cell>
          <cell r="D15">
            <v>0</v>
          </cell>
          <cell r="E15">
            <v>0</v>
          </cell>
          <cell r="F15">
            <v>0</v>
          </cell>
          <cell r="G15">
            <v>68100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204300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3</v>
          </cell>
          <cell r="AA15">
            <v>204300</v>
          </cell>
          <cell r="AB15">
            <v>3</v>
          </cell>
          <cell r="AC15">
            <v>204300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12111</v>
          </cell>
          <cell r="C16" t="str">
            <v>AQ.1500ML 1X12</v>
          </cell>
          <cell r="D16">
            <v>2241</v>
          </cell>
          <cell r="E16">
            <v>84821850</v>
          </cell>
          <cell r="F16">
            <v>37850</v>
          </cell>
          <cell r="G16">
            <v>36900</v>
          </cell>
          <cell r="H16">
            <v>10570</v>
          </cell>
          <cell r="I16">
            <v>390033000</v>
          </cell>
          <cell r="J16">
            <v>900</v>
          </cell>
          <cell r="K16">
            <v>33210000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1120</v>
          </cell>
          <cell r="Q16">
            <v>41328000</v>
          </cell>
          <cell r="R16">
            <v>8802</v>
          </cell>
          <cell r="S16">
            <v>324793800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3789</v>
          </cell>
          <cell r="AA16">
            <v>141943050</v>
          </cell>
          <cell r="AB16">
            <v>9450</v>
          </cell>
          <cell r="AC16">
            <v>348705000</v>
          </cell>
          <cell r="AD16">
            <v>7902</v>
          </cell>
          <cell r="AE16">
            <v>291583800</v>
          </cell>
          <cell r="AF16">
            <v>0</v>
          </cell>
        </row>
        <row r="17">
          <cell r="B17">
            <v>12312</v>
          </cell>
          <cell r="C17" t="str">
            <v>AQ.600ML 1X24</v>
          </cell>
          <cell r="D17">
            <v>1848</v>
          </cell>
          <cell r="E17">
            <v>69854400</v>
          </cell>
          <cell r="F17">
            <v>34900</v>
          </cell>
          <cell r="G17">
            <v>36900</v>
          </cell>
          <cell r="H17">
            <v>2560</v>
          </cell>
          <cell r="I17">
            <v>94464000</v>
          </cell>
          <cell r="J17">
            <v>1003</v>
          </cell>
          <cell r="K17">
            <v>37010700</v>
          </cell>
          <cell r="L17">
            <v>0</v>
          </cell>
          <cell r="M17">
            <v>0</v>
          </cell>
          <cell r="N17">
            <v>4331</v>
          </cell>
          <cell r="O17">
            <v>159813900</v>
          </cell>
          <cell r="P17">
            <v>0</v>
          </cell>
          <cell r="Q17">
            <v>0</v>
          </cell>
          <cell r="R17">
            <v>8351</v>
          </cell>
          <cell r="S17">
            <v>308151900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1391</v>
          </cell>
          <cell r="AA17">
            <v>52991100</v>
          </cell>
          <cell r="AB17">
            <v>6891</v>
          </cell>
          <cell r="AC17">
            <v>254277900</v>
          </cell>
          <cell r="AD17">
            <v>7348</v>
          </cell>
          <cell r="AE17">
            <v>271141200</v>
          </cell>
          <cell r="AF17">
            <v>0</v>
          </cell>
        </row>
        <row r="18">
          <cell r="B18" t="str">
            <v>12312P</v>
          </cell>
          <cell r="C18" t="str">
            <v>AQUA 600ML 1X1</v>
          </cell>
          <cell r="D18">
            <v>0</v>
          </cell>
          <cell r="E18">
            <v>0</v>
          </cell>
          <cell r="F18">
            <v>0</v>
          </cell>
          <cell r="G18">
            <v>1537.5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>
            <v>12313</v>
          </cell>
          <cell r="C19" t="str">
            <v>AQ. 600 ML  1 X 24 PCS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B20">
            <v>12512</v>
          </cell>
          <cell r="C20" t="str">
            <v>AQ.330ML 1X24</v>
          </cell>
          <cell r="D20">
            <v>0</v>
          </cell>
          <cell r="E20">
            <v>0</v>
          </cell>
          <cell r="F20">
            <v>25800</v>
          </cell>
          <cell r="G20">
            <v>27300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B21">
            <v>12513</v>
          </cell>
          <cell r="C21" t="str">
            <v>AQ. 330 ML 1 X 24 PCS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12613</v>
          </cell>
          <cell r="C22" t="str">
            <v>AQ.240ML 1X48</v>
          </cell>
          <cell r="D22">
            <v>2244</v>
          </cell>
          <cell r="E22">
            <v>47236200</v>
          </cell>
          <cell r="F22">
            <v>19650</v>
          </cell>
          <cell r="G22">
            <v>20250</v>
          </cell>
          <cell r="H22">
            <v>6144</v>
          </cell>
          <cell r="I22">
            <v>124416000</v>
          </cell>
          <cell r="J22">
            <v>726</v>
          </cell>
          <cell r="K22">
            <v>14701500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4802</v>
          </cell>
          <cell r="S22">
            <v>97240500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4312</v>
          </cell>
          <cell r="AA22">
            <v>89113200</v>
          </cell>
          <cell r="AB22">
            <v>6144</v>
          </cell>
          <cell r="AC22">
            <v>124416000</v>
          </cell>
          <cell r="AD22">
            <v>4076</v>
          </cell>
          <cell r="AE22">
            <v>82539000</v>
          </cell>
          <cell r="AF22">
            <v>0</v>
          </cell>
        </row>
        <row r="23">
          <cell r="B23">
            <v>12812</v>
          </cell>
          <cell r="C23" t="str">
            <v>AQ 750ML 1X18</v>
          </cell>
          <cell r="D23">
            <v>172</v>
          </cell>
          <cell r="E23">
            <v>12328272</v>
          </cell>
          <cell r="F23">
            <v>71676</v>
          </cell>
          <cell r="G23">
            <v>62800</v>
          </cell>
          <cell r="H23">
            <v>0</v>
          </cell>
          <cell r="I23">
            <v>0</v>
          </cell>
          <cell r="J23">
            <v>23</v>
          </cell>
          <cell r="K23">
            <v>1444400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88</v>
          </cell>
          <cell r="S23">
            <v>5526400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107</v>
          </cell>
          <cell r="AA23">
            <v>8246272</v>
          </cell>
          <cell r="AB23">
            <v>0</v>
          </cell>
          <cell r="AC23">
            <v>0</v>
          </cell>
          <cell r="AD23">
            <v>65</v>
          </cell>
          <cell r="AE23">
            <v>4082000</v>
          </cell>
          <cell r="AF23">
            <v>0</v>
          </cell>
        </row>
        <row r="24">
          <cell r="B24" t="str">
            <v>12812P</v>
          </cell>
          <cell r="C24" t="str">
            <v>AQ 750ML 1X1</v>
          </cell>
          <cell r="D24">
            <v>0</v>
          </cell>
          <cell r="E24">
            <v>0</v>
          </cell>
          <cell r="F24">
            <v>0</v>
          </cell>
          <cell r="G24">
            <v>3488.8888888888887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17110</v>
          </cell>
          <cell r="C25" t="str">
            <v>AQ.GUCI BIRU</v>
          </cell>
          <cell r="D25">
            <v>11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11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19310</v>
          </cell>
          <cell r="C26" t="str">
            <v>AQ.TISSUE</v>
          </cell>
          <cell r="D26">
            <v>7012</v>
          </cell>
          <cell r="E26">
            <v>0</v>
          </cell>
          <cell r="F26">
            <v>0</v>
          </cell>
          <cell r="G26">
            <v>0</v>
          </cell>
          <cell r="H26">
            <v>46452</v>
          </cell>
          <cell r="I26">
            <v>0</v>
          </cell>
          <cell r="J26">
            <v>12654</v>
          </cell>
          <cell r="K26">
            <v>0</v>
          </cell>
          <cell r="L26">
            <v>0</v>
          </cell>
          <cell r="M26">
            <v>0</v>
          </cell>
          <cell r="N26">
            <v>2880</v>
          </cell>
          <cell r="O26">
            <v>0</v>
          </cell>
          <cell r="P26">
            <v>1366</v>
          </cell>
          <cell r="Q26">
            <v>0</v>
          </cell>
          <cell r="R26">
            <v>60420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7212</v>
          </cell>
          <cell r="AA26">
            <v>0</v>
          </cell>
          <cell r="AB26">
            <v>47966</v>
          </cell>
          <cell r="AC26">
            <v>0</v>
          </cell>
          <cell r="AD26">
            <v>47766</v>
          </cell>
          <cell r="AE26">
            <v>0</v>
          </cell>
          <cell r="AF26">
            <v>0</v>
          </cell>
        </row>
        <row r="27">
          <cell r="B27">
            <v>20110</v>
          </cell>
          <cell r="C27" t="str">
            <v>VT.5GLN ISI</v>
          </cell>
          <cell r="D27">
            <v>623</v>
          </cell>
          <cell r="E27">
            <v>5544700</v>
          </cell>
          <cell r="F27">
            <v>8200</v>
          </cell>
          <cell r="G27">
            <v>8400</v>
          </cell>
          <cell r="H27">
            <v>1060</v>
          </cell>
          <cell r="I27">
            <v>8904000</v>
          </cell>
          <cell r="J27">
            <v>592</v>
          </cell>
          <cell r="K27">
            <v>4972800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9</v>
          </cell>
          <cell r="Q27">
            <v>75600</v>
          </cell>
          <cell r="R27">
            <v>1170</v>
          </cell>
          <cell r="S27">
            <v>9828000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1096</v>
          </cell>
          <cell r="AA27">
            <v>9517900</v>
          </cell>
          <cell r="AB27">
            <v>1051</v>
          </cell>
          <cell r="AC27">
            <v>8828400</v>
          </cell>
          <cell r="AD27">
            <v>578</v>
          </cell>
          <cell r="AE27">
            <v>4855200</v>
          </cell>
          <cell r="AF27">
            <v>0</v>
          </cell>
        </row>
        <row r="28">
          <cell r="B28">
            <v>20111</v>
          </cell>
          <cell r="C28" t="str">
            <v>VT.5GLN BTL</v>
          </cell>
          <cell r="D28">
            <v>2249</v>
          </cell>
          <cell r="E28">
            <v>67470000</v>
          </cell>
          <cell r="F28">
            <v>30000</v>
          </cell>
          <cell r="G28">
            <v>30000</v>
          </cell>
          <cell r="H28">
            <v>1060</v>
          </cell>
          <cell r="I28">
            <v>31800000</v>
          </cell>
          <cell r="J28">
            <v>1192</v>
          </cell>
          <cell r="K28">
            <v>35760000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1060</v>
          </cell>
          <cell r="Q28">
            <v>31800000</v>
          </cell>
          <cell r="R28">
            <v>1177</v>
          </cell>
          <cell r="S28">
            <v>35310000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2264</v>
          </cell>
          <cell r="AA28">
            <v>67920000</v>
          </cell>
          <cell r="AB28">
            <v>0</v>
          </cell>
          <cell r="AC28">
            <v>0</v>
          </cell>
          <cell r="AD28">
            <v>-15</v>
          </cell>
          <cell r="AE28">
            <v>-450000</v>
          </cell>
          <cell r="AF28">
            <v>0</v>
          </cell>
        </row>
        <row r="29">
          <cell r="B29">
            <v>22111</v>
          </cell>
          <cell r="C29" t="str">
            <v>VT.1500ML 1X12</v>
          </cell>
          <cell r="D29">
            <v>252</v>
          </cell>
          <cell r="E29">
            <v>5919400</v>
          </cell>
          <cell r="F29">
            <v>23300</v>
          </cell>
          <cell r="G29">
            <v>23400</v>
          </cell>
          <cell r="H29">
            <v>1100</v>
          </cell>
          <cell r="I29">
            <v>25740000</v>
          </cell>
          <cell r="J29">
            <v>203</v>
          </cell>
          <cell r="K29">
            <v>4750200</v>
          </cell>
          <cell r="L29">
            <v>0</v>
          </cell>
          <cell r="M29">
            <v>0</v>
          </cell>
          <cell r="N29">
            <v>570</v>
          </cell>
          <cell r="O29">
            <v>13338000</v>
          </cell>
          <cell r="P29">
            <v>0</v>
          </cell>
          <cell r="Q29">
            <v>0</v>
          </cell>
          <cell r="R29">
            <v>1684</v>
          </cell>
          <cell r="S29">
            <v>39405600</v>
          </cell>
          <cell r="T29">
            <v>0</v>
          </cell>
          <cell r="U29">
            <v>0</v>
          </cell>
          <cell r="V29">
            <v>15</v>
          </cell>
          <cell r="W29">
            <v>351000</v>
          </cell>
          <cell r="Y29">
            <v>0</v>
          </cell>
          <cell r="Z29">
            <v>426</v>
          </cell>
          <cell r="AA29">
            <v>9991000</v>
          </cell>
          <cell r="AB29">
            <v>1655</v>
          </cell>
          <cell r="AC29">
            <v>38727000</v>
          </cell>
          <cell r="AD29">
            <v>1481</v>
          </cell>
          <cell r="AE29">
            <v>34655400</v>
          </cell>
          <cell r="AF29">
            <v>0</v>
          </cell>
        </row>
        <row r="30">
          <cell r="B30" t="str">
            <v>22111P</v>
          </cell>
          <cell r="C30" t="str">
            <v>VT.1500ML 1X1</v>
          </cell>
          <cell r="D30">
            <v>24</v>
          </cell>
          <cell r="E30">
            <v>47000</v>
          </cell>
          <cell r="F30">
            <v>0</v>
          </cell>
          <cell r="G30">
            <v>1950</v>
          </cell>
          <cell r="H30">
            <v>0</v>
          </cell>
          <cell r="I30">
            <v>0</v>
          </cell>
          <cell r="J30">
            <v>6</v>
          </cell>
          <cell r="K30">
            <v>11700</v>
          </cell>
          <cell r="L30">
            <v>0</v>
          </cell>
          <cell r="M30">
            <v>0</v>
          </cell>
          <cell r="N30">
            <v>180</v>
          </cell>
          <cell r="O30">
            <v>351000</v>
          </cell>
          <cell r="P30">
            <v>0</v>
          </cell>
          <cell r="Q30">
            <v>0</v>
          </cell>
          <cell r="R30">
            <v>84</v>
          </cell>
          <cell r="S30">
            <v>163800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126</v>
          </cell>
          <cell r="AA30">
            <v>245900</v>
          </cell>
          <cell r="AB30">
            <v>180</v>
          </cell>
          <cell r="AC30">
            <v>351000</v>
          </cell>
          <cell r="AD30">
            <v>78</v>
          </cell>
          <cell r="AE30">
            <v>152100</v>
          </cell>
          <cell r="AF30">
            <v>0</v>
          </cell>
        </row>
        <row r="31">
          <cell r="B31">
            <v>22312</v>
          </cell>
          <cell r="C31" t="str">
            <v>VT.600ML 1X24</v>
          </cell>
          <cell r="D31">
            <v>1445</v>
          </cell>
          <cell r="E31">
            <v>34824500</v>
          </cell>
          <cell r="F31">
            <v>23000</v>
          </cell>
          <cell r="G31">
            <v>24100</v>
          </cell>
          <cell r="H31">
            <v>0</v>
          </cell>
          <cell r="I31">
            <v>0</v>
          </cell>
          <cell r="J31">
            <v>212</v>
          </cell>
          <cell r="K31">
            <v>5109200</v>
          </cell>
          <cell r="L31">
            <v>0</v>
          </cell>
          <cell r="M31">
            <v>0</v>
          </cell>
          <cell r="N31">
            <v>1250</v>
          </cell>
          <cell r="O31">
            <v>30125000</v>
          </cell>
          <cell r="P31">
            <v>0</v>
          </cell>
          <cell r="Q31">
            <v>0</v>
          </cell>
          <cell r="R31">
            <v>1770</v>
          </cell>
          <cell r="S31">
            <v>42657000</v>
          </cell>
          <cell r="T31">
            <v>0</v>
          </cell>
          <cell r="U31">
            <v>0</v>
          </cell>
          <cell r="V31">
            <v>5</v>
          </cell>
          <cell r="W31">
            <v>120500</v>
          </cell>
          <cell r="Y31">
            <v>0</v>
          </cell>
          <cell r="Z31">
            <v>1132</v>
          </cell>
          <cell r="AA31">
            <v>27281200</v>
          </cell>
          <cell r="AB31">
            <v>1245</v>
          </cell>
          <cell r="AC31">
            <v>30004500</v>
          </cell>
          <cell r="AD31">
            <v>1558</v>
          </cell>
          <cell r="AE31">
            <v>37547800</v>
          </cell>
          <cell r="AF31">
            <v>0</v>
          </cell>
        </row>
        <row r="32">
          <cell r="B32" t="str">
            <v>22312P</v>
          </cell>
          <cell r="C32" t="str">
            <v>VIT 600ML 1X1</v>
          </cell>
          <cell r="D32">
            <v>0</v>
          </cell>
          <cell r="E32">
            <v>-2.9103830456733704E-11</v>
          </cell>
          <cell r="F32">
            <v>0</v>
          </cell>
          <cell r="G32">
            <v>1004.1666666666666</v>
          </cell>
          <cell r="H32">
            <v>0</v>
          </cell>
          <cell r="I32">
            <v>0</v>
          </cell>
          <cell r="J32">
            <v>40</v>
          </cell>
          <cell r="K32">
            <v>40166.666666666664</v>
          </cell>
          <cell r="L32">
            <v>0</v>
          </cell>
          <cell r="M32">
            <v>0</v>
          </cell>
          <cell r="N32">
            <v>120</v>
          </cell>
          <cell r="O32">
            <v>120500</v>
          </cell>
          <cell r="P32">
            <v>0</v>
          </cell>
          <cell r="Q32">
            <v>0</v>
          </cell>
          <cell r="R32">
            <v>100</v>
          </cell>
          <cell r="S32">
            <v>100416.66666666666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60</v>
          </cell>
          <cell r="AA32">
            <v>60249.999999999971</v>
          </cell>
          <cell r="AB32">
            <v>120</v>
          </cell>
          <cell r="AC32">
            <v>120500</v>
          </cell>
          <cell r="AD32">
            <v>60</v>
          </cell>
          <cell r="AE32">
            <v>60250</v>
          </cell>
          <cell r="AF32">
            <v>0</v>
          </cell>
        </row>
        <row r="33">
          <cell r="B33">
            <v>22322</v>
          </cell>
          <cell r="C33" t="str">
            <v>VT. 600 ML PCS</v>
          </cell>
          <cell r="D33">
            <v>0</v>
          </cell>
          <cell r="E33">
            <v>0</v>
          </cell>
          <cell r="G33">
            <v>1004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B34">
            <v>22512</v>
          </cell>
          <cell r="C34" t="str">
            <v>VT.330ML 1X24</v>
          </cell>
          <cell r="D34">
            <v>119</v>
          </cell>
          <cell r="E34">
            <v>2737000</v>
          </cell>
          <cell r="F34">
            <v>23000</v>
          </cell>
          <cell r="G34">
            <v>24900</v>
          </cell>
          <cell r="H34">
            <v>0</v>
          </cell>
          <cell r="I34">
            <v>0</v>
          </cell>
          <cell r="J34">
            <v>84</v>
          </cell>
          <cell r="K34">
            <v>2091600</v>
          </cell>
          <cell r="L34">
            <v>0</v>
          </cell>
          <cell r="M34">
            <v>0</v>
          </cell>
          <cell r="N34">
            <v>510</v>
          </cell>
          <cell r="O34">
            <v>12699000</v>
          </cell>
          <cell r="P34">
            <v>0</v>
          </cell>
          <cell r="Q34">
            <v>0</v>
          </cell>
          <cell r="R34">
            <v>365</v>
          </cell>
          <cell r="S34">
            <v>9088500</v>
          </cell>
          <cell r="T34">
            <v>0</v>
          </cell>
          <cell r="U34">
            <v>0</v>
          </cell>
          <cell r="V34">
            <v>50</v>
          </cell>
          <cell r="W34">
            <v>1245000</v>
          </cell>
          <cell r="Y34">
            <v>0</v>
          </cell>
          <cell r="Z34">
            <v>298</v>
          </cell>
          <cell r="AA34">
            <v>7194100</v>
          </cell>
          <cell r="AB34">
            <v>460</v>
          </cell>
          <cell r="AC34">
            <v>11454000</v>
          </cell>
          <cell r="AD34">
            <v>281</v>
          </cell>
          <cell r="AE34">
            <v>6996900</v>
          </cell>
          <cell r="AF34">
            <v>0</v>
          </cell>
        </row>
        <row r="35">
          <cell r="B35">
            <v>22613</v>
          </cell>
          <cell r="C35" t="str">
            <v>VT.240ML 1X48</v>
          </cell>
          <cell r="D35">
            <v>5644</v>
          </cell>
          <cell r="E35">
            <v>86071000</v>
          </cell>
          <cell r="F35">
            <v>14550</v>
          </cell>
          <cell r="G35">
            <v>15150</v>
          </cell>
          <cell r="H35">
            <v>0</v>
          </cell>
          <cell r="I35">
            <v>0</v>
          </cell>
          <cell r="J35">
            <v>90</v>
          </cell>
          <cell r="K35">
            <v>1363500</v>
          </cell>
          <cell r="L35">
            <v>0</v>
          </cell>
          <cell r="M35">
            <v>0</v>
          </cell>
          <cell r="N35">
            <v>1000</v>
          </cell>
          <cell r="O35">
            <v>15150000</v>
          </cell>
          <cell r="P35">
            <v>0</v>
          </cell>
          <cell r="Q35">
            <v>0</v>
          </cell>
          <cell r="R35">
            <v>519</v>
          </cell>
          <cell r="S35">
            <v>7862850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6215</v>
          </cell>
          <cell r="AA35">
            <v>94721650</v>
          </cell>
          <cell r="AB35">
            <v>1000</v>
          </cell>
          <cell r="AC35">
            <v>15150000</v>
          </cell>
          <cell r="AD35">
            <v>429</v>
          </cell>
          <cell r="AE35">
            <v>6499350</v>
          </cell>
          <cell r="AF35">
            <v>0</v>
          </cell>
        </row>
        <row r="36">
          <cell r="B36">
            <v>26000</v>
          </cell>
          <cell r="C36" t="str">
            <v>VIT LEVITE ORANGE 350ML 1</v>
          </cell>
          <cell r="D36">
            <v>165</v>
          </cell>
          <cell r="E36">
            <v>5445000</v>
          </cell>
          <cell r="F36">
            <v>33000</v>
          </cell>
          <cell r="G36">
            <v>33000</v>
          </cell>
          <cell r="H36">
            <v>420</v>
          </cell>
          <cell r="I36">
            <v>13860000</v>
          </cell>
          <cell r="J36">
            <v>16</v>
          </cell>
          <cell r="K36">
            <v>528000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24</v>
          </cell>
          <cell r="S36">
            <v>792000</v>
          </cell>
          <cell r="T36">
            <v>0</v>
          </cell>
          <cell r="U36">
            <v>0</v>
          </cell>
          <cell r="V36">
            <v>116</v>
          </cell>
          <cell r="W36">
            <v>3828000</v>
          </cell>
          <cell r="Y36">
            <v>0</v>
          </cell>
          <cell r="Z36">
            <v>461</v>
          </cell>
          <cell r="AA36">
            <v>15213000</v>
          </cell>
          <cell r="AB36">
            <v>304</v>
          </cell>
          <cell r="AC36">
            <v>10032000</v>
          </cell>
          <cell r="AD36">
            <v>8</v>
          </cell>
          <cell r="AE36">
            <v>264000</v>
          </cell>
          <cell r="AF36">
            <v>0</v>
          </cell>
        </row>
        <row r="37">
          <cell r="B37" t="str">
            <v>26000P</v>
          </cell>
          <cell r="C37" t="str">
            <v>VIT LEVITE ORANGE 350ML 1</v>
          </cell>
          <cell r="D37">
            <v>111</v>
          </cell>
          <cell r="E37">
            <v>305250</v>
          </cell>
          <cell r="F37">
            <v>0</v>
          </cell>
          <cell r="G37">
            <v>2750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12</v>
          </cell>
          <cell r="S37">
            <v>33000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99</v>
          </cell>
          <cell r="AA37">
            <v>272250</v>
          </cell>
          <cell r="AB37">
            <v>0</v>
          </cell>
          <cell r="AC37">
            <v>0</v>
          </cell>
          <cell r="AD37">
            <v>12</v>
          </cell>
          <cell r="AE37">
            <v>33000</v>
          </cell>
          <cell r="AF37">
            <v>0</v>
          </cell>
        </row>
        <row r="38">
          <cell r="B38">
            <v>26001</v>
          </cell>
          <cell r="C38" t="str">
            <v>VIT LEVITE JAMBU BIJI 350</v>
          </cell>
          <cell r="D38">
            <v>217</v>
          </cell>
          <cell r="E38">
            <v>7161000</v>
          </cell>
          <cell r="F38">
            <v>33000</v>
          </cell>
          <cell r="G38">
            <v>33000</v>
          </cell>
          <cell r="H38">
            <v>210</v>
          </cell>
          <cell r="I38">
            <v>6930000</v>
          </cell>
          <cell r="J38">
            <v>15</v>
          </cell>
          <cell r="K38">
            <v>495000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23</v>
          </cell>
          <cell r="S38">
            <v>759000</v>
          </cell>
          <cell r="T38">
            <v>0</v>
          </cell>
          <cell r="U38">
            <v>0</v>
          </cell>
          <cell r="V38">
            <v>108</v>
          </cell>
          <cell r="W38">
            <v>3564000</v>
          </cell>
          <cell r="Y38">
            <v>0</v>
          </cell>
          <cell r="Z38">
            <v>311</v>
          </cell>
          <cell r="AA38">
            <v>10263000</v>
          </cell>
          <cell r="AB38">
            <v>102</v>
          </cell>
          <cell r="AC38">
            <v>3366000</v>
          </cell>
          <cell r="AD38">
            <v>8</v>
          </cell>
          <cell r="AE38">
            <v>264000</v>
          </cell>
          <cell r="AF38">
            <v>0</v>
          </cell>
        </row>
        <row r="39">
          <cell r="B39" t="str">
            <v>26001P</v>
          </cell>
          <cell r="C39" t="str">
            <v>VIT LEVITE JAMBU BIJI 350</v>
          </cell>
          <cell r="D39">
            <v>78</v>
          </cell>
          <cell r="E39">
            <v>214500</v>
          </cell>
          <cell r="F39">
            <v>0</v>
          </cell>
          <cell r="G39">
            <v>2750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6</v>
          </cell>
          <cell r="S39">
            <v>16500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72</v>
          </cell>
          <cell r="AA39">
            <v>198000</v>
          </cell>
          <cell r="AB39">
            <v>0</v>
          </cell>
          <cell r="AC39">
            <v>0</v>
          </cell>
          <cell r="AD39">
            <v>6</v>
          </cell>
          <cell r="AE39">
            <v>16500</v>
          </cell>
          <cell r="AF39">
            <v>0</v>
          </cell>
        </row>
        <row r="40">
          <cell r="B40">
            <v>26002</v>
          </cell>
          <cell r="C40" t="str">
            <v>VIT LEVITE COMBO 350ML 1</v>
          </cell>
          <cell r="D40">
            <v>0</v>
          </cell>
          <cell r="E40">
            <v>0</v>
          </cell>
          <cell r="F40">
            <v>33000</v>
          </cell>
          <cell r="G40">
            <v>33000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B41">
            <v>26003</v>
          </cell>
          <cell r="C41" t="str">
            <v>VIT LEVITE COMBO 350ML 1 X 6</v>
          </cell>
          <cell r="D41">
            <v>18</v>
          </cell>
          <cell r="E41">
            <v>297000</v>
          </cell>
          <cell r="F41">
            <v>33000</v>
          </cell>
          <cell r="G41">
            <v>16500</v>
          </cell>
          <cell r="H41">
            <v>0</v>
          </cell>
          <cell r="I41">
            <v>0</v>
          </cell>
          <cell r="J41">
            <v>105</v>
          </cell>
          <cell r="K41">
            <v>1732500</v>
          </cell>
          <cell r="L41">
            <v>0</v>
          </cell>
          <cell r="M41">
            <v>0</v>
          </cell>
          <cell r="N41">
            <v>630</v>
          </cell>
          <cell r="O41">
            <v>10395000</v>
          </cell>
          <cell r="P41">
            <v>0</v>
          </cell>
          <cell r="Q41">
            <v>0</v>
          </cell>
          <cell r="R41">
            <v>685</v>
          </cell>
          <cell r="S41">
            <v>11302500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Y41">
            <v>0</v>
          </cell>
          <cell r="Z41">
            <v>68</v>
          </cell>
          <cell r="AA41">
            <v>1122000</v>
          </cell>
          <cell r="AB41">
            <v>630</v>
          </cell>
          <cell r="AC41">
            <v>10395000</v>
          </cell>
          <cell r="AD41">
            <v>580</v>
          </cell>
          <cell r="AE41">
            <v>9570000</v>
          </cell>
          <cell r="AF41">
            <v>0</v>
          </cell>
        </row>
        <row r="42">
          <cell r="B42">
            <v>26004</v>
          </cell>
          <cell r="C42" t="str">
            <v>VIT LEVITE SIRSAK 350ML 1 X 12</v>
          </cell>
          <cell r="D42">
            <v>139</v>
          </cell>
          <cell r="E42">
            <v>4587000</v>
          </cell>
          <cell r="G42">
            <v>33000</v>
          </cell>
          <cell r="H42">
            <v>420</v>
          </cell>
          <cell r="I42">
            <v>13860000</v>
          </cell>
          <cell r="J42">
            <v>14</v>
          </cell>
          <cell r="K42">
            <v>462000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19</v>
          </cell>
          <cell r="S42">
            <v>627000</v>
          </cell>
          <cell r="T42">
            <v>0</v>
          </cell>
          <cell r="U42">
            <v>0</v>
          </cell>
          <cell r="V42">
            <v>105</v>
          </cell>
          <cell r="W42">
            <v>3465000</v>
          </cell>
          <cell r="Y42">
            <v>0</v>
          </cell>
          <cell r="Z42">
            <v>449</v>
          </cell>
          <cell r="AA42">
            <v>14817000</v>
          </cell>
          <cell r="AB42">
            <v>315</v>
          </cell>
          <cell r="AC42">
            <v>10395000</v>
          </cell>
          <cell r="AD42">
            <v>5</v>
          </cell>
          <cell r="AE42">
            <v>165000</v>
          </cell>
          <cell r="AF42">
            <v>0</v>
          </cell>
        </row>
        <row r="43">
          <cell r="B43" t="str">
            <v>26004P</v>
          </cell>
          <cell r="C43" t="str">
            <v>VIT LEVITE SIRSAK 350ML 1</v>
          </cell>
          <cell r="D43">
            <v>80</v>
          </cell>
          <cell r="E43">
            <v>220000</v>
          </cell>
          <cell r="G43">
            <v>2750</v>
          </cell>
          <cell r="H43">
            <v>0</v>
          </cell>
          <cell r="I43">
            <v>0</v>
          </cell>
          <cell r="J43">
            <v>6</v>
          </cell>
          <cell r="K43">
            <v>16500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30</v>
          </cell>
          <cell r="S43">
            <v>82500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56</v>
          </cell>
          <cell r="AA43">
            <v>154000</v>
          </cell>
          <cell r="AB43">
            <v>0</v>
          </cell>
          <cell r="AC43">
            <v>0</v>
          </cell>
          <cell r="AD43">
            <v>24</v>
          </cell>
          <cell r="AE43">
            <v>66000</v>
          </cell>
          <cell r="AF43">
            <v>0</v>
          </cell>
        </row>
        <row r="44">
          <cell r="B44">
            <v>26005</v>
          </cell>
          <cell r="C44" t="str">
            <v>VIT LEVITE ORANGE 350ML 1 X 6</v>
          </cell>
          <cell r="D44">
            <v>0</v>
          </cell>
          <cell r="E44">
            <v>0</v>
          </cell>
          <cell r="F44">
            <v>0</v>
          </cell>
          <cell r="G44">
            <v>16500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26006</v>
          </cell>
          <cell r="C45" t="str">
            <v>VIT LEVITE JAMBU BIJI 350 1 X 6</v>
          </cell>
          <cell r="D45">
            <v>0</v>
          </cell>
          <cell r="E45">
            <v>0</v>
          </cell>
          <cell r="F45">
            <v>0</v>
          </cell>
          <cell r="G45">
            <v>16500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29310</v>
          </cell>
          <cell r="C46" t="str">
            <v>VT.TISSUE</v>
          </cell>
          <cell r="D46">
            <v>1104</v>
          </cell>
          <cell r="E46">
            <v>0</v>
          </cell>
          <cell r="F46">
            <v>0</v>
          </cell>
          <cell r="G46">
            <v>0</v>
          </cell>
          <cell r="H46">
            <v>1060</v>
          </cell>
          <cell r="I46">
            <v>0</v>
          </cell>
          <cell r="J46">
            <v>802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9</v>
          </cell>
          <cell r="Q46">
            <v>0</v>
          </cell>
          <cell r="R46">
            <v>1380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1577</v>
          </cell>
          <cell r="AA46">
            <v>0</v>
          </cell>
          <cell r="AB46">
            <v>1051</v>
          </cell>
          <cell r="AC46">
            <v>0</v>
          </cell>
          <cell r="AD46">
            <v>578</v>
          </cell>
          <cell r="AE46">
            <v>0</v>
          </cell>
          <cell r="AF46">
            <v>0</v>
          </cell>
        </row>
        <row r="47">
          <cell r="B47">
            <v>40410</v>
          </cell>
          <cell r="C47" t="str">
            <v>MIZONE ORANGE LIME  500ML</v>
          </cell>
          <cell r="D47">
            <v>658</v>
          </cell>
          <cell r="E47">
            <v>20759900</v>
          </cell>
          <cell r="F47">
            <v>30600</v>
          </cell>
          <cell r="G47">
            <v>31550</v>
          </cell>
          <cell r="H47">
            <v>154</v>
          </cell>
          <cell r="I47">
            <v>4858700</v>
          </cell>
          <cell r="J47">
            <v>25</v>
          </cell>
          <cell r="K47">
            <v>788750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140</v>
          </cell>
          <cell r="S47">
            <v>4417000</v>
          </cell>
          <cell r="T47">
            <v>0</v>
          </cell>
          <cell r="U47">
            <v>0</v>
          </cell>
          <cell r="V47">
            <v>180</v>
          </cell>
          <cell r="W47">
            <v>5679000</v>
          </cell>
          <cell r="Y47">
            <v>0</v>
          </cell>
          <cell r="Z47">
            <v>517</v>
          </cell>
          <cell r="AA47">
            <v>16311350</v>
          </cell>
          <cell r="AB47">
            <v>-26</v>
          </cell>
          <cell r="AC47">
            <v>-820300</v>
          </cell>
          <cell r="AD47">
            <v>115</v>
          </cell>
          <cell r="AE47">
            <v>3628250</v>
          </cell>
          <cell r="AF47">
            <v>0</v>
          </cell>
        </row>
        <row r="48">
          <cell r="B48" t="str">
            <v>40410P</v>
          </cell>
          <cell r="C48" t="str">
            <v>MIZONE ORANGE LIME  500ML</v>
          </cell>
          <cell r="D48">
            <v>404</v>
          </cell>
          <cell r="E48">
            <v>1062183.333333334</v>
          </cell>
          <cell r="F48">
            <v>0</v>
          </cell>
          <cell r="G48">
            <v>2629.1666666666665</v>
          </cell>
          <cell r="H48">
            <v>0</v>
          </cell>
          <cell r="I48">
            <v>0</v>
          </cell>
          <cell r="J48">
            <v>373</v>
          </cell>
          <cell r="K48">
            <v>980679.16666666663</v>
          </cell>
          <cell r="L48">
            <v>0</v>
          </cell>
          <cell r="M48">
            <v>0</v>
          </cell>
          <cell r="N48">
            <v>2160</v>
          </cell>
          <cell r="O48">
            <v>5679000</v>
          </cell>
          <cell r="P48">
            <v>0</v>
          </cell>
          <cell r="Q48">
            <v>0</v>
          </cell>
          <cell r="R48">
            <v>2386</v>
          </cell>
          <cell r="S48">
            <v>6273191.666666666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551</v>
          </cell>
          <cell r="AA48">
            <v>1448670.833333334</v>
          </cell>
          <cell r="AB48">
            <v>2160</v>
          </cell>
          <cell r="AC48">
            <v>5679000</v>
          </cell>
          <cell r="AD48">
            <v>2013</v>
          </cell>
          <cell r="AE48">
            <v>5292512.5</v>
          </cell>
          <cell r="AF48">
            <v>0</v>
          </cell>
        </row>
        <row r="49">
          <cell r="B49">
            <v>40411</v>
          </cell>
          <cell r="C49" t="str">
            <v>MIZONE PASSION FRUIT 500M</v>
          </cell>
          <cell r="D49">
            <v>0</v>
          </cell>
          <cell r="E49">
            <v>0</v>
          </cell>
          <cell r="F49">
            <v>30600</v>
          </cell>
          <cell r="G49">
            <v>31550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B50" t="str">
            <v>40411P</v>
          </cell>
          <cell r="C50" t="str">
            <v>MIZONE PASSION FRUIT 500M</v>
          </cell>
          <cell r="D50">
            <v>0</v>
          </cell>
          <cell r="E50">
            <v>0</v>
          </cell>
          <cell r="F50">
            <v>0</v>
          </cell>
          <cell r="G50">
            <v>2629.1666666666665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B51">
            <v>40412</v>
          </cell>
          <cell r="C51" t="str">
            <v>MIZONE LYCHEE LEMON 500 M</v>
          </cell>
          <cell r="D51">
            <v>693</v>
          </cell>
          <cell r="E51">
            <v>21864150</v>
          </cell>
          <cell r="F51">
            <v>30600</v>
          </cell>
          <cell r="G51">
            <v>31550</v>
          </cell>
          <cell r="H51">
            <v>308</v>
          </cell>
          <cell r="I51">
            <v>9717400</v>
          </cell>
          <cell r="J51">
            <v>40</v>
          </cell>
          <cell r="K51">
            <v>1262000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272</v>
          </cell>
          <cell r="S51">
            <v>8581600</v>
          </cell>
          <cell r="T51">
            <v>0</v>
          </cell>
          <cell r="U51">
            <v>0</v>
          </cell>
          <cell r="V51">
            <v>460</v>
          </cell>
          <cell r="W51">
            <v>14513000</v>
          </cell>
          <cell r="Y51">
            <v>0</v>
          </cell>
          <cell r="Z51">
            <v>309</v>
          </cell>
          <cell r="AA51">
            <v>9748950</v>
          </cell>
          <cell r="AB51">
            <v>-152</v>
          </cell>
          <cell r="AC51">
            <v>-4795600</v>
          </cell>
          <cell r="AD51">
            <v>232</v>
          </cell>
          <cell r="AE51">
            <v>7319600</v>
          </cell>
          <cell r="AF51">
            <v>0</v>
          </cell>
        </row>
        <row r="52">
          <cell r="B52" t="str">
            <v>40412P</v>
          </cell>
          <cell r="C52" t="str">
            <v>MIZONE LYCHEE LEMON 500 M</v>
          </cell>
          <cell r="D52">
            <v>459</v>
          </cell>
          <cell r="E52">
            <v>1206787.5000000019</v>
          </cell>
          <cell r="F52">
            <v>2550</v>
          </cell>
          <cell r="G52">
            <v>2629.1666666666665</v>
          </cell>
          <cell r="H52">
            <v>0</v>
          </cell>
          <cell r="I52">
            <v>0</v>
          </cell>
          <cell r="J52">
            <v>645</v>
          </cell>
          <cell r="K52">
            <v>1695812.5</v>
          </cell>
          <cell r="L52">
            <v>0</v>
          </cell>
          <cell r="M52">
            <v>0</v>
          </cell>
          <cell r="N52">
            <v>5520</v>
          </cell>
          <cell r="O52">
            <v>14513000</v>
          </cell>
          <cell r="P52">
            <v>0</v>
          </cell>
          <cell r="Q52">
            <v>0</v>
          </cell>
          <cell r="R52">
            <v>5704</v>
          </cell>
          <cell r="S52">
            <v>14996766.666666666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920</v>
          </cell>
          <cell r="AA52">
            <v>2418833.333333334</v>
          </cell>
          <cell r="AB52">
            <v>5520</v>
          </cell>
          <cell r="AC52">
            <v>14513000</v>
          </cell>
          <cell r="AD52">
            <v>5059</v>
          </cell>
          <cell r="AE52">
            <v>13300954.166666668</v>
          </cell>
          <cell r="AF52">
            <v>0</v>
          </cell>
        </row>
        <row r="53">
          <cell r="B53">
            <v>40413</v>
          </cell>
          <cell r="C53" t="str">
            <v>MIZONE M.PACK TT 500ML 1X</v>
          </cell>
          <cell r="D53">
            <v>0</v>
          </cell>
          <cell r="E53">
            <v>0</v>
          </cell>
          <cell r="F53">
            <v>30600</v>
          </cell>
          <cell r="G53">
            <v>31550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>
            <v>40418</v>
          </cell>
          <cell r="C54" t="str">
            <v>MIZONE APPLE GUAVA 500 ML</v>
          </cell>
          <cell r="D54">
            <v>301</v>
          </cell>
          <cell r="E54">
            <v>9496550</v>
          </cell>
          <cell r="F54">
            <v>30600</v>
          </cell>
          <cell r="G54">
            <v>31550</v>
          </cell>
          <cell r="H54">
            <v>308</v>
          </cell>
          <cell r="I54">
            <v>9717400</v>
          </cell>
          <cell r="J54">
            <v>21</v>
          </cell>
          <cell r="K54">
            <v>662550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128</v>
          </cell>
          <cell r="S54">
            <v>4038400</v>
          </cell>
          <cell r="T54">
            <v>0</v>
          </cell>
          <cell r="U54">
            <v>0</v>
          </cell>
          <cell r="V54">
            <v>110</v>
          </cell>
          <cell r="W54">
            <v>3470500</v>
          </cell>
          <cell r="Y54">
            <v>0</v>
          </cell>
          <cell r="Z54">
            <v>392</v>
          </cell>
          <cell r="AA54">
            <v>12367600</v>
          </cell>
          <cell r="AB54">
            <v>198</v>
          </cell>
          <cell r="AC54">
            <v>6246900</v>
          </cell>
          <cell r="AD54">
            <v>107</v>
          </cell>
          <cell r="AE54">
            <v>3375850</v>
          </cell>
          <cell r="AF54">
            <v>0</v>
          </cell>
        </row>
        <row r="55">
          <cell r="B55" t="str">
            <v>40418P</v>
          </cell>
          <cell r="C55" t="str">
            <v>MIZONE APPLE GUAVA 500 ML</v>
          </cell>
          <cell r="D55">
            <v>361</v>
          </cell>
          <cell r="E55">
            <v>948812.50000000047</v>
          </cell>
          <cell r="F55">
            <v>2550</v>
          </cell>
          <cell r="G55">
            <v>2629.1666666666665</v>
          </cell>
          <cell r="H55">
            <v>0</v>
          </cell>
          <cell r="I55">
            <v>0</v>
          </cell>
          <cell r="J55">
            <v>272</v>
          </cell>
          <cell r="K55">
            <v>715133.33333333326</v>
          </cell>
          <cell r="L55">
            <v>0</v>
          </cell>
          <cell r="M55">
            <v>0</v>
          </cell>
          <cell r="N55">
            <v>1320</v>
          </cell>
          <cell r="O55">
            <v>3470500</v>
          </cell>
          <cell r="P55">
            <v>0</v>
          </cell>
          <cell r="Q55">
            <v>0</v>
          </cell>
          <cell r="R55">
            <v>1476</v>
          </cell>
          <cell r="S55">
            <v>3880650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0</v>
          </cell>
          <cell r="Z55">
            <v>477</v>
          </cell>
          <cell r="AA55">
            <v>1253795.833333334</v>
          </cell>
          <cell r="AB55">
            <v>1320</v>
          </cell>
          <cell r="AC55">
            <v>3470500</v>
          </cell>
          <cell r="AD55">
            <v>1204</v>
          </cell>
          <cell r="AE55">
            <v>3165516.666666666</v>
          </cell>
          <cell r="AF55">
            <v>0</v>
          </cell>
        </row>
        <row r="56">
          <cell r="B56">
            <v>40419</v>
          </cell>
          <cell r="C56" t="str">
            <v>MIZONE MANGGO KWENI 500ML</v>
          </cell>
          <cell r="D56">
            <v>0</v>
          </cell>
          <cell r="E56">
            <v>0</v>
          </cell>
          <cell r="F56">
            <v>30600</v>
          </cell>
          <cell r="G56">
            <v>31550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>
            <v>40426</v>
          </cell>
          <cell r="C57" t="str">
            <v>MIZONE LYCHEE LEMON 1500</v>
          </cell>
          <cell r="D57">
            <v>0</v>
          </cell>
          <cell r="E57">
            <v>0</v>
          </cell>
          <cell r="F57">
            <v>39100</v>
          </cell>
          <cell r="G57">
            <v>39100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B58">
            <v>40427</v>
          </cell>
          <cell r="C58" t="str">
            <v>MIZONE COOLIN BLEWAH 500</v>
          </cell>
          <cell r="D58">
            <v>0</v>
          </cell>
          <cell r="E58">
            <v>0</v>
          </cell>
          <cell r="F58">
            <v>30600</v>
          </cell>
          <cell r="G58">
            <v>31550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B59">
            <v>40428</v>
          </cell>
          <cell r="C59" t="str">
            <v>MIZONE COOLIN BLEWAH 500</v>
          </cell>
          <cell r="D59">
            <v>0</v>
          </cell>
          <cell r="E59">
            <v>0</v>
          </cell>
          <cell r="F59">
            <v>30600</v>
          </cell>
          <cell r="G59">
            <v>31550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B60">
            <v>40429</v>
          </cell>
          <cell r="C60" t="str">
            <v>MIZONE COCOPINA 500ML1X12</v>
          </cell>
          <cell r="D60">
            <v>0</v>
          </cell>
          <cell r="E60">
            <v>0</v>
          </cell>
          <cell r="F60">
            <v>30600</v>
          </cell>
          <cell r="G60">
            <v>30600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</row>
        <row r="61">
          <cell r="B61" t="str">
            <v>40429B</v>
          </cell>
          <cell r="C61" t="str">
            <v>MIZONE COCOPINA BRAZIL PI</v>
          </cell>
          <cell r="D61">
            <v>0</v>
          </cell>
          <cell r="E61">
            <v>0</v>
          </cell>
          <cell r="F61">
            <v>30600</v>
          </cell>
          <cell r="G61">
            <v>30600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B62" t="str">
            <v>40429C</v>
          </cell>
          <cell r="C62" t="str">
            <v>MIZONE COCOPINA BRAZIL FU</v>
          </cell>
          <cell r="D62">
            <v>0</v>
          </cell>
          <cell r="E62">
            <v>0</v>
          </cell>
          <cell r="F62">
            <v>30600</v>
          </cell>
          <cell r="G62">
            <v>30600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B63" t="str">
            <v>40429P</v>
          </cell>
          <cell r="C63" t="str">
            <v>MIZONE COCOPINA 500ML1X12</v>
          </cell>
          <cell r="D63">
            <v>0</v>
          </cell>
          <cell r="E63">
            <v>0</v>
          </cell>
          <cell r="F63">
            <v>0</v>
          </cell>
          <cell r="G63">
            <v>2550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B64">
            <v>40430</v>
          </cell>
          <cell r="C64" t="str">
            <v>MIZONE FRES-IN CRISPY APP</v>
          </cell>
          <cell r="D64">
            <v>0</v>
          </cell>
          <cell r="E64">
            <v>0</v>
          </cell>
          <cell r="F64">
            <v>43200</v>
          </cell>
          <cell r="G64">
            <v>43200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B65" t="str">
            <v>40430P</v>
          </cell>
          <cell r="C65" t="str">
            <v>MIZONE FRES-IN CRISPY APP</v>
          </cell>
          <cell r="D65">
            <v>0</v>
          </cell>
          <cell r="E65">
            <v>0</v>
          </cell>
          <cell r="F65">
            <v>0</v>
          </cell>
          <cell r="G65">
            <v>3600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B66">
            <v>40431</v>
          </cell>
          <cell r="C66" t="str">
            <v>MIZONE FRES-IN JC STRAWBE</v>
          </cell>
          <cell r="D66">
            <v>0</v>
          </cell>
          <cell r="E66">
            <v>0</v>
          </cell>
          <cell r="F66">
            <v>43200</v>
          </cell>
          <cell r="G66">
            <v>43200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B67" t="str">
            <v>40431P</v>
          </cell>
          <cell r="C67" t="str">
            <v>MIZONE FRES-IN JC STRAWBE</v>
          </cell>
          <cell r="D67">
            <v>0</v>
          </cell>
          <cell r="E67">
            <v>0</v>
          </cell>
          <cell r="F67">
            <v>0</v>
          </cell>
          <cell r="G67">
            <v>3600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B68">
            <v>40432</v>
          </cell>
          <cell r="C68" t="str">
            <v>FRES-IN COMBO STRAW-APPLE</v>
          </cell>
          <cell r="D68">
            <v>0</v>
          </cell>
          <cell r="E68">
            <v>0</v>
          </cell>
          <cell r="F68">
            <v>43200</v>
          </cell>
          <cell r="G68">
            <v>43200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B69">
            <v>40434</v>
          </cell>
          <cell r="C69" t="str">
            <v>MIZONE FRES-IN CRISPY APP 1x6</v>
          </cell>
          <cell r="D69">
            <v>0</v>
          </cell>
          <cell r="E69">
            <v>0</v>
          </cell>
          <cell r="F69">
            <v>21600</v>
          </cell>
          <cell r="G69">
            <v>21600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B70">
            <v>40435</v>
          </cell>
          <cell r="C70" t="str">
            <v>MIZONE FRES-IN JC STRAWBE 1x6</v>
          </cell>
          <cell r="D70">
            <v>0</v>
          </cell>
          <cell r="E70">
            <v>0</v>
          </cell>
          <cell r="F70">
            <v>21600</v>
          </cell>
          <cell r="G70">
            <v>21600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B71">
            <v>40436</v>
          </cell>
          <cell r="C71" t="str">
            <v>MIZONE ACTIVE 500ML 1X12</v>
          </cell>
          <cell r="D71">
            <v>388</v>
          </cell>
          <cell r="E71">
            <v>12241400</v>
          </cell>
          <cell r="G71">
            <v>31550</v>
          </cell>
          <cell r="H71">
            <v>308</v>
          </cell>
          <cell r="I71">
            <v>9717400</v>
          </cell>
          <cell r="J71">
            <v>19</v>
          </cell>
          <cell r="K71">
            <v>599450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121</v>
          </cell>
          <cell r="S71">
            <v>3817550</v>
          </cell>
          <cell r="T71">
            <v>0</v>
          </cell>
          <cell r="U71">
            <v>0</v>
          </cell>
          <cell r="V71">
            <v>230</v>
          </cell>
          <cell r="W71">
            <v>7256500</v>
          </cell>
          <cell r="Y71">
            <v>0</v>
          </cell>
          <cell r="Z71">
            <v>364</v>
          </cell>
          <cell r="AA71">
            <v>11484200</v>
          </cell>
          <cell r="AB71">
            <v>78</v>
          </cell>
          <cell r="AC71">
            <v>2460900</v>
          </cell>
          <cell r="AD71">
            <v>102</v>
          </cell>
          <cell r="AE71">
            <v>3218100</v>
          </cell>
          <cell r="AF71">
            <v>0</v>
          </cell>
        </row>
        <row r="72">
          <cell r="B72" t="str">
            <v>40436P</v>
          </cell>
          <cell r="C72" t="str">
            <v>MIZONE ACTIVE 500ML 1X1</v>
          </cell>
          <cell r="D72">
            <v>153</v>
          </cell>
          <cell r="E72">
            <v>402262.50000000093</v>
          </cell>
          <cell r="G72">
            <v>2629.1666666666665</v>
          </cell>
          <cell r="H72">
            <v>0</v>
          </cell>
          <cell r="I72">
            <v>0</v>
          </cell>
          <cell r="J72">
            <v>234</v>
          </cell>
          <cell r="K72">
            <v>615225</v>
          </cell>
          <cell r="L72">
            <v>0</v>
          </cell>
          <cell r="M72">
            <v>0</v>
          </cell>
          <cell r="N72">
            <v>2760</v>
          </cell>
          <cell r="O72">
            <v>7256500</v>
          </cell>
          <cell r="P72">
            <v>0</v>
          </cell>
          <cell r="Q72">
            <v>0</v>
          </cell>
          <cell r="R72">
            <v>2760</v>
          </cell>
          <cell r="S72">
            <v>7256500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387</v>
          </cell>
          <cell r="AA72">
            <v>1017487.5000000009</v>
          </cell>
          <cell r="AB72">
            <v>2760</v>
          </cell>
          <cell r="AC72">
            <v>7256500</v>
          </cell>
          <cell r="AD72">
            <v>2526</v>
          </cell>
          <cell r="AE72">
            <v>6641275</v>
          </cell>
          <cell r="AF72">
            <v>0</v>
          </cell>
        </row>
        <row r="73">
          <cell r="B73">
            <v>81110</v>
          </cell>
          <cell r="C73" t="str">
            <v>KARTON LAYER 240 ML/KARTO</v>
          </cell>
          <cell r="D73">
            <v>306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306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</row>
        <row r="74">
          <cell r="B74">
            <v>81613</v>
          </cell>
          <cell r="C74" t="str">
            <v>AQ.KRTN 240 ML 1X1</v>
          </cell>
          <cell r="D74">
            <v>2374</v>
          </cell>
          <cell r="E74">
            <v>0</v>
          </cell>
          <cell r="F74">
            <v>0</v>
          </cell>
          <cell r="G74">
            <v>0</v>
          </cell>
          <cell r="H74">
            <v>120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2494</v>
          </cell>
          <cell r="AA74">
            <v>0</v>
          </cell>
          <cell r="AB74">
            <v>120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B75">
            <v>82111</v>
          </cell>
          <cell r="C75" t="str">
            <v>VIT KRTN 1500 ML 1X1</v>
          </cell>
          <cell r="D75">
            <v>18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18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6">
          <cell r="B76">
            <v>82312</v>
          </cell>
          <cell r="C76" t="str">
            <v>VIT KRTN 600 ML 1X1</v>
          </cell>
          <cell r="D76">
            <v>11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11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B77">
            <v>82613</v>
          </cell>
          <cell r="C77" t="str">
            <v>VIT KRTN 240 ML 1X1</v>
          </cell>
          <cell r="D77">
            <v>377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377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</row>
        <row r="78">
          <cell r="B78">
            <v>90002</v>
          </cell>
          <cell r="C78" t="str">
            <v>TRIPLEK/TRAY</v>
          </cell>
          <cell r="D78">
            <v>352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352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</row>
        <row r="81">
          <cell r="C81" t="str">
            <v>TOTAL</v>
          </cell>
          <cell r="D81">
            <v>57766</v>
          </cell>
          <cell r="E81">
            <v>1123536517.8333333</v>
          </cell>
          <cell r="F81">
            <v>1070176</v>
          </cell>
          <cell r="G81">
            <v>1289030.3888888888</v>
          </cell>
          <cell r="H81">
            <v>165398</v>
          </cell>
          <cell r="I81">
            <v>2660162900</v>
          </cell>
          <cell r="J81">
            <v>93280</v>
          </cell>
          <cell r="K81">
            <v>2102984366.6666667</v>
          </cell>
          <cell r="L81">
            <v>0</v>
          </cell>
          <cell r="M81">
            <v>0</v>
          </cell>
          <cell r="N81">
            <v>26114</v>
          </cell>
          <cell r="O81">
            <v>305515700</v>
          </cell>
          <cell r="P81">
            <v>58333</v>
          </cell>
          <cell r="Q81">
            <v>1683461100</v>
          </cell>
          <cell r="R81">
            <v>225682</v>
          </cell>
          <cell r="S81">
            <v>3449835424.9999995</v>
          </cell>
          <cell r="T81">
            <v>0</v>
          </cell>
          <cell r="U81">
            <v>0</v>
          </cell>
          <cell r="V81">
            <v>1379</v>
          </cell>
          <cell r="W81">
            <v>43492500</v>
          </cell>
          <cell r="X81">
            <v>0</v>
          </cell>
          <cell r="Y81">
            <v>0</v>
          </cell>
          <cell r="Z81">
            <v>57164</v>
          </cell>
          <cell r="AA81">
            <v>1015410459.5000001</v>
          </cell>
          <cell r="AB81">
            <v>131800</v>
          </cell>
          <cell r="AC81">
            <v>1238725000</v>
          </cell>
          <cell r="AD81">
            <v>132402</v>
          </cell>
          <cell r="AE81">
            <v>1346851058.3333335</v>
          </cell>
          <cell r="AF81">
            <v>0</v>
          </cell>
        </row>
        <row r="82">
          <cell r="H82">
            <v>4</v>
          </cell>
          <cell r="J82">
            <v>5</v>
          </cell>
          <cell r="L82">
            <v>6</v>
          </cell>
          <cell r="N82">
            <v>7</v>
          </cell>
          <cell r="P82">
            <v>8</v>
          </cell>
          <cell r="R82">
            <v>9</v>
          </cell>
          <cell r="T82">
            <v>10</v>
          </cell>
          <cell r="V82">
            <v>11</v>
          </cell>
          <cell r="X82">
            <v>12</v>
          </cell>
        </row>
        <row r="83">
          <cell r="D83">
            <v>0</v>
          </cell>
          <cell r="E83">
            <v>0</v>
          </cell>
          <cell r="H83">
            <v>0</v>
          </cell>
          <cell r="J83">
            <v>0</v>
          </cell>
          <cell r="L83">
            <v>0</v>
          </cell>
          <cell r="N83">
            <v>0</v>
          </cell>
          <cell r="P83">
            <v>0</v>
          </cell>
          <cell r="R83">
            <v>0</v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  <cell r="AA83">
            <v>0</v>
          </cell>
          <cell r="AD83">
            <v>0</v>
          </cell>
        </row>
      </sheetData>
      <sheetData sheetId="9" refreshError="1"/>
      <sheetData sheetId="10">
        <row r="2">
          <cell r="E2">
            <v>0</v>
          </cell>
        </row>
      </sheetData>
      <sheetData sheetId="11">
        <row r="1">
          <cell r="A1" t="str">
            <v>LAPORAN MUTASI PRODUK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voice"/>
      <sheetName val="Customer"/>
      <sheetName val="Barang"/>
      <sheetName val="Kartu Piutang"/>
      <sheetName val="FORMULA"/>
    </sheetNames>
    <sheetDataSet>
      <sheetData sheetId="0" refreshError="1"/>
      <sheetData sheetId="1" refreshError="1"/>
      <sheetData sheetId="2">
        <row r="2">
          <cell r="A2" t="str">
            <v>ARIS</v>
          </cell>
        </row>
        <row r="3">
          <cell r="A3" t="str">
            <v>SULEMAN</v>
          </cell>
        </row>
        <row r="4">
          <cell r="A4" t="str">
            <v>MUNAWIR</v>
          </cell>
        </row>
        <row r="5">
          <cell r="A5" t="str">
            <v>ROIS</v>
          </cell>
        </row>
        <row r="6">
          <cell r="A6" t="str">
            <v>SOLIKIN B</v>
          </cell>
        </row>
        <row r="7">
          <cell r="A7" t="str">
            <v xml:space="preserve">NUR SALIM </v>
          </cell>
        </row>
        <row r="8">
          <cell r="A8" t="str">
            <v>SYAIFUL T</v>
          </cell>
        </row>
        <row r="9">
          <cell r="A9" t="str">
            <v>SULIS B</v>
          </cell>
        </row>
        <row r="10">
          <cell r="A10" t="str">
            <v>GITO</v>
          </cell>
        </row>
        <row r="11">
          <cell r="A11" t="str">
            <v>SUGIK</v>
          </cell>
        </row>
        <row r="12">
          <cell r="A12" t="str">
            <v>RONI</v>
          </cell>
        </row>
        <row r="13">
          <cell r="A13" t="str">
            <v>SYAIFUL . A</v>
          </cell>
        </row>
        <row r="14">
          <cell r="A14" t="str">
            <v>SUCIPTO B</v>
          </cell>
        </row>
        <row r="15">
          <cell r="A15" t="str">
            <v>FATCHUR</v>
          </cell>
        </row>
        <row r="16">
          <cell r="A16" t="str">
            <v>TONI</v>
          </cell>
        </row>
        <row r="17">
          <cell r="A17" t="str">
            <v>JUMAD</v>
          </cell>
        </row>
        <row r="18">
          <cell r="A18" t="str">
            <v>HERIANTO</v>
          </cell>
        </row>
        <row r="19">
          <cell r="A19" t="str">
            <v>SUGIONO</v>
          </cell>
        </row>
        <row r="20">
          <cell r="A20" t="str">
            <v>TAUFIK</v>
          </cell>
        </row>
        <row r="21">
          <cell r="A21" t="str">
            <v>KHOIRUL H</v>
          </cell>
        </row>
        <row r="22">
          <cell r="A22" t="str">
            <v>MASKUL.H</v>
          </cell>
        </row>
        <row r="23">
          <cell r="A23" t="str">
            <v>SUHARIADI</v>
          </cell>
        </row>
        <row r="24">
          <cell r="A24" t="str">
            <v>ZEMY</v>
          </cell>
        </row>
        <row r="25">
          <cell r="A25" t="str">
            <v>MUSLIMIN</v>
          </cell>
        </row>
        <row r="26">
          <cell r="A26" t="str">
            <v>RONI</v>
          </cell>
        </row>
        <row r="27">
          <cell r="A27" t="str">
            <v>IRKHAM</v>
          </cell>
        </row>
        <row r="28">
          <cell r="A28" t="str">
            <v>SYAIIN</v>
          </cell>
        </row>
        <row r="29">
          <cell r="A29" t="str">
            <v>KHOIRUL.U</v>
          </cell>
        </row>
        <row r="30">
          <cell r="A30" t="str">
            <v>SUBANDI</v>
          </cell>
        </row>
        <row r="31">
          <cell r="A31" t="str">
            <v xml:space="preserve">SLAMET </v>
          </cell>
        </row>
        <row r="32">
          <cell r="A32" t="str">
            <v>AGUS HR</v>
          </cell>
        </row>
        <row r="33">
          <cell r="A33" t="str">
            <v>MUSTAHAR</v>
          </cell>
        </row>
        <row r="34">
          <cell r="A34" t="str">
            <v>SARBINI</v>
          </cell>
        </row>
        <row r="35">
          <cell r="A35" t="str">
            <v>A.ROHMAN</v>
          </cell>
        </row>
        <row r="36">
          <cell r="A36" t="str">
            <v>AGUS BANDI</v>
          </cell>
        </row>
        <row r="37">
          <cell r="A37" t="str">
            <v>ROHANI</v>
          </cell>
        </row>
        <row r="38">
          <cell r="A38" t="str">
            <v>MAT ALI</v>
          </cell>
        </row>
        <row r="39">
          <cell r="A39" t="str">
            <v>YANTO A</v>
          </cell>
        </row>
        <row r="40">
          <cell r="A40" t="str">
            <v>BAMBANG</v>
          </cell>
        </row>
        <row r="41">
          <cell r="A41" t="str">
            <v>DENNY R</v>
          </cell>
        </row>
        <row r="42">
          <cell r="A42" t="str">
            <v>KASIONO</v>
          </cell>
        </row>
        <row r="43">
          <cell r="A43" t="str">
            <v>HANAN</v>
          </cell>
        </row>
        <row r="44">
          <cell r="A44" t="str">
            <v>SUKANDAR</v>
          </cell>
        </row>
        <row r="45">
          <cell r="A45" t="str">
            <v>TONY</v>
          </cell>
        </row>
        <row r="46">
          <cell r="A46" t="str">
            <v>MONGAL</v>
          </cell>
        </row>
        <row r="47">
          <cell r="A47" t="str">
            <v>NUR SANTO</v>
          </cell>
        </row>
        <row r="48">
          <cell r="A48" t="str">
            <v>M.SOLIKIN</v>
          </cell>
        </row>
        <row r="49">
          <cell r="A49" t="str">
            <v>NASOR</v>
          </cell>
        </row>
        <row r="50">
          <cell r="A50" t="str">
            <v>SIYARI</v>
          </cell>
        </row>
        <row r="51">
          <cell r="A51" t="str">
            <v>NADIR</v>
          </cell>
        </row>
        <row r="52">
          <cell r="A52" t="str">
            <v>SUKANDAR</v>
          </cell>
        </row>
        <row r="53">
          <cell r="A53" t="str">
            <v>HUDA</v>
          </cell>
        </row>
        <row r="54">
          <cell r="A54" t="str">
            <v>NUR KHOLIS</v>
          </cell>
        </row>
        <row r="55">
          <cell r="A55" t="str">
            <v>SOLIKIN A</v>
          </cell>
        </row>
        <row r="56">
          <cell r="A56" t="str">
            <v>HADI.S</v>
          </cell>
        </row>
        <row r="57">
          <cell r="A57" t="str">
            <v>MASRIDI</v>
          </cell>
        </row>
        <row r="58">
          <cell r="A58" t="str">
            <v>NUR HADI</v>
          </cell>
        </row>
        <row r="59">
          <cell r="A59" t="str">
            <v>CHOLILI</v>
          </cell>
        </row>
        <row r="60">
          <cell r="A60" t="str">
            <v>AGUS R</v>
          </cell>
        </row>
        <row r="61">
          <cell r="A61" t="str">
            <v>AHMAD</v>
          </cell>
        </row>
        <row r="62">
          <cell r="A62" t="str">
            <v>DENNY S</v>
          </cell>
        </row>
        <row r="63">
          <cell r="A63" t="str">
            <v>SUYONO</v>
          </cell>
        </row>
        <row r="64">
          <cell r="A64" t="str">
            <v>UZER</v>
          </cell>
        </row>
        <row r="65">
          <cell r="A65" t="str">
            <v>AGUS CAKIL</v>
          </cell>
        </row>
        <row r="66">
          <cell r="A66" t="str">
            <v>ASIK</v>
          </cell>
        </row>
        <row r="67">
          <cell r="A67" t="str">
            <v>TOSIM</v>
          </cell>
        </row>
        <row r="68">
          <cell r="A68" t="str">
            <v>WACHID</v>
          </cell>
        </row>
        <row r="69">
          <cell r="A69" t="str">
            <v>SUYONO</v>
          </cell>
        </row>
        <row r="70">
          <cell r="A70" t="str">
            <v>HENDRO</v>
          </cell>
        </row>
        <row r="71">
          <cell r="A71" t="str">
            <v>WAWAN</v>
          </cell>
        </row>
        <row r="72">
          <cell r="A72" t="str">
            <v>ADIM</v>
          </cell>
        </row>
        <row r="73">
          <cell r="A73" t="str">
            <v>ANWAR</v>
          </cell>
        </row>
        <row r="74">
          <cell r="A74" t="str">
            <v>SIFAK</v>
          </cell>
        </row>
        <row r="75">
          <cell r="A75" t="str">
            <v>JONO</v>
          </cell>
        </row>
        <row r="76">
          <cell r="A76" t="str">
            <v>RUDI</v>
          </cell>
        </row>
        <row r="77">
          <cell r="A77" t="str">
            <v>SUYANTO</v>
          </cell>
        </row>
        <row r="78">
          <cell r="A78" t="str">
            <v>MARSONO</v>
          </cell>
        </row>
        <row r="79">
          <cell r="A79" t="str">
            <v>DIDIT</v>
          </cell>
        </row>
        <row r="80">
          <cell r="A80" t="str">
            <v>MAHMUDI</v>
          </cell>
        </row>
        <row r="81">
          <cell r="A81" t="str">
            <v>TOHA</v>
          </cell>
        </row>
        <row r="82">
          <cell r="A82" t="str">
            <v>YANTO B</v>
          </cell>
        </row>
        <row r="83">
          <cell r="A83" t="str">
            <v>DODIK</v>
          </cell>
        </row>
        <row r="84">
          <cell r="A84" t="str">
            <v>SUKADI</v>
          </cell>
        </row>
        <row r="85">
          <cell r="A85" t="str">
            <v>JAFAR</v>
          </cell>
        </row>
        <row r="86">
          <cell r="A86" t="str">
            <v>SUKIR</v>
          </cell>
        </row>
        <row r="87">
          <cell r="A87" t="str">
            <v>MULYADI</v>
          </cell>
        </row>
        <row r="88">
          <cell r="A88" t="str">
            <v>MUHAMMAD</v>
          </cell>
        </row>
        <row r="89">
          <cell r="A89" t="str">
            <v>RIAWAN</v>
          </cell>
        </row>
        <row r="90">
          <cell r="A90" t="str">
            <v>SUGENG</v>
          </cell>
        </row>
        <row r="91">
          <cell r="A91" t="str">
            <v>AMIN</v>
          </cell>
        </row>
        <row r="92">
          <cell r="A92" t="str">
            <v>SANTO</v>
          </cell>
        </row>
        <row r="93">
          <cell r="A93" t="str">
            <v>MAHRUS</v>
          </cell>
        </row>
        <row r="94">
          <cell r="A94" t="str">
            <v>IBRAHIM</v>
          </cell>
        </row>
        <row r="95">
          <cell r="A95" t="str">
            <v>RISTANTO</v>
          </cell>
        </row>
        <row r="96">
          <cell r="A96" t="str">
            <v>HADI</v>
          </cell>
        </row>
        <row r="97">
          <cell r="A97" t="str">
            <v>BUANG</v>
          </cell>
        </row>
        <row r="98">
          <cell r="A98" t="str">
            <v>ABDUL</v>
          </cell>
        </row>
        <row r="99">
          <cell r="A99" t="str">
            <v>RATMO</v>
          </cell>
        </row>
        <row r="100">
          <cell r="A100" t="str">
            <v>SULISWANTO</v>
          </cell>
        </row>
        <row r="101">
          <cell r="A101" t="str">
            <v>HOLILI</v>
          </cell>
        </row>
        <row r="102">
          <cell r="A102" t="str">
            <v>YUSUF</v>
          </cell>
        </row>
        <row r="103">
          <cell r="A103" t="str">
            <v>JUMANTO</v>
          </cell>
        </row>
        <row r="104">
          <cell r="A104" t="str">
            <v>AGUS B</v>
          </cell>
        </row>
        <row r="105">
          <cell r="A105" t="str">
            <v>SAFI'I</v>
          </cell>
        </row>
        <row r="106">
          <cell r="A106" t="str">
            <v>CHOIRUL</v>
          </cell>
        </row>
        <row r="107">
          <cell r="A107" t="str">
            <v>SIARI</v>
          </cell>
        </row>
        <row r="108">
          <cell r="A108" t="str">
            <v>SAMSUL</v>
          </cell>
        </row>
        <row r="109">
          <cell r="A109" t="str">
            <v>EKO</v>
          </cell>
        </row>
        <row r="110">
          <cell r="A110" t="str">
            <v>SAFIUDIN</v>
          </cell>
        </row>
        <row r="111">
          <cell r="A111" t="str">
            <v>CIPTO</v>
          </cell>
        </row>
        <row r="112">
          <cell r="A112" t="str">
            <v>YONO</v>
          </cell>
        </row>
        <row r="113">
          <cell r="A113" t="str">
            <v>NASOR</v>
          </cell>
        </row>
        <row r="114">
          <cell r="A114" t="str">
            <v>WARIMAN</v>
          </cell>
        </row>
        <row r="115">
          <cell r="A115" t="str">
            <v>ROBY</v>
          </cell>
        </row>
        <row r="116">
          <cell r="A116" t="str">
            <v>KARIM</v>
          </cell>
        </row>
        <row r="117">
          <cell r="A117" t="str">
            <v>JEFRI</v>
          </cell>
        </row>
        <row r="118">
          <cell r="A118" t="str">
            <v>JATMIKO</v>
          </cell>
        </row>
        <row r="119">
          <cell r="A119" t="str">
            <v>YASIN</v>
          </cell>
        </row>
        <row r="120">
          <cell r="A120" t="str">
            <v>SUNARYO</v>
          </cell>
        </row>
        <row r="121">
          <cell r="A121" t="str">
            <v>SUDARSONO</v>
          </cell>
        </row>
        <row r="122">
          <cell r="A122" t="str">
            <v>JAKIK</v>
          </cell>
        </row>
        <row r="123">
          <cell r="A123" t="str">
            <v>ASNAN</v>
          </cell>
        </row>
        <row r="124">
          <cell r="A124" t="str">
            <v>NANANG</v>
          </cell>
        </row>
        <row r="125">
          <cell r="A125" t="str">
            <v>KASIM</v>
          </cell>
        </row>
        <row r="126">
          <cell r="A126" t="str">
            <v>LATIF</v>
          </cell>
        </row>
        <row r="127">
          <cell r="A127" t="str">
            <v>SANTOSO</v>
          </cell>
        </row>
        <row r="128">
          <cell r="A128" t="str">
            <v>IWAN</v>
          </cell>
        </row>
        <row r="129">
          <cell r="A129" t="str">
            <v>TARMUJI</v>
          </cell>
        </row>
        <row r="130">
          <cell r="A130" t="str">
            <v>MAHRUS A</v>
          </cell>
        </row>
        <row r="131">
          <cell r="A131" t="str">
            <v>BUNYAMIN</v>
          </cell>
        </row>
        <row r="132">
          <cell r="A132" t="str">
            <v>AGUS D</v>
          </cell>
        </row>
        <row r="133">
          <cell r="A133" t="str">
            <v>BURAMIN</v>
          </cell>
        </row>
        <row r="134">
          <cell r="A134" t="str">
            <v>SABAR</v>
          </cell>
        </row>
        <row r="135">
          <cell r="A135" t="str">
            <v>SYAIFUL T</v>
          </cell>
        </row>
        <row r="136">
          <cell r="A136" t="str">
            <v>PURWADI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Sheet1"/>
      <sheetName val="JAN'04"/>
      <sheetName val="FEB'04"/>
      <sheetName val="MARET 2004"/>
      <sheetName val="APRIL'04"/>
      <sheetName val="MEI'04"/>
      <sheetName val="JUNI'04"/>
      <sheetName val="JUL'04"/>
      <sheetName val="AGUS'04"/>
      <sheetName val="SEP'04"/>
      <sheetName val="OKT'04"/>
      <sheetName val="NOV'04"/>
      <sheetName val="Sheet3"/>
      <sheetName val="Sheet2"/>
      <sheetName val="Sheet4"/>
      <sheetName val="Sheet5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 t="str">
            <v>A-001</v>
          </cell>
          <cell r="C2">
            <v>64800</v>
          </cell>
          <cell r="E2" t="str">
            <v>A-001</v>
          </cell>
          <cell r="F2">
            <v>0</v>
          </cell>
          <cell r="H2" t="str">
            <v>A-001</v>
          </cell>
          <cell r="I2">
            <v>220077.34</v>
          </cell>
          <cell r="K2" t="str">
            <v>A-001</v>
          </cell>
          <cell r="L2">
            <v>0</v>
          </cell>
          <cell r="N2" t="str">
            <v>A-001</v>
          </cell>
          <cell r="O2">
            <v>0</v>
          </cell>
          <cell r="T2" t="str">
            <v>A-001</v>
          </cell>
          <cell r="U2">
            <v>0</v>
          </cell>
        </row>
        <row r="3">
          <cell r="B3" t="str">
            <v>A-001</v>
          </cell>
          <cell r="C3">
            <v>328500</v>
          </cell>
          <cell r="E3" t="str">
            <v>A-077</v>
          </cell>
          <cell r="F3">
            <v>10050</v>
          </cell>
          <cell r="H3" t="str">
            <v>A-003</v>
          </cell>
          <cell r="I3">
            <v>377767.92</v>
          </cell>
          <cell r="K3" t="str">
            <v>A-002</v>
          </cell>
          <cell r="L3">
            <v>594264.96</v>
          </cell>
          <cell r="N3" t="str">
            <v>A-002</v>
          </cell>
          <cell r="O3">
            <v>863723.52000000002</v>
          </cell>
          <cell r="T3" t="str">
            <v>A-002</v>
          </cell>
          <cell r="U3">
            <v>155000.24</v>
          </cell>
        </row>
        <row r="4">
          <cell r="B4" t="str">
            <v>A-001</v>
          </cell>
          <cell r="C4">
            <v>328500</v>
          </cell>
          <cell r="E4" t="str">
            <v>A-077</v>
          </cell>
          <cell r="F4">
            <v>421000</v>
          </cell>
          <cell r="H4" t="str">
            <v>A-003</v>
          </cell>
          <cell r="I4">
            <v>377767.92</v>
          </cell>
          <cell r="K4" t="str">
            <v>A-007</v>
          </cell>
          <cell r="L4">
            <v>596494.07999999996</v>
          </cell>
          <cell r="N4" t="str">
            <v>A-002</v>
          </cell>
          <cell r="O4">
            <v>201231.35999999999</v>
          </cell>
          <cell r="T4" t="str">
            <v>A-004</v>
          </cell>
          <cell r="U4">
            <v>232500.36</v>
          </cell>
        </row>
        <row r="5">
          <cell r="B5" t="str">
            <v>A-001</v>
          </cell>
          <cell r="C5">
            <v>721800</v>
          </cell>
          <cell r="E5" t="str">
            <v>A-077</v>
          </cell>
          <cell r="F5">
            <v>451155</v>
          </cell>
          <cell r="H5" t="str">
            <v>A-004</v>
          </cell>
          <cell r="I5">
            <v>198000</v>
          </cell>
          <cell r="K5" t="str">
            <v>A-007</v>
          </cell>
          <cell r="L5">
            <v>567244.80000000005</v>
          </cell>
          <cell r="N5" t="str">
            <v>A-002</v>
          </cell>
          <cell r="O5">
            <v>1064954.8799999999</v>
          </cell>
          <cell r="T5" t="str">
            <v>A-004</v>
          </cell>
          <cell r="U5">
            <v>232500.36</v>
          </cell>
        </row>
        <row r="6">
          <cell r="B6" t="str">
            <v>A-002</v>
          </cell>
          <cell r="C6">
            <v>1147775</v>
          </cell>
          <cell r="E6" t="str">
            <v>A-101</v>
          </cell>
          <cell r="F6">
            <v>10050</v>
          </cell>
          <cell r="H6" t="str">
            <v>A-004</v>
          </cell>
          <cell r="I6">
            <v>198000</v>
          </cell>
          <cell r="K6" t="str">
            <v>A-007</v>
          </cell>
          <cell r="L6">
            <v>1163738.8799999999</v>
          </cell>
          <cell r="N6" t="str">
            <v>A-003</v>
          </cell>
          <cell r="O6">
            <v>431861.76000000001</v>
          </cell>
          <cell r="T6" t="str">
            <v>A-007</v>
          </cell>
          <cell r="U6">
            <v>697501.08</v>
          </cell>
        </row>
        <row r="7">
          <cell r="B7" t="str">
            <v>A-002</v>
          </cell>
          <cell r="C7">
            <v>240000</v>
          </cell>
          <cell r="E7" t="str">
            <v>A-101</v>
          </cell>
          <cell r="F7">
            <v>10050</v>
          </cell>
          <cell r="H7" t="str">
            <v>A-007</v>
          </cell>
          <cell r="I7">
            <v>432000</v>
          </cell>
          <cell r="K7" t="str">
            <v>A-014</v>
          </cell>
          <cell r="L7">
            <v>407963.75</v>
          </cell>
          <cell r="N7" t="str">
            <v>A-003</v>
          </cell>
          <cell r="O7">
            <v>431861.76000000001</v>
          </cell>
          <cell r="T7" t="str">
            <v>A-007</v>
          </cell>
          <cell r="U7">
            <v>697501.08</v>
          </cell>
        </row>
        <row r="8">
          <cell r="B8" t="str">
            <v>A-002</v>
          </cell>
          <cell r="C8">
            <v>392000</v>
          </cell>
          <cell r="E8" t="str">
            <v>A-101</v>
          </cell>
          <cell r="F8">
            <v>20100</v>
          </cell>
          <cell r="H8" t="str">
            <v>A-007</v>
          </cell>
          <cell r="I8">
            <v>432000</v>
          </cell>
          <cell r="K8" t="str">
            <v>A-014</v>
          </cell>
          <cell r="L8">
            <v>110955.6</v>
          </cell>
          <cell r="N8" t="str">
            <v>A-004</v>
          </cell>
          <cell r="O8">
            <v>508920.19</v>
          </cell>
          <cell r="T8" t="str">
            <v>A-014</v>
          </cell>
          <cell r="U8">
            <v>465000.72</v>
          </cell>
        </row>
        <row r="9">
          <cell r="B9" t="str">
            <v>A-002</v>
          </cell>
          <cell r="C9">
            <v>1779775</v>
          </cell>
          <cell r="E9" t="str">
            <v>A-101</v>
          </cell>
          <cell r="F9">
            <v>20100</v>
          </cell>
          <cell r="H9" t="str">
            <v>A-009</v>
          </cell>
          <cell r="I9">
            <v>73500</v>
          </cell>
          <cell r="K9" t="str">
            <v>A-014</v>
          </cell>
          <cell r="L9">
            <v>25980</v>
          </cell>
          <cell r="N9" t="str">
            <v>A-004</v>
          </cell>
          <cell r="O9">
            <v>224294.39999999999</v>
          </cell>
          <cell r="T9" t="str">
            <v>A-014</v>
          </cell>
          <cell r="U9">
            <v>465000.72</v>
          </cell>
        </row>
        <row r="10">
          <cell r="B10" t="str">
            <v>A-004</v>
          </cell>
          <cell r="C10">
            <v>768000</v>
          </cell>
          <cell r="E10" t="str">
            <v>A-101</v>
          </cell>
          <cell r="F10">
            <v>60300</v>
          </cell>
          <cell r="H10" t="str">
            <v>A-009</v>
          </cell>
          <cell r="I10">
            <v>227860.02</v>
          </cell>
          <cell r="K10" t="str">
            <v>A-014</v>
          </cell>
          <cell r="L10">
            <v>544899.35</v>
          </cell>
          <cell r="N10" t="str">
            <v>A-004</v>
          </cell>
          <cell r="O10">
            <v>733214.59</v>
          </cell>
          <cell r="T10" t="str">
            <v>A-020</v>
          </cell>
          <cell r="U10">
            <v>310000.48</v>
          </cell>
        </row>
        <row r="11">
          <cell r="B11" t="str">
            <v>A-004</v>
          </cell>
          <cell r="C11">
            <v>768000</v>
          </cell>
          <cell r="E11" t="str">
            <v>C-019</v>
          </cell>
          <cell r="F11">
            <v>28750</v>
          </cell>
          <cell r="H11" t="str">
            <v>A-009</v>
          </cell>
          <cell r="I11">
            <v>301360.02</v>
          </cell>
          <cell r="K11" t="str">
            <v>A-018</v>
          </cell>
          <cell r="L11">
            <v>318182.40000000002</v>
          </cell>
          <cell r="N11" t="str">
            <v>A-007</v>
          </cell>
          <cell r="O11">
            <v>395366.40000000002</v>
          </cell>
          <cell r="T11" t="str">
            <v>A-020</v>
          </cell>
          <cell r="U11">
            <v>310000.48</v>
          </cell>
        </row>
        <row r="12">
          <cell r="B12" t="str">
            <v>A-007</v>
          </cell>
          <cell r="C12">
            <v>288000</v>
          </cell>
          <cell r="E12" t="str">
            <v>C-019</v>
          </cell>
          <cell r="F12">
            <v>28750</v>
          </cell>
          <cell r="H12" t="str">
            <v>A-014</v>
          </cell>
          <cell r="I12">
            <v>331339.98</v>
          </cell>
          <cell r="K12" t="str">
            <v>A-018</v>
          </cell>
          <cell r="L12">
            <v>364492.79999999999</v>
          </cell>
          <cell r="N12" t="str">
            <v>A-007</v>
          </cell>
          <cell r="O12">
            <v>395366.40000000002</v>
          </cell>
          <cell r="T12" t="str">
            <v>A-036</v>
          </cell>
          <cell r="U12">
            <v>25999.919999999998</v>
          </cell>
        </row>
        <row r="13">
          <cell r="B13" t="str">
            <v>A-007</v>
          </cell>
          <cell r="C13">
            <v>1920000</v>
          </cell>
          <cell r="E13" t="str">
            <v>E-069</v>
          </cell>
          <cell r="F13">
            <v>9000</v>
          </cell>
          <cell r="H13" t="str">
            <v>A-014</v>
          </cell>
          <cell r="I13">
            <v>331339.98</v>
          </cell>
          <cell r="K13" t="str">
            <v>A-018</v>
          </cell>
          <cell r="L13">
            <v>682675.19999999995</v>
          </cell>
          <cell r="N13" t="str">
            <v>A-014</v>
          </cell>
          <cell r="O13">
            <v>269913.59999999998</v>
          </cell>
          <cell r="T13" t="str">
            <v>A-036</v>
          </cell>
          <cell r="U13">
            <v>25999.919999999998</v>
          </cell>
        </row>
        <row r="14">
          <cell r="B14" t="str">
            <v>A-007</v>
          </cell>
          <cell r="C14">
            <v>2208000</v>
          </cell>
          <cell r="E14" t="str">
            <v>E-069</v>
          </cell>
          <cell r="F14">
            <v>9000</v>
          </cell>
          <cell r="H14" t="str">
            <v>A-016</v>
          </cell>
          <cell r="I14">
            <v>343043.88</v>
          </cell>
          <cell r="K14" t="str">
            <v>A-020</v>
          </cell>
          <cell r="L14">
            <v>358176.96</v>
          </cell>
          <cell r="N14" t="str">
            <v>A-014</v>
          </cell>
          <cell r="O14">
            <v>269913.59999999998</v>
          </cell>
          <cell r="T14" t="str">
            <v>A-036</v>
          </cell>
          <cell r="U14">
            <v>51999.839999999997</v>
          </cell>
        </row>
        <row r="15">
          <cell r="B15" t="str">
            <v>A-009</v>
          </cell>
          <cell r="C15">
            <v>555150</v>
          </cell>
          <cell r="E15" t="str">
            <v>F-014</v>
          </cell>
          <cell r="F15">
            <v>401500</v>
          </cell>
          <cell r="H15" t="str">
            <v>A-016</v>
          </cell>
          <cell r="I15">
            <v>155400</v>
          </cell>
          <cell r="K15" t="str">
            <v>A-020</v>
          </cell>
          <cell r="L15">
            <v>474624</v>
          </cell>
          <cell r="N15" t="str">
            <v>A-018</v>
          </cell>
          <cell r="O15">
            <v>544325.76</v>
          </cell>
          <cell r="T15" t="str">
            <v>A-038</v>
          </cell>
          <cell r="U15">
            <v>25999.919999999998</v>
          </cell>
        </row>
        <row r="16">
          <cell r="B16" t="str">
            <v>A-009</v>
          </cell>
          <cell r="C16">
            <v>555150</v>
          </cell>
          <cell r="E16" t="str">
            <v>F-014</v>
          </cell>
          <cell r="F16">
            <v>2527500</v>
          </cell>
          <cell r="H16" t="str">
            <v>A-016</v>
          </cell>
          <cell r="I16">
            <v>498443.88</v>
          </cell>
          <cell r="K16" t="str">
            <v>A-020</v>
          </cell>
          <cell r="L16">
            <v>832800.96</v>
          </cell>
          <cell r="N16" t="str">
            <v>A-018</v>
          </cell>
          <cell r="O16">
            <v>544325.76</v>
          </cell>
          <cell r="T16" t="str">
            <v>A-038</v>
          </cell>
          <cell r="U16">
            <v>25999.919999999998</v>
          </cell>
        </row>
        <row r="17">
          <cell r="B17" t="str">
            <v>A-010</v>
          </cell>
          <cell r="C17">
            <v>102000</v>
          </cell>
          <cell r="E17" t="str">
            <v>F-014</v>
          </cell>
          <cell r="F17">
            <v>694500</v>
          </cell>
          <cell r="H17" t="str">
            <v>A-021</v>
          </cell>
          <cell r="I17">
            <v>125600</v>
          </cell>
          <cell r="K17" t="str">
            <v>A-021</v>
          </cell>
          <cell r="L17">
            <v>298752.58</v>
          </cell>
          <cell r="N17" t="str">
            <v>A-020</v>
          </cell>
          <cell r="O17">
            <v>1148115</v>
          </cell>
          <cell r="T17" t="str">
            <v>A-059</v>
          </cell>
          <cell r="U17">
            <v>76200</v>
          </cell>
        </row>
        <row r="18">
          <cell r="B18" t="str">
            <v>A-010</v>
          </cell>
          <cell r="C18">
            <v>483800</v>
          </cell>
          <cell r="E18" t="str">
            <v>F-014</v>
          </cell>
          <cell r="F18">
            <v>12611250</v>
          </cell>
          <cell r="H18" t="str">
            <v>A-021</v>
          </cell>
          <cell r="I18">
            <v>125600</v>
          </cell>
          <cell r="K18" t="str">
            <v>A-021</v>
          </cell>
          <cell r="L18">
            <v>298752.58</v>
          </cell>
          <cell r="N18" t="str">
            <v>A-020</v>
          </cell>
          <cell r="O18">
            <v>525000.07999999996</v>
          </cell>
          <cell r="T18" t="str">
            <v>A-059</v>
          </cell>
          <cell r="U18">
            <v>76200</v>
          </cell>
        </row>
        <row r="19">
          <cell r="B19" t="str">
            <v>A-010</v>
          </cell>
          <cell r="C19">
            <v>585800</v>
          </cell>
          <cell r="E19" t="str">
            <v>F-014</v>
          </cell>
          <cell r="F19">
            <v>7785000</v>
          </cell>
          <cell r="H19" t="str">
            <v>A-022</v>
          </cell>
          <cell r="I19">
            <v>91652.04</v>
          </cell>
          <cell r="K19" t="str">
            <v>A-022</v>
          </cell>
          <cell r="L19">
            <v>93360</v>
          </cell>
          <cell r="N19" t="str">
            <v>A-020</v>
          </cell>
          <cell r="O19">
            <v>1514189.4</v>
          </cell>
          <cell r="T19" t="str">
            <v>A-064</v>
          </cell>
          <cell r="U19">
            <v>465000.72</v>
          </cell>
        </row>
        <row r="20">
          <cell r="B20" t="str">
            <v>A-014</v>
          </cell>
          <cell r="C20">
            <v>192000</v>
          </cell>
          <cell r="E20" t="str">
            <v>F-014</v>
          </cell>
          <cell r="F20">
            <v>2664000</v>
          </cell>
          <cell r="H20" t="str">
            <v>A-022</v>
          </cell>
          <cell r="I20">
            <v>233061.96</v>
          </cell>
          <cell r="K20" t="str">
            <v>A-022</v>
          </cell>
          <cell r="L20">
            <v>120696.8</v>
          </cell>
          <cell r="N20" t="str">
            <v>A-020</v>
          </cell>
          <cell r="O20">
            <v>3187304.48</v>
          </cell>
          <cell r="T20" t="str">
            <v>A-064</v>
          </cell>
          <cell r="U20">
            <v>465000.72</v>
          </cell>
        </row>
        <row r="21">
          <cell r="B21" t="str">
            <v>A-014</v>
          </cell>
          <cell r="C21">
            <v>192000</v>
          </cell>
          <cell r="E21" t="str">
            <v>F-014</v>
          </cell>
          <cell r="F21">
            <v>26683750</v>
          </cell>
          <cell r="H21" t="str">
            <v>A-022</v>
          </cell>
          <cell r="I21">
            <v>324714</v>
          </cell>
          <cell r="K21" t="str">
            <v>A-022</v>
          </cell>
          <cell r="L21">
            <v>214056.8</v>
          </cell>
          <cell r="N21" t="str">
            <v>A-021</v>
          </cell>
          <cell r="O21">
            <v>373985</v>
          </cell>
          <cell r="T21" t="str">
            <v>A-081</v>
          </cell>
          <cell r="U21">
            <v>55000.24</v>
          </cell>
        </row>
        <row r="22">
          <cell r="B22" t="str">
            <v>A-015</v>
          </cell>
          <cell r="C22">
            <v>141600</v>
          </cell>
          <cell r="E22" t="str">
            <v>H-011</v>
          </cell>
          <cell r="F22">
            <v>405000</v>
          </cell>
          <cell r="H22" t="str">
            <v>A-024</v>
          </cell>
          <cell r="I22">
            <v>506980</v>
          </cell>
          <cell r="K22" t="str">
            <v>A-024</v>
          </cell>
          <cell r="L22">
            <v>864777.99</v>
          </cell>
          <cell r="N22" t="str">
            <v>A-021</v>
          </cell>
          <cell r="O22">
            <v>373985</v>
          </cell>
          <cell r="T22" t="str">
            <v>A-081</v>
          </cell>
          <cell r="U22">
            <v>55000.24</v>
          </cell>
        </row>
        <row r="23">
          <cell r="B23" t="str">
            <v>A-015</v>
          </cell>
          <cell r="C23">
            <v>134625</v>
          </cell>
          <cell r="E23" t="str">
            <v>H-011</v>
          </cell>
          <cell r="F23">
            <v>965000</v>
          </cell>
          <cell r="H23" t="str">
            <v>A-024</v>
          </cell>
          <cell r="I23">
            <v>506980</v>
          </cell>
          <cell r="K23" t="str">
            <v>A-024</v>
          </cell>
          <cell r="L23">
            <v>864777.99</v>
          </cell>
          <cell r="N23" t="str">
            <v>A-022</v>
          </cell>
          <cell r="O23">
            <v>52575.66</v>
          </cell>
          <cell r="T23" t="str">
            <v>A-088</v>
          </cell>
          <cell r="U23">
            <v>232500.36</v>
          </cell>
        </row>
        <row r="24">
          <cell r="B24" t="str">
            <v>A-015</v>
          </cell>
          <cell r="C24">
            <v>276225</v>
          </cell>
          <cell r="E24" t="str">
            <v>H-011</v>
          </cell>
          <cell r="F24">
            <v>115000</v>
          </cell>
          <cell r="H24" t="str">
            <v>A-026</v>
          </cell>
          <cell r="I24">
            <v>18750</v>
          </cell>
          <cell r="K24" t="str">
            <v>A-026</v>
          </cell>
          <cell r="L24">
            <v>63960</v>
          </cell>
          <cell r="N24" t="str">
            <v>A-022</v>
          </cell>
          <cell r="O24">
            <v>52575.66</v>
          </cell>
          <cell r="T24" t="str">
            <v>A-088</v>
          </cell>
          <cell r="U24">
            <v>232500.36</v>
          </cell>
        </row>
        <row r="25">
          <cell r="B25" t="str">
            <v>A-016</v>
          </cell>
          <cell r="C25">
            <v>496050</v>
          </cell>
          <cell r="E25" t="str">
            <v>H-011</v>
          </cell>
          <cell r="F25">
            <v>1485000</v>
          </cell>
          <cell r="H25" t="str">
            <v>A-026</v>
          </cell>
          <cell r="I25">
            <v>485095.01</v>
          </cell>
          <cell r="K25" t="str">
            <v>A-026</v>
          </cell>
          <cell r="L25">
            <v>63960</v>
          </cell>
          <cell r="N25" t="str">
            <v>A-025</v>
          </cell>
          <cell r="O25">
            <v>372024.4</v>
          </cell>
          <cell r="T25" t="str">
            <v>A-095</v>
          </cell>
          <cell r="U25">
            <v>465000.72</v>
          </cell>
        </row>
        <row r="26">
          <cell r="B26" t="str">
            <v>A-016</v>
          </cell>
          <cell r="C26">
            <v>77100</v>
          </cell>
          <cell r="E26" t="str">
            <v>M-004</v>
          </cell>
          <cell r="F26">
            <v>14136250</v>
          </cell>
          <cell r="H26" t="str">
            <v>A-026</v>
          </cell>
          <cell r="I26">
            <v>135940.01999999999</v>
          </cell>
          <cell r="K26" t="str">
            <v>A-026</v>
          </cell>
          <cell r="L26">
            <v>63960</v>
          </cell>
          <cell r="N26" t="str">
            <v>A-025</v>
          </cell>
          <cell r="O26">
            <v>244200</v>
          </cell>
          <cell r="T26" t="str">
            <v>A-095</v>
          </cell>
          <cell r="U26">
            <v>465000.72</v>
          </cell>
        </row>
        <row r="27">
          <cell r="B27" t="str">
            <v>A-016</v>
          </cell>
          <cell r="C27">
            <v>132900</v>
          </cell>
          <cell r="E27" t="str">
            <v>M-004</v>
          </cell>
          <cell r="F27">
            <v>14136250</v>
          </cell>
          <cell r="H27" t="str">
            <v>A-026</v>
          </cell>
          <cell r="I27">
            <v>295190.02</v>
          </cell>
          <cell r="K27" t="str">
            <v>A-026</v>
          </cell>
          <cell r="L27">
            <v>228790.8</v>
          </cell>
          <cell r="N27" t="str">
            <v>A-025</v>
          </cell>
          <cell r="O27">
            <v>616224.4</v>
          </cell>
          <cell r="T27" t="str">
            <v>A-096</v>
          </cell>
          <cell r="U27">
            <v>77500.12</v>
          </cell>
        </row>
        <row r="28">
          <cell r="B28" t="str">
            <v>A-016</v>
          </cell>
          <cell r="C28">
            <v>706050</v>
          </cell>
          <cell r="E28" t="str">
            <v>N-003</v>
          </cell>
          <cell r="F28">
            <v>11500</v>
          </cell>
          <cell r="H28" t="str">
            <v>A-026</v>
          </cell>
          <cell r="I28">
            <v>422134.65</v>
          </cell>
          <cell r="K28" t="str">
            <v>A-026</v>
          </cell>
          <cell r="L28">
            <v>420670.8</v>
          </cell>
          <cell r="N28" t="str">
            <v>A-026</v>
          </cell>
          <cell r="O28">
            <v>155760</v>
          </cell>
          <cell r="T28" t="str">
            <v>A-096</v>
          </cell>
          <cell r="U28">
            <v>77500.12</v>
          </cell>
        </row>
        <row r="29">
          <cell r="B29" t="str">
            <v>A-018</v>
          </cell>
          <cell r="C29">
            <v>380550</v>
          </cell>
          <cell r="E29" t="str">
            <v>N-003</v>
          </cell>
          <cell r="F29">
            <v>11500</v>
          </cell>
          <cell r="H29" t="str">
            <v>A-026</v>
          </cell>
          <cell r="I29">
            <v>96000</v>
          </cell>
          <cell r="K29" t="str">
            <v>A-028</v>
          </cell>
          <cell r="L29">
            <v>93729</v>
          </cell>
          <cell r="N29" t="str">
            <v>A-026</v>
          </cell>
          <cell r="O29">
            <v>41700</v>
          </cell>
          <cell r="T29" t="str">
            <v>A-115</v>
          </cell>
          <cell r="U29">
            <v>465000.72</v>
          </cell>
        </row>
        <row r="30">
          <cell r="B30" t="str">
            <v>A-018</v>
          </cell>
          <cell r="C30">
            <v>380550</v>
          </cell>
          <cell r="H30" t="str">
            <v>A-026</v>
          </cell>
          <cell r="I30">
            <v>106669.96</v>
          </cell>
          <cell r="K30" t="str">
            <v>A-028</v>
          </cell>
          <cell r="L30">
            <v>241816.55</v>
          </cell>
          <cell r="N30" t="str">
            <v>A-026</v>
          </cell>
          <cell r="O30">
            <v>198110</v>
          </cell>
          <cell r="T30" t="str">
            <v>A-115</v>
          </cell>
          <cell r="U30">
            <v>465000.72</v>
          </cell>
        </row>
        <row r="31">
          <cell r="B31" t="str">
            <v>A-020</v>
          </cell>
          <cell r="C31">
            <v>2516400</v>
          </cell>
          <cell r="H31" t="str">
            <v>A-026</v>
          </cell>
          <cell r="I31">
            <v>370383.32</v>
          </cell>
          <cell r="K31" t="str">
            <v>A-028</v>
          </cell>
          <cell r="L31">
            <v>335545.55</v>
          </cell>
          <cell r="N31" t="str">
            <v>A-026</v>
          </cell>
          <cell r="O31">
            <v>97500</v>
          </cell>
          <cell r="T31" t="str">
            <v>A-117</v>
          </cell>
          <cell r="U31">
            <v>465000.72</v>
          </cell>
        </row>
        <row r="32">
          <cell r="B32" t="str">
            <v>A-020</v>
          </cell>
          <cell r="C32">
            <v>1383300</v>
          </cell>
          <cell r="H32" t="str">
            <v>A-026</v>
          </cell>
          <cell r="I32">
            <v>143700</v>
          </cell>
          <cell r="K32" t="str">
            <v>A-031</v>
          </cell>
          <cell r="L32">
            <v>85680</v>
          </cell>
          <cell r="N32" t="str">
            <v>A-026</v>
          </cell>
          <cell r="O32">
            <v>10725</v>
          </cell>
          <cell r="T32" t="str">
            <v>A-117</v>
          </cell>
          <cell r="U32">
            <v>465000.72</v>
          </cell>
        </row>
        <row r="33">
          <cell r="B33" t="str">
            <v>A-020</v>
          </cell>
          <cell r="C33">
            <v>1739750</v>
          </cell>
          <cell r="H33" t="str">
            <v>A-026</v>
          </cell>
          <cell r="I33">
            <v>246263</v>
          </cell>
          <cell r="K33" t="str">
            <v>A-031</v>
          </cell>
          <cell r="L33">
            <v>85680</v>
          </cell>
          <cell r="N33" t="str">
            <v>A-026</v>
          </cell>
          <cell r="O33">
            <v>75130</v>
          </cell>
          <cell r="T33" t="str">
            <v>A-118</v>
          </cell>
          <cell r="U33">
            <v>775001.2</v>
          </cell>
        </row>
        <row r="34">
          <cell r="B34" t="str">
            <v>A-020</v>
          </cell>
          <cell r="C34">
            <v>2207400</v>
          </cell>
          <cell r="H34" t="str">
            <v>A-026</v>
          </cell>
          <cell r="I34">
            <v>207500.04</v>
          </cell>
          <cell r="K34" t="str">
            <v>A-032</v>
          </cell>
          <cell r="L34">
            <v>506681.28</v>
          </cell>
          <cell r="N34" t="str">
            <v>A-026</v>
          </cell>
          <cell r="O34">
            <v>46640</v>
          </cell>
          <cell r="T34" t="str">
            <v>A-118</v>
          </cell>
          <cell r="U34">
            <v>775001.2</v>
          </cell>
        </row>
        <row r="35">
          <cell r="B35" t="str">
            <v>A-020</v>
          </cell>
          <cell r="C35">
            <v>7846850</v>
          </cell>
          <cell r="H35" t="str">
            <v>A-026</v>
          </cell>
          <cell r="I35">
            <v>185995.02</v>
          </cell>
          <cell r="K35" t="str">
            <v>A-032</v>
          </cell>
          <cell r="L35">
            <v>598159.68000000005</v>
          </cell>
          <cell r="N35" t="str">
            <v>A-026</v>
          </cell>
          <cell r="O35">
            <v>106229.98</v>
          </cell>
          <cell r="T35" t="str">
            <v>A-121</v>
          </cell>
          <cell r="U35">
            <v>775001.2</v>
          </cell>
        </row>
        <row r="36">
          <cell r="B36" t="str">
            <v>A-021</v>
          </cell>
          <cell r="C36">
            <v>404950</v>
          </cell>
          <cell r="H36" t="str">
            <v>A-026</v>
          </cell>
          <cell r="I36">
            <v>91500.03</v>
          </cell>
          <cell r="K36" t="str">
            <v>A-032</v>
          </cell>
          <cell r="L36">
            <v>332858.88</v>
          </cell>
          <cell r="N36" t="str">
            <v>A-026</v>
          </cell>
          <cell r="O36">
            <v>38940</v>
          </cell>
          <cell r="T36" t="str">
            <v>A-121</v>
          </cell>
          <cell r="U36">
            <v>775001.2</v>
          </cell>
        </row>
        <row r="37">
          <cell r="B37" t="str">
            <v>A-021</v>
          </cell>
          <cell r="C37">
            <v>404950</v>
          </cell>
          <cell r="H37" t="str">
            <v>A-026</v>
          </cell>
          <cell r="I37">
            <v>115233.36</v>
          </cell>
          <cell r="K37" t="str">
            <v>A-032</v>
          </cell>
          <cell r="L37">
            <v>1437699.84</v>
          </cell>
          <cell r="N37" t="str">
            <v>A-026</v>
          </cell>
          <cell r="O37">
            <v>307440.02</v>
          </cell>
          <cell r="T37" t="str">
            <v>A-151</v>
          </cell>
          <cell r="U37">
            <v>465000.72</v>
          </cell>
        </row>
        <row r="38">
          <cell r="B38" t="str">
            <v>A-022</v>
          </cell>
          <cell r="C38">
            <v>380000</v>
          </cell>
          <cell r="H38" t="str">
            <v>A-026</v>
          </cell>
          <cell r="I38">
            <v>130679.96</v>
          </cell>
          <cell r="K38" t="str">
            <v>A-035</v>
          </cell>
          <cell r="L38">
            <v>3595</v>
          </cell>
          <cell r="N38" t="str">
            <v>A-026</v>
          </cell>
          <cell r="O38">
            <v>22999.98</v>
          </cell>
          <cell r="T38" t="str">
            <v>A-151</v>
          </cell>
          <cell r="U38">
            <v>465000.72</v>
          </cell>
        </row>
        <row r="39">
          <cell r="B39" t="str">
            <v>A-022</v>
          </cell>
          <cell r="C39">
            <v>186900</v>
          </cell>
          <cell r="H39" t="str">
            <v>A-026</v>
          </cell>
          <cell r="I39">
            <v>218460</v>
          </cell>
          <cell r="K39" t="str">
            <v>A-035</v>
          </cell>
          <cell r="L39">
            <v>3595</v>
          </cell>
          <cell r="N39" t="str">
            <v>A-026</v>
          </cell>
          <cell r="O39">
            <v>77880</v>
          </cell>
          <cell r="T39" t="str">
            <v>A-161</v>
          </cell>
          <cell r="U39">
            <v>465000.72</v>
          </cell>
        </row>
        <row r="40">
          <cell r="B40" t="str">
            <v>A-022</v>
          </cell>
          <cell r="C40">
            <v>566900</v>
          </cell>
          <cell r="H40" t="str">
            <v>A-026</v>
          </cell>
          <cell r="I40">
            <v>357739.94</v>
          </cell>
          <cell r="K40" t="str">
            <v>A-036</v>
          </cell>
          <cell r="L40">
            <v>94455</v>
          </cell>
          <cell r="N40" t="str">
            <v>A-026</v>
          </cell>
          <cell r="O40">
            <v>245100</v>
          </cell>
          <cell r="T40" t="str">
            <v>A-161</v>
          </cell>
          <cell r="U40">
            <v>387500.6</v>
          </cell>
        </row>
        <row r="41">
          <cell r="B41" t="str">
            <v>A-024</v>
          </cell>
          <cell r="C41">
            <v>1841650</v>
          </cell>
          <cell r="H41" t="str">
            <v>A-026</v>
          </cell>
          <cell r="I41">
            <v>50400</v>
          </cell>
          <cell r="K41" t="str">
            <v>A-036</v>
          </cell>
          <cell r="L41">
            <v>94455</v>
          </cell>
          <cell r="N41" t="str">
            <v>A-026</v>
          </cell>
          <cell r="O41">
            <v>1424154.98</v>
          </cell>
          <cell r="T41" t="str">
            <v>A-161</v>
          </cell>
          <cell r="U41">
            <v>465000.72</v>
          </cell>
        </row>
        <row r="42">
          <cell r="B42" t="str">
            <v>A-024</v>
          </cell>
          <cell r="C42">
            <v>1866150</v>
          </cell>
          <cell r="H42" t="str">
            <v>A-026</v>
          </cell>
          <cell r="I42">
            <v>118506.65</v>
          </cell>
          <cell r="K42" t="str">
            <v>A-037</v>
          </cell>
          <cell r="L42">
            <v>1128672</v>
          </cell>
          <cell r="N42" t="str">
            <v>A-031</v>
          </cell>
          <cell r="O42">
            <v>118599.96</v>
          </cell>
          <cell r="T42" t="str">
            <v>A-161</v>
          </cell>
          <cell r="U42">
            <v>1317502.04</v>
          </cell>
        </row>
        <row r="43">
          <cell r="B43" t="str">
            <v>A-024</v>
          </cell>
          <cell r="C43">
            <v>3707800</v>
          </cell>
          <cell r="H43" t="str">
            <v>A-026</v>
          </cell>
          <cell r="I43">
            <v>233780</v>
          </cell>
          <cell r="K43" t="str">
            <v>A-037</v>
          </cell>
          <cell r="L43">
            <v>1128672</v>
          </cell>
          <cell r="N43" t="str">
            <v>A-031</v>
          </cell>
          <cell r="O43">
            <v>118599.96</v>
          </cell>
          <cell r="T43" t="str">
            <v>A-216</v>
          </cell>
          <cell r="U43">
            <v>99999.6</v>
          </cell>
        </row>
        <row r="44">
          <cell r="B44" t="str">
            <v>A-025</v>
          </cell>
          <cell r="C44">
            <v>764325</v>
          </cell>
          <cell r="H44" t="str">
            <v>A-026</v>
          </cell>
          <cell r="I44">
            <v>18999.96</v>
          </cell>
          <cell r="K44" t="str">
            <v>A-038</v>
          </cell>
          <cell r="L44">
            <v>450282.23999999999</v>
          </cell>
          <cell r="N44" t="str">
            <v>A-032</v>
          </cell>
          <cell r="O44">
            <v>215930.88</v>
          </cell>
          <cell r="T44" t="str">
            <v>A-216</v>
          </cell>
          <cell r="U44">
            <v>47500.12</v>
          </cell>
        </row>
        <row r="45">
          <cell r="B45" t="str">
            <v>A-025</v>
          </cell>
          <cell r="C45">
            <v>150000</v>
          </cell>
          <cell r="H45" t="str">
            <v>A-026</v>
          </cell>
          <cell r="I45">
            <v>113299.92</v>
          </cell>
          <cell r="K45" t="str">
            <v>A-038</v>
          </cell>
          <cell r="L45">
            <v>99160.320000000007</v>
          </cell>
          <cell r="N45" t="str">
            <v>A-032</v>
          </cell>
          <cell r="O45">
            <v>280764</v>
          </cell>
          <cell r="T45" t="str">
            <v>A-216</v>
          </cell>
          <cell r="U45">
            <v>147499.72</v>
          </cell>
        </row>
        <row r="46">
          <cell r="B46" t="str">
            <v>A-025</v>
          </cell>
          <cell r="C46">
            <v>914325</v>
          </cell>
          <cell r="H46" t="str">
            <v>A-026</v>
          </cell>
          <cell r="I46">
            <v>188100</v>
          </cell>
          <cell r="K46" t="str">
            <v>A-038</v>
          </cell>
          <cell r="L46">
            <v>549442.56000000006</v>
          </cell>
          <cell r="N46" t="str">
            <v>A-032</v>
          </cell>
          <cell r="O46">
            <v>178000</v>
          </cell>
          <cell r="T46" t="str">
            <v>A-253</v>
          </cell>
          <cell r="U46">
            <v>232500.36</v>
          </cell>
        </row>
        <row r="47">
          <cell r="B47" t="str">
            <v>A-026</v>
          </cell>
          <cell r="C47">
            <v>367800</v>
          </cell>
          <cell r="H47" t="str">
            <v>A-026</v>
          </cell>
          <cell r="I47">
            <v>18999.96</v>
          </cell>
          <cell r="K47" t="str">
            <v>A-040</v>
          </cell>
          <cell r="L47">
            <v>173636.4</v>
          </cell>
          <cell r="N47" t="str">
            <v>A-032</v>
          </cell>
          <cell r="O47">
            <v>180500</v>
          </cell>
          <cell r="T47" t="str">
            <v>A-253</v>
          </cell>
          <cell r="U47">
            <v>232500.36</v>
          </cell>
        </row>
        <row r="48">
          <cell r="B48" t="str">
            <v>A-026</v>
          </cell>
          <cell r="C48">
            <v>662325</v>
          </cell>
          <cell r="H48" t="str">
            <v>A-026</v>
          </cell>
          <cell r="I48">
            <v>142143.32</v>
          </cell>
          <cell r="K48" t="str">
            <v>A-040</v>
          </cell>
          <cell r="L48">
            <v>173636.4</v>
          </cell>
          <cell r="N48" t="str">
            <v>A-032</v>
          </cell>
          <cell r="O48">
            <v>260000</v>
          </cell>
          <cell r="T48" t="str">
            <v>A-333</v>
          </cell>
          <cell r="U48">
            <v>620000.96</v>
          </cell>
        </row>
        <row r="49">
          <cell r="B49" t="str">
            <v>A-026</v>
          </cell>
          <cell r="C49">
            <v>1341300</v>
          </cell>
          <cell r="H49" t="str">
            <v>A-026</v>
          </cell>
          <cell r="I49">
            <v>62273.36</v>
          </cell>
          <cell r="K49" t="str">
            <v>A-043</v>
          </cell>
          <cell r="L49">
            <v>152742.79999999999</v>
          </cell>
          <cell r="N49" t="str">
            <v>A-032</v>
          </cell>
          <cell r="O49">
            <v>141600</v>
          </cell>
          <cell r="T49" t="str">
            <v>A-333</v>
          </cell>
          <cell r="U49">
            <v>620000.96</v>
          </cell>
        </row>
        <row r="50">
          <cell r="B50" t="str">
            <v>A-026</v>
          </cell>
          <cell r="C50">
            <v>468300</v>
          </cell>
          <cell r="H50" t="str">
            <v>A-026</v>
          </cell>
          <cell r="I50">
            <v>67650</v>
          </cell>
          <cell r="K50" t="str">
            <v>A-043</v>
          </cell>
          <cell r="L50">
            <v>35385</v>
          </cell>
          <cell r="N50" t="str">
            <v>A-032</v>
          </cell>
          <cell r="O50">
            <v>595400</v>
          </cell>
          <cell r="T50" t="str">
            <v>B-007</v>
          </cell>
          <cell r="U50">
            <v>542500.84</v>
          </cell>
        </row>
        <row r="51">
          <cell r="B51" t="str">
            <v>A-026</v>
          </cell>
          <cell r="C51">
            <v>351725</v>
          </cell>
          <cell r="H51" t="str">
            <v>A-026</v>
          </cell>
          <cell r="I51">
            <v>31666.6</v>
          </cell>
          <cell r="K51" t="str">
            <v>A-043</v>
          </cell>
          <cell r="L51">
            <v>188127.8</v>
          </cell>
          <cell r="N51" t="str">
            <v>A-032</v>
          </cell>
          <cell r="O51">
            <v>1852194.88</v>
          </cell>
          <cell r="T51" t="str">
            <v>B-007</v>
          </cell>
          <cell r="U51">
            <v>310000.48</v>
          </cell>
        </row>
        <row r="52">
          <cell r="B52" t="str">
            <v>A-026</v>
          </cell>
          <cell r="C52">
            <v>513750</v>
          </cell>
          <cell r="H52" t="str">
            <v>A-026</v>
          </cell>
          <cell r="I52">
            <v>68399.94</v>
          </cell>
          <cell r="K52" t="str">
            <v>A-044</v>
          </cell>
          <cell r="L52">
            <v>463104</v>
          </cell>
          <cell r="N52" t="str">
            <v>A-035</v>
          </cell>
          <cell r="O52">
            <v>5060</v>
          </cell>
          <cell r="T52" t="str">
            <v>B-007</v>
          </cell>
          <cell r="U52">
            <v>775001.2</v>
          </cell>
        </row>
        <row r="53">
          <cell r="B53" t="str">
            <v>A-026</v>
          </cell>
          <cell r="C53">
            <v>76200</v>
          </cell>
          <cell r="H53" t="str">
            <v>A-026</v>
          </cell>
          <cell r="I53">
            <v>112981.65</v>
          </cell>
          <cell r="K53" t="str">
            <v>A-044</v>
          </cell>
          <cell r="L53">
            <v>186043.2</v>
          </cell>
          <cell r="N53" t="str">
            <v>A-035</v>
          </cell>
          <cell r="O53">
            <v>5060</v>
          </cell>
          <cell r="T53" t="str">
            <v>B-007</v>
          </cell>
          <cell r="U53">
            <v>1627502.52</v>
          </cell>
        </row>
        <row r="54">
          <cell r="B54" t="str">
            <v>A-026</v>
          </cell>
          <cell r="C54">
            <v>702800</v>
          </cell>
          <cell r="H54" t="str">
            <v>A-026</v>
          </cell>
          <cell r="I54">
            <v>180400</v>
          </cell>
          <cell r="K54" t="str">
            <v>A-044</v>
          </cell>
          <cell r="L54">
            <v>236376</v>
          </cell>
          <cell r="N54" t="str">
            <v>A-037</v>
          </cell>
          <cell r="O54">
            <v>873113.47</v>
          </cell>
          <cell r="T54" t="str">
            <v>B-009</v>
          </cell>
          <cell r="U54">
            <v>232500.36</v>
          </cell>
        </row>
        <row r="55">
          <cell r="B55" t="str">
            <v>A-026</v>
          </cell>
          <cell r="C55">
            <v>53400</v>
          </cell>
          <cell r="H55" t="str">
            <v>A-026</v>
          </cell>
          <cell r="I55">
            <v>50400</v>
          </cell>
          <cell r="K55" t="str">
            <v>A-044</v>
          </cell>
          <cell r="L55">
            <v>885523.2</v>
          </cell>
          <cell r="N55" t="str">
            <v>A-037</v>
          </cell>
          <cell r="O55">
            <v>873113.47</v>
          </cell>
          <cell r="T55" t="str">
            <v>B-009</v>
          </cell>
          <cell r="U55">
            <v>232500.36</v>
          </cell>
        </row>
        <row r="56">
          <cell r="B56" t="str">
            <v>A-026</v>
          </cell>
          <cell r="C56">
            <v>288100</v>
          </cell>
          <cell r="H56" t="str">
            <v>A-026</v>
          </cell>
          <cell r="I56">
            <v>269644.02</v>
          </cell>
          <cell r="K56" t="str">
            <v>A-059</v>
          </cell>
          <cell r="L56">
            <v>92316</v>
          </cell>
          <cell r="N56" t="str">
            <v>A-040</v>
          </cell>
          <cell r="O56">
            <v>150480</v>
          </cell>
          <cell r="T56" t="str">
            <v>B-016</v>
          </cell>
          <cell r="U56">
            <v>232500.36</v>
          </cell>
        </row>
        <row r="57">
          <cell r="B57" t="str">
            <v>A-026</v>
          </cell>
          <cell r="C57">
            <v>558900</v>
          </cell>
          <cell r="H57" t="str">
            <v>A-026</v>
          </cell>
          <cell r="I57">
            <v>188100</v>
          </cell>
          <cell r="K57" t="str">
            <v>A-059</v>
          </cell>
          <cell r="L57">
            <v>358672.32</v>
          </cell>
          <cell r="N57" t="str">
            <v>A-040</v>
          </cell>
          <cell r="O57">
            <v>134652</v>
          </cell>
          <cell r="T57" t="str">
            <v>B-016</v>
          </cell>
          <cell r="U57">
            <v>232500.36</v>
          </cell>
        </row>
        <row r="58">
          <cell r="B58" t="str">
            <v>A-026</v>
          </cell>
          <cell r="C58">
            <v>699300</v>
          </cell>
          <cell r="H58" t="str">
            <v>A-026</v>
          </cell>
          <cell r="I58">
            <v>18999.96</v>
          </cell>
          <cell r="K58" t="str">
            <v>A-059</v>
          </cell>
          <cell r="L58">
            <v>450988.32</v>
          </cell>
          <cell r="N58" t="str">
            <v>A-040</v>
          </cell>
          <cell r="O58">
            <v>285132</v>
          </cell>
          <cell r="T58" t="str">
            <v>B-029</v>
          </cell>
          <cell r="U58">
            <v>387500.6</v>
          </cell>
        </row>
        <row r="59">
          <cell r="B59" t="str">
            <v>A-026</v>
          </cell>
          <cell r="C59">
            <v>273750</v>
          </cell>
          <cell r="H59" t="str">
            <v>A-026</v>
          </cell>
          <cell r="I59">
            <v>190490</v>
          </cell>
          <cell r="K59" t="str">
            <v>A-064</v>
          </cell>
          <cell r="L59">
            <v>179173.4</v>
          </cell>
          <cell r="N59" t="str">
            <v>A-044</v>
          </cell>
          <cell r="O59">
            <v>494968.32000000001</v>
          </cell>
          <cell r="T59" t="str">
            <v>B-029</v>
          </cell>
          <cell r="U59">
            <v>310000.48</v>
          </cell>
        </row>
        <row r="60">
          <cell r="B60" t="str">
            <v>A-026</v>
          </cell>
          <cell r="C60">
            <v>27375</v>
          </cell>
          <cell r="H60" t="str">
            <v>A-026</v>
          </cell>
          <cell r="I60">
            <v>5752469.6700000009</v>
          </cell>
          <cell r="K60" t="str">
            <v>A-064</v>
          </cell>
          <cell r="L60">
            <v>179173.4</v>
          </cell>
          <cell r="N60" t="str">
            <v>A-044</v>
          </cell>
          <cell r="O60">
            <v>494968.32000000001</v>
          </cell>
          <cell r="T60" t="str">
            <v>B-029</v>
          </cell>
          <cell r="U60">
            <v>697501.08</v>
          </cell>
        </row>
        <row r="61">
          <cell r="B61" t="str">
            <v>A-026</v>
          </cell>
          <cell r="C61">
            <v>348400</v>
          </cell>
          <cell r="H61" t="str">
            <v>A-027</v>
          </cell>
          <cell r="I61">
            <v>230335</v>
          </cell>
          <cell r="K61" t="str">
            <v>A-071</v>
          </cell>
          <cell r="L61">
            <v>86208</v>
          </cell>
          <cell r="N61" t="str">
            <v>A-046</v>
          </cell>
          <cell r="O61">
            <v>121650</v>
          </cell>
          <cell r="T61" t="str">
            <v>B-052</v>
          </cell>
          <cell r="U61">
            <v>25999.919999999998</v>
          </cell>
        </row>
        <row r="62">
          <cell r="B62" t="str">
            <v>A-026</v>
          </cell>
          <cell r="C62">
            <v>453100</v>
          </cell>
          <cell r="H62" t="str">
            <v>A-027</v>
          </cell>
          <cell r="I62">
            <v>230335</v>
          </cell>
          <cell r="K62" t="str">
            <v>A-071</v>
          </cell>
          <cell r="L62">
            <v>169108.8</v>
          </cell>
          <cell r="N62" t="str">
            <v>A-046</v>
          </cell>
          <cell r="O62">
            <v>121650</v>
          </cell>
          <cell r="T62" t="str">
            <v>B-052</v>
          </cell>
          <cell r="U62">
            <v>232500.36</v>
          </cell>
        </row>
        <row r="63">
          <cell r="B63" t="str">
            <v>A-026</v>
          </cell>
          <cell r="C63">
            <v>175200</v>
          </cell>
          <cell r="H63" t="str">
            <v>A-028</v>
          </cell>
          <cell r="I63">
            <v>36000</v>
          </cell>
          <cell r="K63" t="str">
            <v>A-071</v>
          </cell>
          <cell r="L63">
            <v>143516.69</v>
          </cell>
          <cell r="N63" t="str">
            <v>A-050</v>
          </cell>
          <cell r="O63">
            <v>93720</v>
          </cell>
          <cell r="T63" t="str">
            <v>B-052</v>
          </cell>
          <cell r="U63">
            <v>258500.28</v>
          </cell>
        </row>
        <row r="64">
          <cell r="B64" t="str">
            <v>A-026</v>
          </cell>
          <cell r="C64">
            <v>235700</v>
          </cell>
          <cell r="H64" t="str">
            <v>A-028</v>
          </cell>
          <cell r="I64">
            <v>36000</v>
          </cell>
          <cell r="K64" t="str">
            <v>A-071</v>
          </cell>
          <cell r="L64">
            <v>398833.49</v>
          </cell>
          <cell r="N64" t="str">
            <v>A-050</v>
          </cell>
          <cell r="O64">
            <v>93720</v>
          </cell>
          <cell r="T64" t="str">
            <v>B-079</v>
          </cell>
          <cell r="U64">
            <v>77999.759999999995</v>
          </cell>
        </row>
        <row r="65">
          <cell r="B65" t="str">
            <v>A-026</v>
          </cell>
          <cell r="C65">
            <v>714675</v>
          </cell>
          <cell r="H65" t="str">
            <v>A-029</v>
          </cell>
          <cell r="I65">
            <v>166042.01999999999</v>
          </cell>
          <cell r="K65" t="str">
            <v>A-095</v>
          </cell>
          <cell r="L65">
            <v>85680</v>
          </cell>
          <cell r="N65" t="str">
            <v>A-057</v>
          </cell>
          <cell r="O65">
            <v>386242.56</v>
          </cell>
          <cell r="T65" t="str">
            <v>B-079</v>
          </cell>
          <cell r="U65">
            <v>77999.759999999995</v>
          </cell>
        </row>
        <row r="66">
          <cell r="B66" t="str">
            <v>A-026</v>
          </cell>
          <cell r="C66">
            <v>557700</v>
          </cell>
          <cell r="H66" t="str">
            <v>A-029</v>
          </cell>
          <cell r="I66">
            <v>166042.01999999999</v>
          </cell>
          <cell r="K66" t="str">
            <v>A-095</v>
          </cell>
          <cell r="L66">
            <v>85680</v>
          </cell>
          <cell r="N66" t="str">
            <v>A-057</v>
          </cell>
          <cell r="O66">
            <v>386242.56</v>
          </cell>
          <cell r="T66" t="str">
            <v>C-002</v>
          </cell>
          <cell r="U66">
            <v>2325003.6</v>
          </cell>
        </row>
        <row r="67">
          <cell r="B67" t="str">
            <v>A-026</v>
          </cell>
          <cell r="C67">
            <v>76200</v>
          </cell>
          <cell r="H67" t="str">
            <v>A-035</v>
          </cell>
          <cell r="I67">
            <v>24158.33</v>
          </cell>
          <cell r="K67" t="str">
            <v>A-100</v>
          </cell>
          <cell r="L67">
            <v>141825.60000000001</v>
          </cell>
          <cell r="N67" t="str">
            <v>A-059</v>
          </cell>
          <cell r="O67">
            <v>264680</v>
          </cell>
          <cell r="T67" t="str">
            <v>C-002</v>
          </cell>
          <cell r="U67">
            <v>2325003.6</v>
          </cell>
        </row>
        <row r="68">
          <cell r="B68" t="str">
            <v>A-026</v>
          </cell>
          <cell r="C68">
            <v>75000</v>
          </cell>
          <cell r="H68" t="str">
            <v>A-035</v>
          </cell>
          <cell r="I68">
            <v>24158.33</v>
          </cell>
          <cell r="K68" t="str">
            <v>A-100</v>
          </cell>
          <cell r="L68">
            <v>205153.2</v>
          </cell>
          <cell r="N68" t="str">
            <v>A-059</v>
          </cell>
          <cell r="O68">
            <v>264680</v>
          </cell>
          <cell r="T68" t="str">
            <v>C-004</v>
          </cell>
          <cell r="U68">
            <v>77999.759999999995</v>
          </cell>
        </row>
        <row r="69">
          <cell r="B69" t="str">
            <v>A-026</v>
          </cell>
          <cell r="C69">
            <v>95250</v>
          </cell>
          <cell r="H69" t="str">
            <v>A-036</v>
          </cell>
          <cell r="I69">
            <v>295770</v>
          </cell>
          <cell r="K69" t="str">
            <v>A-100</v>
          </cell>
          <cell r="L69">
            <v>346978.8</v>
          </cell>
          <cell r="N69" t="str">
            <v>A-064</v>
          </cell>
          <cell r="O69">
            <v>497249.28000000003</v>
          </cell>
          <cell r="T69" t="str">
            <v>C-004</v>
          </cell>
          <cell r="U69">
            <v>77999.759999999995</v>
          </cell>
        </row>
        <row r="70">
          <cell r="B70" t="str">
            <v>A-026</v>
          </cell>
          <cell r="C70">
            <v>146700</v>
          </cell>
          <cell r="H70" t="str">
            <v>A-036</v>
          </cell>
          <cell r="I70">
            <v>295770</v>
          </cell>
          <cell r="K70" t="str">
            <v>A-103</v>
          </cell>
          <cell r="L70">
            <v>56610</v>
          </cell>
          <cell r="N70" t="str">
            <v>A-064</v>
          </cell>
          <cell r="O70">
            <v>497249.28000000003</v>
          </cell>
          <cell r="T70" t="str">
            <v>C-009</v>
          </cell>
          <cell r="U70">
            <v>2325003.6</v>
          </cell>
        </row>
        <row r="71">
          <cell r="B71" t="str">
            <v>A-026</v>
          </cell>
          <cell r="C71">
            <v>75000</v>
          </cell>
          <cell r="H71" t="str">
            <v>A-040</v>
          </cell>
          <cell r="I71">
            <v>796760</v>
          </cell>
          <cell r="K71" t="str">
            <v>A-103</v>
          </cell>
          <cell r="L71">
            <v>63960</v>
          </cell>
          <cell r="N71" t="str">
            <v>A-071</v>
          </cell>
          <cell r="O71">
            <v>431861.76000000001</v>
          </cell>
          <cell r="T71" t="str">
            <v>C-009</v>
          </cell>
          <cell r="U71">
            <v>775001.2</v>
          </cell>
        </row>
        <row r="72">
          <cell r="B72" t="str">
            <v>A-026</v>
          </cell>
          <cell r="C72">
            <v>330000</v>
          </cell>
          <cell r="H72" t="str">
            <v>A-040</v>
          </cell>
          <cell r="I72">
            <v>186000</v>
          </cell>
          <cell r="K72" t="str">
            <v>A-103</v>
          </cell>
          <cell r="L72">
            <v>190953</v>
          </cell>
          <cell r="N72" t="str">
            <v>A-071</v>
          </cell>
          <cell r="O72">
            <v>431861.76000000001</v>
          </cell>
          <cell r="T72" t="str">
            <v>C-009</v>
          </cell>
          <cell r="U72">
            <v>3100004.8</v>
          </cell>
        </row>
        <row r="73">
          <cell r="B73" t="str">
            <v>A-026</v>
          </cell>
          <cell r="C73">
            <v>188700</v>
          </cell>
          <cell r="H73" t="str">
            <v>A-040</v>
          </cell>
          <cell r="I73">
            <v>105000</v>
          </cell>
          <cell r="K73" t="str">
            <v>A-103</v>
          </cell>
          <cell r="L73">
            <v>311523</v>
          </cell>
          <cell r="N73" t="str">
            <v>A-078</v>
          </cell>
          <cell r="O73">
            <v>431861.76000000001</v>
          </cell>
          <cell r="T73" t="str">
            <v>C-011</v>
          </cell>
          <cell r="U73">
            <v>232500.36</v>
          </cell>
        </row>
        <row r="74">
          <cell r="B74" t="str">
            <v>A-026</v>
          </cell>
          <cell r="C74">
            <v>157400</v>
          </cell>
          <cell r="H74" t="str">
            <v>A-040</v>
          </cell>
          <cell r="I74">
            <v>1087760</v>
          </cell>
          <cell r="K74" t="str">
            <v>A-112</v>
          </cell>
          <cell r="L74">
            <v>151860</v>
          </cell>
          <cell r="N74" t="str">
            <v>A-078</v>
          </cell>
          <cell r="O74">
            <v>431861.76000000001</v>
          </cell>
          <cell r="T74" t="str">
            <v>C-011</v>
          </cell>
          <cell r="U74">
            <v>232500.36</v>
          </cell>
        </row>
        <row r="75">
          <cell r="B75" t="str">
            <v>A-026</v>
          </cell>
          <cell r="C75">
            <v>104700</v>
          </cell>
          <cell r="H75" t="str">
            <v>A-042</v>
          </cell>
          <cell r="I75">
            <v>155008.29999999999</v>
          </cell>
          <cell r="K75" t="str">
            <v>A-112</v>
          </cell>
          <cell r="L75">
            <v>151860</v>
          </cell>
          <cell r="N75" t="str">
            <v>A-081</v>
          </cell>
          <cell r="O75">
            <v>93720</v>
          </cell>
          <cell r="T75" t="str">
            <v>C-017</v>
          </cell>
          <cell r="U75">
            <v>102199.92</v>
          </cell>
        </row>
        <row r="76">
          <cell r="B76" t="str">
            <v>A-026</v>
          </cell>
          <cell r="C76">
            <v>307050</v>
          </cell>
          <cell r="H76" t="str">
            <v>A-042</v>
          </cell>
          <cell r="I76">
            <v>155008.29999999999</v>
          </cell>
          <cell r="K76" t="str">
            <v>A-120</v>
          </cell>
          <cell r="L76">
            <v>312244.8</v>
          </cell>
          <cell r="N76" t="str">
            <v>A-081</v>
          </cell>
          <cell r="O76">
            <v>140580</v>
          </cell>
          <cell r="T76" t="str">
            <v>C-017</v>
          </cell>
          <cell r="U76">
            <v>25999.919999999998</v>
          </cell>
        </row>
        <row r="77">
          <cell r="B77" t="str">
            <v>A-026</v>
          </cell>
          <cell r="C77">
            <v>375100</v>
          </cell>
          <cell r="H77" t="str">
            <v>A-043</v>
          </cell>
          <cell r="I77">
            <v>50400</v>
          </cell>
          <cell r="K77" t="str">
            <v>A-120</v>
          </cell>
          <cell r="L77">
            <v>312244.8</v>
          </cell>
          <cell r="N77" t="str">
            <v>A-081</v>
          </cell>
          <cell r="O77">
            <v>234300</v>
          </cell>
          <cell r="T77" t="str">
            <v>C-017</v>
          </cell>
          <cell r="U77">
            <v>128199.84</v>
          </cell>
        </row>
        <row r="78">
          <cell r="B78" t="str">
            <v>A-026</v>
          </cell>
          <cell r="C78">
            <v>44400</v>
          </cell>
          <cell r="H78" t="str">
            <v>A-043</v>
          </cell>
          <cell r="I78">
            <v>50400</v>
          </cell>
          <cell r="K78" t="str">
            <v>A-122</v>
          </cell>
          <cell r="L78">
            <v>377460</v>
          </cell>
          <cell r="N78" t="str">
            <v>A-082</v>
          </cell>
          <cell r="O78">
            <v>897177.59999999998</v>
          </cell>
          <cell r="T78" t="str">
            <v>C-019</v>
          </cell>
          <cell r="U78">
            <v>465000.72</v>
          </cell>
        </row>
        <row r="79">
          <cell r="B79" t="str">
            <v>A-026</v>
          </cell>
          <cell r="C79">
            <v>142650</v>
          </cell>
          <cell r="H79" t="str">
            <v>A-044</v>
          </cell>
          <cell r="I79">
            <v>902711.38</v>
          </cell>
          <cell r="K79" t="str">
            <v>A-122</v>
          </cell>
          <cell r="L79">
            <v>377460</v>
          </cell>
          <cell r="N79" t="str">
            <v>A-082</v>
          </cell>
          <cell r="O79">
            <v>897177.59999999998</v>
          </cell>
          <cell r="T79" t="str">
            <v>C-019</v>
          </cell>
          <cell r="U79">
            <v>465000.72</v>
          </cell>
        </row>
        <row r="80">
          <cell r="B80" t="str">
            <v>A-026</v>
          </cell>
          <cell r="C80">
            <v>698550</v>
          </cell>
          <cell r="H80" t="str">
            <v>A-044</v>
          </cell>
          <cell r="I80">
            <v>84979.8</v>
          </cell>
          <cell r="K80" t="str">
            <v>A-123</v>
          </cell>
          <cell r="L80">
            <v>132720</v>
          </cell>
          <cell r="N80" t="str">
            <v>A-085</v>
          </cell>
          <cell r="O80">
            <v>233016.86</v>
          </cell>
          <cell r="T80" t="str">
            <v>C-024</v>
          </cell>
          <cell r="U80">
            <v>232500.36</v>
          </cell>
        </row>
        <row r="81">
          <cell r="B81" t="str">
            <v>A-026</v>
          </cell>
          <cell r="C81">
            <v>17700</v>
          </cell>
          <cell r="H81" t="str">
            <v>A-044</v>
          </cell>
          <cell r="I81">
            <v>987691.18</v>
          </cell>
          <cell r="K81" t="str">
            <v>A-123</v>
          </cell>
          <cell r="L81">
            <v>132720</v>
          </cell>
          <cell r="N81" t="str">
            <v>A-085</v>
          </cell>
          <cell r="O81">
            <v>233016.86</v>
          </cell>
          <cell r="T81" t="str">
            <v>C-024</v>
          </cell>
          <cell r="U81">
            <v>232500.36</v>
          </cell>
        </row>
        <row r="82">
          <cell r="B82" t="str">
            <v>A-026</v>
          </cell>
          <cell r="C82">
            <v>37500</v>
          </cell>
          <cell r="H82" t="str">
            <v>A-047</v>
          </cell>
          <cell r="I82">
            <v>57372</v>
          </cell>
          <cell r="K82" t="str">
            <v>A-126</v>
          </cell>
          <cell r="L82">
            <v>336921.59999999998</v>
          </cell>
          <cell r="N82" t="str">
            <v>A-092</v>
          </cell>
          <cell r="O82">
            <v>146190</v>
          </cell>
          <cell r="T82" t="str">
            <v>D-012</v>
          </cell>
          <cell r="U82">
            <v>155000.24</v>
          </cell>
        </row>
        <row r="83">
          <cell r="B83" t="str">
            <v>A-026</v>
          </cell>
          <cell r="C83">
            <v>194400</v>
          </cell>
          <cell r="H83" t="str">
            <v>A-047</v>
          </cell>
          <cell r="I83">
            <v>57372</v>
          </cell>
          <cell r="K83" t="str">
            <v>A-126</v>
          </cell>
          <cell r="L83">
            <v>336921.59999999998</v>
          </cell>
          <cell r="N83" t="str">
            <v>A-092</v>
          </cell>
          <cell r="O83">
            <v>146124</v>
          </cell>
          <cell r="T83" t="str">
            <v>D-012</v>
          </cell>
          <cell r="U83">
            <v>465000.72</v>
          </cell>
        </row>
        <row r="84">
          <cell r="B84" t="str">
            <v>A-026</v>
          </cell>
          <cell r="C84">
            <v>122700</v>
          </cell>
          <cell r="H84" t="str">
            <v>A-049</v>
          </cell>
          <cell r="I84">
            <v>155400</v>
          </cell>
          <cell r="K84" t="str">
            <v>A-128</v>
          </cell>
          <cell r="L84">
            <v>564416.87</v>
          </cell>
          <cell r="N84" t="str">
            <v>A-092</v>
          </cell>
          <cell r="O84">
            <v>243686.31</v>
          </cell>
          <cell r="T84" t="str">
            <v>D-012</v>
          </cell>
          <cell r="U84">
            <v>232500.36</v>
          </cell>
        </row>
        <row r="85">
          <cell r="B85" t="str">
            <v>A-026</v>
          </cell>
          <cell r="C85">
            <v>172400</v>
          </cell>
          <cell r="H85" t="str">
            <v>A-049</v>
          </cell>
          <cell r="I85">
            <v>190800</v>
          </cell>
          <cell r="K85" t="str">
            <v>A-128</v>
          </cell>
          <cell r="L85">
            <v>564416.87</v>
          </cell>
          <cell r="N85" t="str">
            <v>A-092</v>
          </cell>
          <cell r="O85">
            <v>249389.91</v>
          </cell>
          <cell r="T85" t="str">
            <v>D-012</v>
          </cell>
          <cell r="U85">
            <v>852501.32</v>
          </cell>
        </row>
        <row r="86">
          <cell r="B86" t="str">
            <v>A-026</v>
          </cell>
          <cell r="C86">
            <v>141600</v>
          </cell>
          <cell r="H86" t="str">
            <v>A-049</v>
          </cell>
          <cell r="I86">
            <v>346200</v>
          </cell>
          <cell r="K86" t="str">
            <v>A-132</v>
          </cell>
          <cell r="L86">
            <v>85980</v>
          </cell>
          <cell r="N86" t="str">
            <v>A-092</v>
          </cell>
          <cell r="O86">
            <v>249389.91</v>
          </cell>
          <cell r="T86" t="str">
            <v>D-017</v>
          </cell>
          <cell r="U86">
            <v>775001.2</v>
          </cell>
        </row>
        <row r="87">
          <cell r="B87" t="str">
            <v>A-026</v>
          </cell>
          <cell r="C87">
            <v>478350</v>
          </cell>
          <cell r="H87" t="str">
            <v>A-050</v>
          </cell>
          <cell r="I87">
            <v>97638</v>
          </cell>
          <cell r="K87" t="str">
            <v>A-132</v>
          </cell>
          <cell r="L87">
            <v>85980</v>
          </cell>
          <cell r="N87" t="str">
            <v>A-092</v>
          </cell>
          <cell r="O87">
            <v>244827.03</v>
          </cell>
          <cell r="T87" t="str">
            <v>D-017</v>
          </cell>
          <cell r="U87">
            <v>775001.2</v>
          </cell>
        </row>
        <row r="88">
          <cell r="B88" t="str">
            <v>A-026</v>
          </cell>
          <cell r="C88">
            <v>151200</v>
          </cell>
          <cell r="H88" t="str">
            <v>A-050</v>
          </cell>
          <cell r="I88">
            <v>97638</v>
          </cell>
          <cell r="K88" t="str">
            <v>A-144</v>
          </cell>
          <cell r="L88">
            <v>357647.62</v>
          </cell>
          <cell r="N88" t="str">
            <v>A-092</v>
          </cell>
          <cell r="O88">
            <v>243686.31</v>
          </cell>
          <cell r="T88" t="str">
            <v>D-019</v>
          </cell>
          <cell r="U88">
            <v>155999.51999999999</v>
          </cell>
        </row>
        <row r="89">
          <cell r="B89" t="str">
            <v>A-026</v>
          </cell>
          <cell r="C89">
            <v>13002350</v>
          </cell>
          <cell r="H89" t="str">
            <v>A-054</v>
          </cell>
          <cell r="I89">
            <v>186000</v>
          </cell>
          <cell r="K89" t="str">
            <v>A-144</v>
          </cell>
          <cell r="L89">
            <v>357647.62</v>
          </cell>
          <cell r="N89" t="str">
            <v>A-092</v>
          </cell>
          <cell r="O89">
            <v>243847.91</v>
          </cell>
          <cell r="T89" t="str">
            <v>D-019</v>
          </cell>
          <cell r="U89">
            <v>155999.51999999999</v>
          </cell>
        </row>
        <row r="90">
          <cell r="B90" t="str">
            <v>A-027</v>
          </cell>
          <cell r="C90">
            <v>243975</v>
          </cell>
          <cell r="H90" t="str">
            <v>A-054</v>
          </cell>
          <cell r="I90">
            <v>186000</v>
          </cell>
          <cell r="K90" t="str">
            <v>A-151</v>
          </cell>
          <cell r="L90">
            <v>108427.2</v>
          </cell>
          <cell r="N90" t="str">
            <v>A-092</v>
          </cell>
          <cell r="O90">
            <v>243686.31</v>
          </cell>
          <cell r="T90" t="str">
            <v>D-085</v>
          </cell>
          <cell r="U90">
            <v>775001.2</v>
          </cell>
        </row>
        <row r="91">
          <cell r="B91" t="str">
            <v>A-027</v>
          </cell>
          <cell r="C91">
            <v>75000</v>
          </cell>
          <cell r="H91" t="str">
            <v>A-071</v>
          </cell>
          <cell r="I91">
            <v>332908.08</v>
          </cell>
          <cell r="K91" t="str">
            <v>A-151</v>
          </cell>
          <cell r="L91">
            <v>56604</v>
          </cell>
          <cell r="N91" t="str">
            <v>A-092</v>
          </cell>
          <cell r="O91">
            <v>238305.91</v>
          </cell>
          <cell r="T91" t="str">
            <v>D-085</v>
          </cell>
          <cell r="U91">
            <v>775001.2</v>
          </cell>
        </row>
        <row r="92">
          <cell r="B92" t="str">
            <v>A-027</v>
          </cell>
          <cell r="C92">
            <v>318975</v>
          </cell>
          <cell r="H92" t="str">
            <v>A-071</v>
          </cell>
          <cell r="I92">
            <v>332908.08</v>
          </cell>
          <cell r="K92" t="str">
            <v>A-151</v>
          </cell>
          <cell r="L92">
            <v>462425.7</v>
          </cell>
          <cell r="N92" t="str">
            <v>A-092</v>
          </cell>
          <cell r="O92">
            <v>231993.93</v>
          </cell>
          <cell r="T92" t="str">
            <v>F-003</v>
          </cell>
          <cell r="U92">
            <v>1828800</v>
          </cell>
        </row>
        <row r="93">
          <cell r="B93" t="str">
            <v>A-028</v>
          </cell>
          <cell r="C93">
            <v>202875</v>
          </cell>
          <cell r="H93" t="str">
            <v>A-082</v>
          </cell>
          <cell r="I93">
            <v>288799.39</v>
          </cell>
          <cell r="K93" t="str">
            <v>A-151</v>
          </cell>
          <cell r="L93">
            <v>571248</v>
          </cell>
          <cell r="N93" t="str">
            <v>A-092</v>
          </cell>
          <cell r="O93">
            <v>231993.93</v>
          </cell>
          <cell r="T93" t="str">
            <v>F-003</v>
          </cell>
          <cell r="U93">
            <v>1828800</v>
          </cell>
        </row>
        <row r="94">
          <cell r="B94" t="str">
            <v>A-028</v>
          </cell>
          <cell r="C94">
            <v>202875</v>
          </cell>
          <cell r="H94" t="str">
            <v>A-082</v>
          </cell>
          <cell r="I94">
            <v>288799.39</v>
          </cell>
          <cell r="K94" t="str">
            <v>A-151</v>
          </cell>
          <cell r="L94">
            <v>1198704.8999999999</v>
          </cell>
          <cell r="N94" t="str">
            <v>A-092</v>
          </cell>
          <cell r="O94">
            <v>243686.31</v>
          </cell>
          <cell r="T94" t="str">
            <v>F-004</v>
          </cell>
          <cell r="U94">
            <v>465000.72</v>
          </cell>
        </row>
        <row r="95">
          <cell r="B95" t="str">
            <v>A-029</v>
          </cell>
          <cell r="C95">
            <v>229900</v>
          </cell>
          <cell r="H95" t="str">
            <v>A-092</v>
          </cell>
          <cell r="I95">
            <v>86600</v>
          </cell>
          <cell r="K95" t="str">
            <v>A-161</v>
          </cell>
          <cell r="L95">
            <v>289330.56</v>
          </cell>
          <cell r="N95" t="str">
            <v>A-092</v>
          </cell>
          <cell r="O95">
            <v>249389.91</v>
          </cell>
          <cell r="T95" t="str">
            <v>F-004</v>
          </cell>
          <cell r="U95">
            <v>770001.2</v>
          </cell>
        </row>
        <row r="96">
          <cell r="B96" t="str">
            <v>A-029</v>
          </cell>
          <cell r="C96">
            <v>229900</v>
          </cell>
          <cell r="H96" t="str">
            <v>A-092</v>
          </cell>
          <cell r="I96">
            <v>241200</v>
          </cell>
          <cell r="K96" t="str">
            <v>A-161</v>
          </cell>
          <cell r="L96">
            <v>434315.52000000002</v>
          </cell>
          <cell r="N96" t="str">
            <v>A-092</v>
          </cell>
          <cell r="O96">
            <v>231993.93</v>
          </cell>
          <cell r="T96" t="str">
            <v>F-004</v>
          </cell>
          <cell r="U96">
            <v>1235001.92</v>
          </cell>
        </row>
        <row r="97">
          <cell r="B97" t="str">
            <v>A-032</v>
          </cell>
          <cell r="C97">
            <v>1381500</v>
          </cell>
          <cell r="H97" t="str">
            <v>A-092</v>
          </cell>
          <cell r="I97">
            <v>327800</v>
          </cell>
          <cell r="K97" t="str">
            <v>A-161</v>
          </cell>
          <cell r="L97">
            <v>240333.24</v>
          </cell>
          <cell r="N97" t="str">
            <v>A-092</v>
          </cell>
          <cell r="O97">
            <v>231993.93</v>
          </cell>
          <cell r="T97" t="str">
            <v>F-009</v>
          </cell>
          <cell r="U97">
            <v>1350002.4</v>
          </cell>
        </row>
        <row r="98">
          <cell r="B98" t="str">
            <v>A-032</v>
          </cell>
          <cell r="C98">
            <v>615075</v>
          </cell>
          <cell r="H98" t="str">
            <v>A-100</v>
          </cell>
          <cell r="I98">
            <v>106699.92</v>
          </cell>
          <cell r="K98" t="str">
            <v>A-161</v>
          </cell>
          <cell r="L98">
            <v>963979.32</v>
          </cell>
          <cell r="N98" t="str">
            <v>A-092</v>
          </cell>
          <cell r="O98">
            <v>246252.93</v>
          </cell>
          <cell r="T98" t="str">
            <v>F-009</v>
          </cell>
          <cell r="U98">
            <v>155000.24</v>
          </cell>
        </row>
        <row r="99">
          <cell r="B99" t="str">
            <v>A-032</v>
          </cell>
          <cell r="C99">
            <v>723225</v>
          </cell>
          <cell r="H99" t="str">
            <v>A-100</v>
          </cell>
          <cell r="I99">
            <v>106699.92</v>
          </cell>
          <cell r="K99" t="str">
            <v>A-192</v>
          </cell>
          <cell r="L99">
            <v>43104</v>
          </cell>
          <cell r="N99" t="str">
            <v>A-092</v>
          </cell>
          <cell r="O99">
            <v>246252.93</v>
          </cell>
          <cell r="T99" t="str">
            <v>F-009</v>
          </cell>
          <cell r="U99">
            <v>1505002.64</v>
          </cell>
        </row>
        <row r="100">
          <cell r="B100" t="str">
            <v>A-032</v>
          </cell>
          <cell r="C100">
            <v>2719800</v>
          </cell>
          <cell r="H100" t="str">
            <v>A-103</v>
          </cell>
          <cell r="I100">
            <v>17250</v>
          </cell>
          <cell r="K100" t="str">
            <v>A-192</v>
          </cell>
          <cell r="L100">
            <v>43104</v>
          </cell>
          <cell r="N100" t="str">
            <v>A-092</v>
          </cell>
          <cell r="O100">
            <v>238305.91</v>
          </cell>
          <cell r="T100" t="str">
            <v>F-018</v>
          </cell>
          <cell r="U100">
            <v>465000.72</v>
          </cell>
        </row>
        <row r="101">
          <cell r="B101" t="str">
            <v>A-035</v>
          </cell>
          <cell r="C101">
            <v>24300</v>
          </cell>
          <cell r="H101" t="str">
            <v>A-103</v>
          </cell>
          <cell r="I101">
            <v>103125</v>
          </cell>
          <cell r="K101" t="str">
            <v>A-216</v>
          </cell>
          <cell r="L101">
            <v>63360</v>
          </cell>
          <cell r="N101" t="str">
            <v>A-092</v>
          </cell>
          <cell r="O101">
            <v>238305.91</v>
          </cell>
          <cell r="T101" t="str">
            <v>F-018</v>
          </cell>
          <cell r="U101">
            <v>465000.72</v>
          </cell>
        </row>
        <row r="102">
          <cell r="B102" t="str">
            <v>A-035</v>
          </cell>
          <cell r="C102">
            <v>24300</v>
          </cell>
          <cell r="H102" t="str">
            <v>A-103</v>
          </cell>
          <cell r="I102">
            <v>38625</v>
          </cell>
          <cell r="K102" t="str">
            <v>A-216</v>
          </cell>
          <cell r="L102">
            <v>63360</v>
          </cell>
          <cell r="N102" t="str">
            <v>A-092</v>
          </cell>
          <cell r="O102">
            <v>238305.91</v>
          </cell>
          <cell r="T102" t="str">
            <v>G-002</v>
          </cell>
          <cell r="U102">
            <v>2325003.6</v>
          </cell>
        </row>
        <row r="103">
          <cell r="B103" t="str">
            <v>A-036</v>
          </cell>
          <cell r="C103">
            <v>257700</v>
          </cell>
          <cell r="H103" t="str">
            <v>A-103</v>
          </cell>
          <cell r="I103">
            <v>21600</v>
          </cell>
          <cell r="K103" t="str">
            <v>A-311</v>
          </cell>
          <cell r="L103">
            <v>156734.72</v>
          </cell>
          <cell r="N103" t="str">
            <v>A-092</v>
          </cell>
          <cell r="O103">
            <v>4877609.13</v>
          </cell>
          <cell r="T103" t="str">
            <v>G-002</v>
          </cell>
          <cell r="U103">
            <v>2325003.6</v>
          </cell>
        </row>
        <row r="104">
          <cell r="B104" t="str">
            <v>A-036</v>
          </cell>
          <cell r="C104">
            <v>275600</v>
          </cell>
          <cell r="H104" t="str">
            <v>A-103</v>
          </cell>
          <cell r="I104">
            <v>43200</v>
          </cell>
          <cell r="K104" t="str">
            <v>A-311</v>
          </cell>
          <cell r="L104">
            <v>156734.72</v>
          </cell>
          <cell r="N104" t="str">
            <v>A-100</v>
          </cell>
          <cell r="O104">
            <v>544389.12</v>
          </cell>
          <cell r="T104" t="str">
            <v>G-004</v>
          </cell>
          <cell r="U104">
            <v>1162501.8</v>
          </cell>
        </row>
        <row r="105">
          <cell r="B105" t="str">
            <v>A-036</v>
          </cell>
          <cell r="C105">
            <v>253350</v>
          </cell>
          <cell r="H105" t="str">
            <v>A-103</v>
          </cell>
          <cell r="I105">
            <v>43200</v>
          </cell>
          <cell r="K105" t="str">
            <v>A-333</v>
          </cell>
          <cell r="L105">
            <v>581918.98</v>
          </cell>
          <cell r="N105" t="str">
            <v>A-100</v>
          </cell>
          <cell r="O105">
            <v>215930.88</v>
          </cell>
          <cell r="T105" t="str">
            <v>G-004</v>
          </cell>
          <cell r="U105">
            <v>1162501.8</v>
          </cell>
        </row>
        <row r="106">
          <cell r="B106" t="str">
            <v>A-036</v>
          </cell>
          <cell r="C106">
            <v>162200</v>
          </cell>
          <cell r="H106" t="str">
            <v>A-103</v>
          </cell>
          <cell r="I106">
            <v>72000</v>
          </cell>
          <cell r="K106" t="str">
            <v>A-333</v>
          </cell>
          <cell r="L106">
            <v>581918.98</v>
          </cell>
          <cell r="N106" t="str">
            <v>A-100</v>
          </cell>
          <cell r="O106">
            <v>431861.76000000001</v>
          </cell>
          <cell r="T106" t="str">
            <v>G-006</v>
          </cell>
          <cell r="U106">
            <v>150000.35999999999</v>
          </cell>
        </row>
        <row r="107">
          <cell r="B107" t="str">
            <v>A-036</v>
          </cell>
          <cell r="C107">
            <v>948850</v>
          </cell>
          <cell r="H107" t="str">
            <v>A-103</v>
          </cell>
          <cell r="I107">
            <v>16995.96</v>
          </cell>
          <cell r="K107" t="str">
            <v>A-341</v>
          </cell>
          <cell r="L107">
            <v>153791.4</v>
          </cell>
          <cell r="N107" t="str">
            <v>A-100</v>
          </cell>
          <cell r="O107">
            <v>297430.86</v>
          </cell>
          <cell r="T107" t="str">
            <v>G-006</v>
          </cell>
          <cell r="U107">
            <v>155000.24</v>
          </cell>
        </row>
        <row r="108">
          <cell r="B108" t="str">
            <v>A-037</v>
          </cell>
          <cell r="C108">
            <v>972500</v>
          </cell>
          <cell r="H108" t="str">
            <v>A-103</v>
          </cell>
          <cell r="I108">
            <v>216570</v>
          </cell>
          <cell r="K108" t="str">
            <v>A-341</v>
          </cell>
          <cell r="L108">
            <v>234906</v>
          </cell>
          <cell r="N108" t="str">
            <v>A-100</v>
          </cell>
          <cell r="O108">
            <v>1489612.62</v>
          </cell>
          <cell r="T108" t="str">
            <v>G-006</v>
          </cell>
          <cell r="U108">
            <v>305000.59999999998</v>
          </cell>
        </row>
        <row r="109">
          <cell r="B109" t="str">
            <v>A-037</v>
          </cell>
          <cell r="C109">
            <v>972500</v>
          </cell>
          <cell r="H109" t="str">
            <v>A-103</v>
          </cell>
          <cell r="I109">
            <v>572565.96</v>
          </cell>
          <cell r="K109" t="str">
            <v>A-341</v>
          </cell>
          <cell r="L109">
            <v>388697.4</v>
          </cell>
          <cell r="N109" t="str">
            <v>A-103</v>
          </cell>
          <cell r="O109">
            <v>51000.02</v>
          </cell>
          <cell r="T109" t="str">
            <v>G-027</v>
          </cell>
          <cell r="U109">
            <v>155000.24</v>
          </cell>
        </row>
        <row r="110">
          <cell r="B110" t="str">
            <v>A-040</v>
          </cell>
          <cell r="C110">
            <v>1273650</v>
          </cell>
          <cell r="H110" t="str">
            <v>A-104</v>
          </cell>
          <cell r="I110">
            <v>215930.88</v>
          </cell>
          <cell r="K110" t="str">
            <v>A-384</v>
          </cell>
          <cell r="L110">
            <v>98929.04</v>
          </cell>
          <cell r="N110" t="str">
            <v>A-103</v>
          </cell>
          <cell r="O110">
            <v>99350</v>
          </cell>
          <cell r="T110" t="str">
            <v>G-027</v>
          </cell>
          <cell r="U110">
            <v>232500.36</v>
          </cell>
        </row>
        <row r="111">
          <cell r="B111" t="str">
            <v>A-040</v>
          </cell>
          <cell r="C111">
            <v>881850</v>
          </cell>
          <cell r="H111" t="str">
            <v>A-104</v>
          </cell>
          <cell r="I111">
            <v>215930.88</v>
          </cell>
          <cell r="K111" t="str">
            <v>A-384</v>
          </cell>
          <cell r="L111">
            <v>98929.04</v>
          </cell>
          <cell r="N111" t="str">
            <v>A-103</v>
          </cell>
          <cell r="O111">
            <v>150350.01999999999</v>
          </cell>
          <cell r="T111" t="str">
            <v>G-027</v>
          </cell>
          <cell r="U111">
            <v>387500.6</v>
          </cell>
        </row>
        <row r="112">
          <cell r="B112" t="str">
            <v>A-040</v>
          </cell>
          <cell r="C112">
            <v>292050</v>
          </cell>
          <cell r="H112" t="str">
            <v>A-111</v>
          </cell>
          <cell r="I112">
            <v>620980.31000000006</v>
          </cell>
          <cell r="K112" t="str">
            <v>A-410</v>
          </cell>
          <cell r="L112">
            <v>391785.22</v>
          </cell>
          <cell r="N112" t="str">
            <v>A-115</v>
          </cell>
          <cell r="O112">
            <v>431861.76000000001</v>
          </cell>
          <cell r="T112" t="str">
            <v>H-001</v>
          </cell>
          <cell r="U112">
            <v>77500.12</v>
          </cell>
        </row>
        <row r="113">
          <cell r="B113" t="str">
            <v>A-040</v>
          </cell>
          <cell r="C113">
            <v>75000</v>
          </cell>
          <cell r="H113" t="str">
            <v>A-111</v>
          </cell>
          <cell r="I113">
            <v>620980.31000000006</v>
          </cell>
          <cell r="K113" t="str">
            <v>A-410</v>
          </cell>
          <cell r="L113">
            <v>391785.22</v>
          </cell>
          <cell r="N113" t="str">
            <v>A-115</v>
          </cell>
          <cell r="O113">
            <v>431861.76000000001</v>
          </cell>
          <cell r="T113" t="str">
            <v>H-001</v>
          </cell>
          <cell r="U113">
            <v>77500.12</v>
          </cell>
        </row>
        <row r="114">
          <cell r="B114" t="str">
            <v>A-040</v>
          </cell>
          <cell r="C114">
            <v>477600</v>
          </cell>
          <cell r="H114" t="str">
            <v>A-112</v>
          </cell>
          <cell r="I114">
            <v>260099.76</v>
          </cell>
          <cell r="K114" t="str">
            <v>B-005</v>
          </cell>
          <cell r="L114">
            <v>96729</v>
          </cell>
          <cell r="N114" t="str">
            <v>A-128</v>
          </cell>
          <cell r="O114">
            <v>356970.23999999999</v>
          </cell>
          <cell r="T114" t="str">
            <v>H-005</v>
          </cell>
          <cell r="U114">
            <v>1162501.8</v>
          </cell>
        </row>
        <row r="115">
          <cell r="B115" t="str">
            <v>A-040</v>
          </cell>
          <cell r="C115">
            <v>437625</v>
          </cell>
          <cell r="H115" t="str">
            <v>A-112</v>
          </cell>
          <cell r="I115">
            <v>260099.76</v>
          </cell>
          <cell r="K115" t="str">
            <v>B-005</v>
          </cell>
          <cell r="L115">
            <v>96729</v>
          </cell>
          <cell r="N115" t="str">
            <v>A-128</v>
          </cell>
          <cell r="O115">
            <v>215930.88</v>
          </cell>
          <cell r="T115" t="str">
            <v>H-005</v>
          </cell>
          <cell r="U115">
            <v>1162501.8</v>
          </cell>
        </row>
        <row r="116">
          <cell r="B116" t="str">
            <v>A-040</v>
          </cell>
          <cell r="C116">
            <v>3437775</v>
          </cell>
          <cell r="H116" t="str">
            <v>A-113</v>
          </cell>
          <cell r="I116">
            <v>267700.02</v>
          </cell>
          <cell r="K116" t="str">
            <v>B-006</v>
          </cell>
          <cell r="L116">
            <v>182985.60000000001</v>
          </cell>
          <cell r="N116" t="str">
            <v>A-128</v>
          </cell>
          <cell r="O116">
            <v>572901.12</v>
          </cell>
          <cell r="T116" t="str">
            <v>H-011</v>
          </cell>
          <cell r="U116">
            <v>254981.22</v>
          </cell>
        </row>
        <row r="117">
          <cell r="B117" t="str">
            <v>A-042</v>
          </cell>
          <cell r="C117">
            <v>216350</v>
          </cell>
          <cell r="H117" t="str">
            <v>A-113</v>
          </cell>
          <cell r="I117">
            <v>267700.02</v>
          </cell>
          <cell r="K117" t="str">
            <v>B-006</v>
          </cell>
          <cell r="L117">
            <v>182985.60000000001</v>
          </cell>
          <cell r="N117" t="str">
            <v>A-133</v>
          </cell>
          <cell r="O117">
            <v>536785.92000000004</v>
          </cell>
          <cell r="T117" t="str">
            <v>H-011</v>
          </cell>
          <cell r="U117">
            <v>546000.84</v>
          </cell>
        </row>
        <row r="118">
          <cell r="B118" t="str">
            <v>A-042</v>
          </cell>
          <cell r="C118">
            <v>89400</v>
          </cell>
          <cell r="H118" t="str">
            <v>A-115</v>
          </cell>
          <cell r="I118">
            <v>479639.03999999998</v>
          </cell>
          <cell r="K118" t="str">
            <v>B-007</v>
          </cell>
          <cell r="L118">
            <v>93360</v>
          </cell>
          <cell r="N118" t="str">
            <v>A-133</v>
          </cell>
          <cell r="O118">
            <v>230012.68</v>
          </cell>
          <cell r="T118" t="str">
            <v>H-011</v>
          </cell>
          <cell r="U118">
            <v>780001.2</v>
          </cell>
        </row>
        <row r="119">
          <cell r="B119" t="str">
            <v>A-042</v>
          </cell>
          <cell r="C119">
            <v>305750</v>
          </cell>
          <cell r="H119" t="str">
            <v>A-115</v>
          </cell>
          <cell r="I119">
            <v>754219.28</v>
          </cell>
          <cell r="K119" t="str">
            <v>B-007</v>
          </cell>
          <cell r="L119">
            <v>93360</v>
          </cell>
          <cell r="N119" t="str">
            <v>A-133</v>
          </cell>
          <cell r="O119">
            <v>236021.04</v>
          </cell>
          <cell r="T119" t="str">
            <v>H-011</v>
          </cell>
          <cell r="U119">
            <v>780001.2</v>
          </cell>
        </row>
        <row r="120">
          <cell r="B120" t="str">
            <v>A-043</v>
          </cell>
          <cell r="C120">
            <v>468350</v>
          </cell>
          <cell r="H120" t="str">
            <v>A-115</v>
          </cell>
          <cell r="I120">
            <v>1233858.32</v>
          </cell>
          <cell r="K120" t="str">
            <v>B-008</v>
          </cell>
          <cell r="L120">
            <v>68247</v>
          </cell>
          <cell r="N120" t="str">
            <v>A-133</v>
          </cell>
          <cell r="O120">
            <v>1002819.64</v>
          </cell>
          <cell r="T120" t="str">
            <v>H-011</v>
          </cell>
          <cell r="U120">
            <v>5624783.6399999997</v>
          </cell>
        </row>
        <row r="121">
          <cell r="B121" t="str">
            <v>A-043</v>
          </cell>
          <cell r="C121">
            <v>124650</v>
          </cell>
          <cell r="H121" t="str">
            <v>A-116</v>
          </cell>
          <cell r="I121">
            <v>51916.68</v>
          </cell>
          <cell r="K121" t="str">
            <v>B-008</v>
          </cell>
          <cell r="L121">
            <v>68247</v>
          </cell>
          <cell r="N121" t="str">
            <v>A-141</v>
          </cell>
          <cell r="O121">
            <v>358576.02</v>
          </cell>
          <cell r="T121" t="str">
            <v>H-011</v>
          </cell>
          <cell r="U121">
            <v>2249913.4500000002</v>
          </cell>
        </row>
        <row r="122">
          <cell r="B122" t="str">
            <v>A-043</v>
          </cell>
          <cell r="C122">
            <v>217050</v>
          </cell>
          <cell r="H122" t="str">
            <v>A-116</v>
          </cell>
          <cell r="I122">
            <v>51916.68</v>
          </cell>
          <cell r="K122" t="str">
            <v>B-009</v>
          </cell>
          <cell r="L122">
            <v>161215.49</v>
          </cell>
          <cell r="N122" t="str">
            <v>A-141</v>
          </cell>
          <cell r="O122">
            <v>358576.02</v>
          </cell>
          <cell r="T122" t="str">
            <v>H-011</v>
          </cell>
          <cell r="U122">
            <v>4499826.93</v>
          </cell>
        </row>
        <row r="123">
          <cell r="B123" t="str">
            <v>A-043</v>
          </cell>
          <cell r="C123">
            <v>810050</v>
          </cell>
          <cell r="H123" t="str">
            <v>A-122</v>
          </cell>
          <cell r="I123">
            <v>72600</v>
          </cell>
          <cell r="K123" t="str">
            <v>B-009</v>
          </cell>
          <cell r="L123">
            <v>161215.49</v>
          </cell>
          <cell r="N123" t="str">
            <v>A-143</v>
          </cell>
          <cell r="O123">
            <v>11666.66</v>
          </cell>
          <cell r="T123" t="str">
            <v>H-011</v>
          </cell>
          <cell r="U123">
            <v>127490.61</v>
          </cell>
        </row>
        <row r="124">
          <cell r="B124" t="str">
            <v>A-044</v>
          </cell>
          <cell r="C124">
            <v>3072000</v>
          </cell>
          <cell r="H124" t="str">
            <v>A-122</v>
          </cell>
          <cell r="I124">
            <v>72600</v>
          </cell>
          <cell r="K124" t="str">
            <v>B-016</v>
          </cell>
          <cell r="L124">
            <v>20000</v>
          </cell>
          <cell r="N124" t="str">
            <v>A-143</v>
          </cell>
          <cell r="O124">
            <v>11666.66</v>
          </cell>
          <cell r="T124" t="str">
            <v>H-011</v>
          </cell>
          <cell r="U124">
            <v>14862999.09</v>
          </cell>
        </row>
        <row r="125">
          <cell r="B125" t="str">
            <v>A-044</v>
          </cell>
          <cell r="C125">
            <v>3072000</v>
          </cell>
          <cell r="H125" t="str">
            <v>A-123</v>
          </cell>
          <cell r="I125">
            <v>175000</v>
          </cell>
          <cell r="K125" t="str">
            <v>B-016</v>
          </cell>
          <cell r="L125">
            <v>56604</v>
          </cell>
          <cell r="N125" t="str">
            <v>A-145</v>
          </cell>
          <cell r="O125">
            <v>881971.19999999995</v>
          </cell>
          <cell r="T125" t="str">
            <v>H-059</v>
          </cell>
          <cell r="U125">
            <v>775001.2</v>
          </cell>
        </row>
        <row r="126">
          <cell r="B126" t="str">
            <v>A-046</v>
          </cell>
          <cell r="C126">
            <v>127650</v>
          </cell>
          <cell r="H126" t="str">
            <v>A-123</v>
          </cell>
          <cell r="I126">
            <v>236000.16</v>
          </cell>
          <cell r="K126" t="str">
            <v>B-016</v>
          </cell>
          <cell r="L126">
            <v>113925</v>
          </cell>
          <cell r="N126" t="str">
            <v>A-145</v>
          </cell>
          <cell r="O126">
            <v>881971.19999999995</v>
          </cell>
          <cell r="T126" t="str">
            <v>H-059</v>
          </cell>
          <cell r="U126">
            <v>775001.2</v>
          </cell>
        </row>
        <row r="127">
          <cell r="B127" t="str">
            <v>A-046</v>
          </cell>
          <cell r="C127">
            <v>127650</v>
          </cell>
          <cell r="H127" t="str">
            <v>A-123</v>
          </cell>
          <cell r="I127">
            <v>411000.16</v>
          </cell>
          <cell r="K127" t="str">
            <v>B-016</v>
          </cell>
          <cell r="L127">
            <v>395410.18</v>
          </cell>
          <cell r="N127" t="str">
            <v>A-151</v>
          </cell>
          <cell r="O127">
            <v>505695</v>
          </cell>
          <cell r="T127" t="str">
            <v>H-096</v>
          </cell>
          <cell r="U127">
            <v>77500.12</v>
          </cell>
        </row>
        <row r="128">
          <cell r="B128" t="str">
            <v>A-059</v>
          </cell>
          <cell r="C128">
            <v>349200</v>
          </cell>
          <cell r="H128" t="str">
            <v>A-126</v>
          </cell>
          <cell r="I128">
            <v>492581.76</v>
          </cell>
          <cell r="K128" t="str">
            <v>B-016</v>
          </cell>
          <cell r="L128">
            <v>585939.18000000005</v>
          </cell>
          <cell r="N128" t="str">
            <v>A-151</v>
          </cell>
          <cell r="O128">
            <v>505695</v>
          </cell>
          <cell r="T128" t="str">
            <v>H-096</v>
          </cell>
          <cell r="U128">
            <v>77500.12</v>
          </cell>
        </row>
        <row r="129">
          <cell r="B129" t="str">
            <v>A-059</v>
          </cell>
          <cell r="C129">
            <v>655500</v>
          </cell>
          <cell r="H129" t="str">
            <v>A-126</v>
          </cell>
          <cell r="I129">
            <v>492581.76</v>
          </cell>
          <cell r="K129" t="str">
            <v>B-017</v>
          </cell>
          <cell r="L129">
            <v>358571.52000000002</v>
          </cell>
          <cell r="N129" t="str">
            <v>A-153</v>
          </cell>
          <cell r="O129">
            <v>898223.52</v>
          </cell>
          <cell r="T129" t="str">
            <v>H-123</v>
          </cell>
          <cell r="U129">
            <v>155000.24</v>
          </cell>
        </row>
        <row r="130">
          <cell r="B130" t="str">
            <v>A-059</v>
          </cell>
          <cell r="C130">
            <v>1004700</v>
          </cell>
          <cell r="H130" t="str">
            <v>A-128</v>
          </cell>
          <cell r="I130">
            <v>342430.24</v>
          </cell>
          <cell r="K130" t="str">
            <v>B-017</v>
          </cell>
          <cell r="L130">
            <v>358571.52000000002</v>
          </cell>
          <cell r="N130" t="str">
            <v>A-153</v>
          </cell>
          <cell r="O130">
            <v>898223.52</v>
          </cell>
          <cell r="T130" t="str">
            <v>H-123</v>
          </cell>
          <cell r="U130">
            <v>155000.24</v>
          </cell>
        </row>
        <row r="131">
          <cell r="B131" t="str">
            <v>A-061</v>
          </cell>
          <cell r="C131">
            <v>109500</v>
          </cell>
          <cell r="H131" t="str">
            <v>A-128</v>
          </cell>
          <cell r="I131">
            <v>342430.24</v>
          </cell>
          <cell r="K131" t="str">
            <v>B-024</v>
          </cell>
          <cell r="L131">
            <v>86244</v>
          </cell>
          <cell r="N131" t="str">
            <v>A-161</v>
          </cell>
          <cell r="O131">
            <v>158400</v>
          </cell>
          <cell r="T131" t="str">
            <v>H-157</v>
          </cell>
          <cell r="U131">
            <v>780001.2</v>
          </cell>
        </row>
        <row r="132">
          <cell r="B132" t="str">
            <v>A-061</v>
          </cell>
          <cell r="C132">
            <v>580200</v>
          </cell>
          <cell r="H132" t="str">
            <v>A-132</v>
          </cell>
          <cell r="I132">
            <v>263982</v>
          </cell>
          <cell r="K132" t="str">
            <v>B-024</v>
          </cell>
          <cell r="L132">
            <v>86244</v>
          </cell>
          <cell r="N132" t="str">
            <v>A-161</v>
          </cell>
          <cell r="O132">
            <v>333929.98</v>
          </cell>
          <cell r="T132" t="str">
            <v>H-157</v>
          </cell>
          <cell r="U132">
            <v>390000.6</v>
          </cell>
        </row>
        <row r="133">
          <cell r="B133" t="str">
            <v>A-061</v>
          </cell>
          <cell r="C133">
            <v>937200</v>
          </cell>
          <cell r="H133" t="str">
            <v>A-132</v>
          </cell>
          <cell r="I133">
            <v>263982</v>
          </cell>
          <cell r="K133" t="str">
            <v>B-052</v>
          </cell>
          <cell r="L133">
            <v>224498.4</v>
          </cell>
          <cell r="N133" t="str">
            <v>A-161</v>
          </cell>
          <cell r="O133">
            <v>492329.98</v>
          </cell>
          <cell r="T133" t="str">
            <v>H-157</v>
          </cell>
          <cell r="U133">
            <v>1170001.8</v>
          </cell>
        </row>
        <row r="134">
          <cell r="B134" t="str">
            <v>A-061</v>
          </cell>
          <cell r="C134">
            <v>1626900</v>
          </cell>
          <cell r="H134" t="str">
            <v>A-141</v>
          </cell>
          <cell r="I134">
            <v>546773.88</v>
          </cell>
          <cell r="K134" t="str">
            <v>B-052</v>
          </cell>
          <cell r="L134">
            <v>224498.4</v>
          </cell>
          <cell r="N134" t="str">
            <v>A-420</v>
          </cell>
          <cell r="O134">
            <v>185270.85</v>
          </cell>
          <cell r="T134" t="str">
            <v>H-157</v>
          </cell>
          <cell r="U134">
            <v>1124956.74</v>
          </cell>
        </row>
        <row r="135">
          <cell r="B135" t="str">
            <v>A-064</v>
          </cell>
          <cell r="C135">
            <v>768000</v>
          </cell>
          <cell r="H135" t="str">
            <v>A-141</v>
          </cell>
          <cell r="I135">
            <v>170066.64</v>
          </cell>
          <cell r="K135" t="str">
            <v>B-069</v>
          </cell>
          <cell r="L135">
            <v>221823</v>
          </cell>
          <cell r="N135" t="str">
            <v>A-420</v>
          </cell>
          <cell r="O135">
            <v>185270.85</v>
          </cell>
          <cell r="T135" t="str">
            <v>H-157</v>
          </cell>
          <cell r="U135">
            <v>3464960.34</v>
          </cell>
        </row>
        <row r="136">
          <cell r="B136" t="str">
            <v>A-064</v>
          </cell>
          <cell r="C136">
            <v>768000</v>
          </cell>
          <cell r="H136" t="str">
            <v>A-141</v>
          </cell>
          <cell r="I136">
            <v>370164</v>
          </cell>
          <cell r="K136" t="str">
            <v>B-069</v>
          </cell>
          <cell r="L136">
            <v>221823</v>
          </cell>
          <cell r="N136" t="str">
            <v>B-006</v>
          </cell>
          <cell r="O136">
            <v>2429222.4</v>
          </cell>
          <cell r="T136" t="str">
            <v>H-309</v>
          </cell>
          <cell r="U136">
            <v>155000.24</v>
          </cell>
        </row>
        <row r="137">
          <cell r="B137" t="str">
            <v>A-064</v>
          </cell>
          <cell r="C137">
            <v>1536000</v>
          </cell>
          <cell r="H137" t="str">
            <v>A-141</v>
          </cell>
          <cell r="I137">
            <v>1087004.52</v>
          </cell>
          <cell r="K137" t="str">
            <v>B-079</v>
          </cell>
          <cell r="L137">
            <v>13775</v>
          </cell>
          <cell r="N137" t="str">
            <v>B-006</v>
          </cell>
          <cell r="O137">
            <v>2429222.4</v>
          </cell>
          <cell r="T137" t="str">
            <v>H-309</v>
          </cell>
          <cell r="U137">
            <v>155000.24</v>
          </cell>
        </row>
        <row r="138">
          <cell r="B138" t="str">
            <v>A-071</v>
          </cell>
          <cell r="C138">
            <v>630450</v>
          </cell>
          <cell r="H138" t="str">
            <v>A-143</v>
          </cell>
          <cell r="I138">
            <v>139200</v>
          </cell>
          <cell r="K138" t="str">
            <v>B-079</v>
          </cell>
          <cell r="L138">
            <v>13775</v>
          </cell>
          <cell r="N138" t="str">
            <v>B-007</v>
          </cell>
          <cell r="O138">
            <v>471461.76</v>
          </cell>
          <cell r="T138" t="str">
            <v>H-337</v>
          </cell>
          <cell r="U138">
            <v>232500.36</v>
          </cell>
        </row>
        <row r="139">
          <cell r="B139" t="str">
            <v>A-071</v>
          </cell>
          <cell r="C139">
            <v>762600</v>
          </cell>
          <cell r="H139" t="str">
            <v>A-143</v>
          </cell>
          <cell r="I139">
            <v>139200</v>
          </cell>
          <cell r="K139" t="str">
            <v>C-002</v>
          </cell>
          <cell r="L139">
            <v>152174.39999999999</v>
          </cell>
          <cell r="N139" t="str">
            <v>B-007</v>
          </cell>
          <cell r="O139">
            <v>471461.76</v>
          </cell>
          <cell r="T139" t="str">
            <v>H-337</v>
          </cell>
          <cell r="U139">
            <v>232500.36</v>
          </cell>
        </row>
        <row r="140">
          <cell r="B140" t="str">
            <v>A-071</v>
          </cell>
          <cell r="C140">
            <v>651600</v>
          </cell>
          <cell r="H140" t="str">
            <v>A-144</v>
          </cell>
          <cell r="I140">
            <v>491710.34</v>
          </cell>
          <cell r="K140" t="str">
            <v>C-002</v>
          </cell>
          <cell r="L140">
            <v>152174.39999999999</v>
          </cell>
          <cell r="N140" t="str">
            <v>B-008</v>
          </cell>
          <cell r="O140">
            <v>184800</v>
          </cell>
          <cell r="T140" t="str">
            <v>I-030</v>
          </cell>
          <cell r="U140">
            <v>542500.84</v>
          </cell>
        </row>
        <row r="141">
          <cell r="B141" t="str">
            <v>A-071</v>
          </cell>
          <cell r="C141">
            <v>2044650</v>
          </cell>
          <cell r="H141" t="str">
            <v>A-144</v>
          </cell>
          <cell r="I141">
            <v>424100.02</v>
          </cell>
          <cell r="K141" t="str">
            <v>C-005</v>
          </cell>
          <cell r="L141">
            <v>1031155.2</v>
          </cell>
          <cell r="N141" t="str">
            <v>B-008</v>
          </cell>
          <cell r="O141">
            <v>184800</v>
          </cell>
          <cell r="T141" t="str">
            <v>I-030</v>
          </cell>
          <cell r="U141">
            <v>542500.84</v>
          </cell>
        </row>
        <row r="142">
          <cell r="B142" t="str">
            <v>A-092</v>
          </cell>
          <cell r="C142">
            <v>245400</v>
          </cell>
          <cell r="H142" t="str">
            <v>A-144</v>
          </cell>
          <cell r="I142">
            <v>432000</v>
          </cell>
          <cell r="K142" t="str">
            <v>C-005</v>
          </cell>
          <cell r="L142">
            <v>697969.15</v>
          </cell>
          <cell r="N142" t="str">
            <v>B-014</v>
          </cell>
          <cell r="O142">
            <v>1150063.3899999999</v>
          </cell>
          <cell r="T142" t="str">
            <v>I-032</v>
          </cell>
          <cell r="U142">
            <v>775001.2</v>
          </cell>
        </row>
        <row r="143">
          <cell r="B143" t="str">
            <v>A-092</v>
          </cell>
          <cell r="C143">
            <v>245400</v>
          </cell>
          <cell r="H143" t="str">
            <v>A-144</v>
          </cell>
          <cell r="I143">
            <v>1347810.36</v>
          </cell>
          <cell r="K143" t="str">
            <v>C-005</v>
          </cell>
          <cell r="L143">
            <v>1729124.35</v>
          </cell>
          <cell r="N143" t="str">
            <v>B-014</v>
          </cell>
          <cell r="O143">
            <v>1150063.3899999999</v>
          </cell>
          <cell r="T143" t="str">
            <v>I-032</v>
          </cell>
          <cell r="U143">
            <v>775001.2</v>
          </cell>
        </row>
        <row r="144">
          <cell r="B144" t="str">
            <v>A-100</v>
          </cell>
          <cell r="C144">
            <v>1625400</v>
          </cell>
          <cell r="H144" t="str">
            <v>A-145</v>
          </cell>
          <cell r="I144">
            <v>279000</v>
          </cell>
          <cell r="K144" t="str">
            <v>C-009</v>
          </cell>
          <cell r="L144">
            <v>17616.34</v>
          </cell>
          <cell r="N144" t="str">
            <v>B-016</v>
          </cell>
          <cell r="O144">
            <v>943363.52</v>
          </cell>
          <cell r="T144" t="str">
            <v>I-034</v>
          </cell>
          <cell r="U144">
            <v>155000.24</v>
          </cell>
        </row>
        <row r="145">
          <cell r="B145" t="str">
            <v>A-100</v>
          </cell>
          <cell r="C145">
            <v>301500</v>
          </cell>
          <cell r="H145" t="str">
            <v>A-145</v>
          </cell>
          <cell r="I145">
            <v>279000</v>
          </cell>
          <cell r="K145" t="str">
            <v>C-009</v>
          </cell>
          <cell r="L145">
            <v>517824</v>
          </cell>
          <cell r="N145" t="str">
            <v>B-016</v>
          </cell>
          <cell r="O145">
            <v>216444.1</v>
          </cell>
          <cell r="T145" t="str">
            <v>I-034</v>
          </cell>
          <cell r="U145">
            <v>155000.24</v>
          </cell>
        </row>
        <row r="146">
          <cell r="B146" t="str">
            <v>A-100</v>
          </cell>
          <cell r="C146">
            <v>301500</v>
          </cell>
          <cell r="H146" t="str">
            <v>A-151</v>
          </cell>
          <cell r="I146">
            <v>229804.05</v>
          </cell>
          <cell r="K146" t="str">
            <v>C-009</v>
          </cell>
          <cell r="L146">
            <v>1805814.72</v>
          </cell>
          <cell r="N146" t="str">
            <v>B-016</v>
          </cell>
          <cell r="O146">
            <v>100128</v>
          </cell>
          <cell r="T146" t="str">
            <v>I-100</v>
          </cell>
          <cell r="U146">
            <v>465000.72</v>
          </cell>
        </row>
        <row r="147">
          <cell r="B147" t="str">
            <v>A-100</v>
          </cell>
          <cell r="C147">
            <v>2228400</v>
          </cell>
          <cell r="H147" t="str">
            <v>A-151</v>
          </cell>
          <cell r="I147">
            <v>226009.92</v>
          </cell>
          <cell r="K147" t="str">
            <v>C-009</v>
          </cell>
          <cell r="L147">
            <v>861542.78</v>
          </cell>
          <cell r="N147" t="str">
            <v>B-016</v>
          </cell>
          <cell r="O147">
            <v>1259935.6200000001</v>
          </cell>
          <cell r="T147" t="str">
            <v>I-100</v>
          </cell>
          <cell r="U147">
            <v>51999.839999999997</v>
          </cell>
        </row>
        <row r="148">
          <cell r="B148" t="str">
            <v>A-103</v>
          </cell>
          <cell r="C148">
            <v>822400</v>
          </cell>
          <cell r="H148" t="str">
            <v>A-151</v>
          </cell>
          <cell r="I148">
            <v>320550</v>
          </cell>
          <cell r="K148" t="str">
            <v>C-009</v>
          </cell>
          <cell r="L148">
            <v>1121619.8400000001</v>
          </cell>
          <cell r="N148" t="str">
            <v>B-017</v>
          </cell>
          <cell r="O148">
            <v>431861.76000000001</v>
          </cell>
          <cell r="T148" t="str">
            <v>I-100</v>
          </cell>
          <cell r="U148">
            <v>517000.56</v>
          </cell>
        </row>
        <row r="149">
          <cell r="B149" t="str">
            <v>A-103</v>
          </cell>
          <cell r="C149">
            <v>230400</v>
          </cell>
          <cell r="H149" t="str">
            <v>A-151</v>
          </cell>
          <cell r="I149">
            <v>776363.97</v>
          </cell>
          <cell r="K149" t="str">
            <v>C-009</v>
          </cell>
          <cell r="L149">
            <v>1951591.68</v>
          </cell>
          <cell r="N149" t="str">
            <v>B-017</v>
          </cell>
          <cell r="O149">
            <v>431861.76000000001</v>
          </cell>
          <cell r="T149" t="str">
            <v>J-002</v>
          </cell>
          <cell r="U149">
            <v>129999.6</v>
          </cell>
        </row>
        <row r="150">
          <cell r="B150" t="str">
            <v>A-103</v>
          </cell>
          <cell r="C150">
            <v>294000</v>
          </cell>
          <cell r="H150" t="str">
            <v>A-178</v>
          </cell>
          <cell r="I150">
            <v>841592.64</v>
          </cell>
          <cell r="K150" t="str">
            <v>C-009</v>
          </cell>
          <cell r="L150">
            <v>227827.20000000001</v>
          </cell>
          <cell r="N150" t="str">
            <v>B-029</v>
          </cell>
          <cell r="O150">
            <v>13600</v>
          </cell>
          <cell r="T150" t="str">
            <v>J-002</v>
          </cell>
          <cell r="U150">
            <v>129999.6</v>
          </cell>
        </row>
        <row r="151">
          <cell r="B151" t="str">
            <v>A-103</v>
          </cell>
          <cell r="C151">
            <v>219000</v>
          </cell>
          <cell r="H151" t="str">
            <v>A-178</v>
          </cell>
          <cell r="I151">
            <v>841592.64</v>
          </cell>
          <cell r="K151" t="str">
            <v>C-009</v>
          </cell>
          <cell r="L151">
            <v>6503836.5599999996</v>
          </cell>
          <cell r="N151" t="str">
            <v>B-029</v>
          </cell>
          <cell r="O151">
            <v>13600</v>
          </cell>
          <cell r="T151" t="str">
            <v>J-022</v>
          </cell>
          <cell r="U151">
            <v>465000.72</v>
          </cell>
        </row>
        <row r="152">
          <cell r="B152" t="str">
            <v>A-103</v>
          </cell>
          <cell r="C152">
            <v>100000</v>
          </cell>
          <cell r="H152" t="str">
            <v>A-192</v>
          </cell>
          <cell r="I152">
            <v>65909.960000000006</v>
          </cell>
          <cell r="K152" t="str">
            <v>C-011</v>
          </cell>
          <cell r="L152">
            <v>29620</v>
          </cell>
          <cell r="N152" t="str">
            <v>C-005</v>
          </cell>
          <cell r="O152">
            <v>431861.76000000001</v>
          </cell>
          <cell r="T152" t="str">
            <v>J-022</v>
          </cell>
          <cell r="U152">
            <v>64099.92</v>
          </cell>
        </row>
        <row r="153">
          <cell r="B153" t="str">
            <v>A-103</v>
          </cell>
          <cell r="C153">
            <v>721300</v>
          </cell>
          <cell r="H153" t="str">
            <v>A-192</v>
          </cell>
          <cell r="I153">
            <v>65909.960000000006</v>
          </cell>
          <cell r="K153" t="str">
            <v>C-011</v>
          </cell>
          <cell r="L153">
            <v>227118.92</v>
          </cell>
          <cell r="N153" t="str">
            <v>C-005</v>
          </cell>
          <cell r="O153">
            <v>450109.44</v>
          </cell>
          <cell r="T153" t="str">
            <v>J-022</v>
          </cell>
          <cell r="U153">
            <v>529100.64</v>
          </cell>
        </row>
        <row r="154">
          <cell r="B154" t="str">
            <v>A-103</v>
          </cell>
          <cell r="C154">
            <v>126600</v>
          </cell>
          <cell r="H154" t="str">
            <v>A-239</v>
          </cell>
          <cell r="I154">
            <v>99000.24</v>
          </cell>
          <cell r="K154" t="str">
            <v>C-011</v>
          </cell>
          <cell r="L154">
            <v>256738.92</v>
          </cell>
          <cell r="N154" t="str">
            <v>C-005</v>
          </cell>
          <cell r="O154">
            <v>431861.76000000001</v>
          </cell>
          <cell r="T154" t="str">
            <v>J-046</v>
          </cell>
          <cell r="U154">
            <v>232500.36</v>
          </cell>
        </row>
        <row r="155">
          <cell r="B155" t="str">
            <v>A-103</v>
          </cell>
          <cell r="C155">
            <v>311500</v>
          </cell>
          <cell r="H155" t="str">
            <v>A-239</v>
          </cell>
          <cell r="I155">
            <v>268431.12</v>
          </cell>
          <cell r="K155" t="str">
            <v>C-013</v>
          </cell>
          <cell r="L155">
            <v>128784</v>
          </cell>
          <cell r="N155" t="str">
            <v>C-005</v>
          </cell>
          <cell r="O155">
            <v>431861.76000000001</v>
          </cell>
          <cell r="T155" t="str">
            <v>J-046</v>
          </cell>
          <cell r="U155">
            <v>232500.36</v>
          </cell>
        </row>
        <row r="156">
          <cell r="B156" t="str">
            <v>A-103</v>
          </cell>
          <cell r="C156">
            <v>730250</v>
          </cell>
          <cell r="H156" t="str">
            <v>A-239</v>
          </cell>
          <cell r="I156">
            <v>367431.36</v>
          </cell>
          <cell r="K156" t="str">
            <v>C-013</v>
          </cell>
          <cell r="L156">
            <v>128784</v>
          </cell>
          <cell r="N156" t="str">
            <v>C-005</v>
          </cell>
          <cell r="O156">
            <v>1745694.72</v>
          </cell>
          <cell r="T156" t="str">
            <v>J-047</v>
          </cell>
          <cell r="U156">
            <v>77500.12</v>
          </cell>
        </row>
        <row r="157">
          <cell r="B157" t="str">
            <v>A-103</v>
          </cell>
          <cell r="C157">
            <v>345700</v>
          </cell>
          <cell r="H157" t="str">
            <v>A-253</v>
          </cell>
          <cell r="I157">
            <v>308930.88</v>
          </cell>
          <cell r="K157" t="str">
            <v>C-015</v>
          </cell>
          <cell r="L157">
            <v>313551.35999999999</v>
          </cell>
          <cell r="N157" t="str">
            <v>C-007</v>
          </cell>
          <cell r="O157">
            <v>197698</v>
          </cell>
          <cell r="T157" t="str">
            <v>J-047</v>
          </cell>
          <cell r="U157">
            <v>77500.12</v>
          </cell>
        </row>
        <row r="158">
          <cell r="B158" t="str">
            <v>A-103</v>
          </cell>
          <cell r="C158">
            <v>64800</v>
          </cell>
          <cell r="H158" t="str">
            <v>A-253</v>
          </cell>
          <cell r="I158">
            <v>69960</v>
          </cell>
          <cell r="K158" t="str">
            <v>C-015</v>
          </cell>
          <cell r="L158">
            <v>70746</v>
          </cell>
          <cell r="N158" t="str">
            <v>C-007</v>
          </cell>
          <cell r="O158">
            <v>231000</v>
          </cell>
          <cell r="T158" t="str">
            <v>K-007</v>
          </cell>
          <cell r="U158">
            <v>775001.2</v>
          </cell>
        </row>
        <row r="159">
          <cell r="B159" t="str">
            <v>A-103</v>
          </cell>
          <cell r="C159">
            <v>119200</v>
          </cell>
          <cell r="H159" t="str">
            <v>A-253</v>
          </cell>
          <cell r="I159">
            <v>378890.88</v>
          </cell>
          <cell r="K159" t="str">
            <v>C-015</v>
          </cell>
          <cell r="L159">
            <v>630684.1</v>
          </cell>
          <cell r="N159" t="str">
            <v>C-007</v>
          </cell>
          <cell r="O159">
            <v>428698</v>
          </cell>
          <cell r="T159" t="str">
            <v>K-007</v>
          </cell>
          <cell r="U159">
            <v>775001.2</v>
          </cell>
        </row>
        <row r="160">
          <cell r="B160" t="str">
            <v>A-103</v>
          </cell>
          <cell r="C160">
            <v>4085150</v>
          </cell>
          <cell r="H160" t="str">
            <v>A-306</v>
          </cell>
          <cell r="I160">
            <v>244500</v>
          </cell>
          <cell r="K160" t="str">
            <v>C-015</v>
          </cell>
          <cell r="L160">
            <v>104105.4</v>
          </cell>
          <cell r="N160" t="str">
            <v>C-008</v>
          </cell>
          <cell r="O160">
            <v>854726.4</v>
          </cell>
          <cell r="T160" t="str">
            <v>K-011</v>
          </cell>
          <cell r="U160">
            <v>232500.36</v>
          </cell>
        </row>
        <row r="161">
          <cell r="B161" t="str">
            <v>A-111</v>
          </cell>
          <cell r="C161">
            <v>1819600</v>
          </cell>
          <cell r="H161" t="str">
            <v>A-306</v>
          </cell>
          <cell r="I161">
            <v>244500</v>
          </cell>
          <cell r="K161" t="str">
            <v>C-015</v>
          </cell>
          <cell r="L161">
            <v>1119086.8600000001</v>
          </cell>
          <cell r="N161" t="str">
            <v>C-008</v>
          </cell>
          <cell r="O161">
            <v>1442383.4</v>
          </cell>
          <cell r="T161" t="str">
            <v>K-011</v>
          </cell>
          <cell r="U161">
            <v>232500.36</v>
          </cell>
        </row>
        <row r="162">
          <cell r="B162" t="str">
            <v>A-111</v>
          </cell>
          <cell r="C162">
            <v>1819600</v>
          </cell>
          <cell r="H162" t="str">
            <v>A-333</v>
          </cell>
          <cell r="I162">
            <v>180000</v>
          </cell>
          <cell r="K162" t="str">
            <v>C-017</v>
          </cell>
          <cell r="L162">
            <v>712252.8</v>
          </cell>
          <cell r="N162" t="str">
            <v>C-008</v>
          </cell>
          <cell r="O162">
            <v>485100</v>
          </cell>
          <cell r="T162" t="str">
            <v>K-015</v>
          </cell>
          <cell r="U162">
            <v>770001.2</v>
          </cell>
        </row>
        <row r="163">
          <cell r="B163" t="str">
            <v>A-112</v>
          </cell>
          <cell r="C163">
            <v>480000</v>
          </cell>
          <cell r="H163" t="str">
            <v>A-333</v>
          </cell>
          <cell r="I163">
            <v>180000</v>
          </cell>
          <cell r="K163" t="str">
            <v>C-017</v>
          </cell>
          <cell r="L163">
            <v>768545.28000000003</v>
          </cell>
          <cell r="N163" t="str">
            <v>C-008</v>
          </cell>
          <cell r="O163">
            <v>2782209.8</v>
          </cell>
          <cell r="T163" t="str">
            <v>K-015</v>
          </cell>
          <cell r="U163">
            <v>1162501.8</v>
          </cell>
        </row>
        <row r="164">
          <cell r="B164" t="str">
            <v>A-112</v>
          </cell>
          <cell r="C164">
            <v>480000</v>
          </cell>
          <cell r="H164" t="str">
            <v>A-395</v>
          </cell>
          <cell r="I164">
            <v>125500.08</v>
          </cell>
          <cell r="K164" t="str">
            <v>C-017</v>
          </cell>
          <cell r="L164">
            <v>376008.02</v>
          </cell>
          <cell r="N164" t="str">
            <v>C-009</v>
          </cell>
          <cell r="O164">
            <v>1800000</v>
          </cell>
          <cell r="T164" t="str">
            <v>K-015</v>
          </cell>
          <cell r="U164">
            <v>1932503</v>
          </cell>
        </row>
        <row r="165">
          <cell r="B165" t="str">
            <v>A-115</v>
          </cell>
          <cell r="C165">
            <v>2304000</v>
          </cell>
          <cell r="H165" t="str">
            <v>A-395</v>
          </cell>
          <cell r="I165">
            <v>125500.08</v>
          </cell>
          <cell r="K165" t="str">
            <v>C-017</v>
          </cell>
          <cell r="L165">
            <v>1637681.74</v>
          </cell>
          <cell r="N165" t="str">
            <v>C-009</v>
          </cell>
          <cell r="O165">
            <v>180500</v>
          </cell>
          <cell r="T165" t="str">
            <v>K-019</v>
          </cell>
          <cell r="U165">
            <v>155000.24</v>
          </cell>
        </row>
        <row r="166">
          <cell r="B166" t="str">
            <v>A-115</v>
          </cell>
          <cell r="C166">
            <v>2304000</v>
          </cell>
          <cell r="H166" t="str">
            <v>A-452</v>
          </cell>
          <cell r="I166">
            <v>34500</v>
          </cell>
          <cell r="K166" t="str">
            <v>C-017</v>
          </cell>
          <cell r="L166">
            <v>161215.49</v>
          </cell>
          <cell r="N166" t="str">
            <v>C-009</v>
          </cell>
          <cell r="O166">
            <v>153999.96</v>
          </cell>
          <cell r="T166" t="str">
            <v>K-019</v>
          </cell>
          <cell r="U166">
            <v>155000.24</v>
          </cell>
        </row>
        <row r="167">
          <cell r="B167" t="str">
            <v>A-116</v>
          </cell>
          <cell r="C167">
            <v>75000</v>
          </cell>
          <cell r="H167" t="str">
            <v>A-452</v>
          </cell>
          <cell r="I167">
            <v>34500</v>
          </cell>
          <cell r="K167" t="str">
            <v>C-017</v>
          </cell>
          <cell r="L167">
            <v>1328526.72</v>
          </cell>
          <cell r="N167" t="str">
            <v>C-009</v>
          </cell>
          <cell r="O167">
            <v>1279824</v>
          </cell>
          <cell r="T167" t="str">
            <v>K-022</v>
          </cell>
          <cell r="U167">
            <v>152400</v>
          </cell>
        </row>
        <row r="168">
          <cell r="B168" t="str">
            <v>A-116</v>
          </cell>
          <cell r="C168">
            <v>75000</v>
          </cell>
          <cell r="H168" t="str">
            <v>B-005</v>
          </cell>
          <cell r="I168">
            <v>206500.08</v>
          </cell>
          <cell r="K168" t="str">
            <v>C-017</v>
          </cell>
          <cell r="L168">
            <v>1184780.1599999999</v>
          </cell>
          <cell r="N168" t="str">
            <v>C-009</v>
          </cell>
          <cell r="O168">
            <v>699600</v>
          </cell>
          <cell r="T168" t="str">
            <v>K-022</v>
          </cell>
          <cell r="U168">
            <v>232500.36</v>
          </cell>
        </row>
        <row r="169">
          <cell r="B169" t="str">
            <v>A-117</v>
          </cell>
          <cell r="C169">
            <v>195150</v>
          </cell>
          <cell r="H169" t="str">
            <v>B-005</v>
          </cell>
          <cell r="I169">
            <v>206500.08</v>
          </cell>
          <cell r="K169" t="str">
            <v>C-017</v>
          </cell>
          <cell r="L169">
            <v>760960.34</v>
          </cell>
          <cell r="N169" t="str">
            <v>C-009</v>
          </cell>
          <cell r="O169">
            <v>4113923.96</v>
          </cell>
          <cell r="T169" t="str">
            <v>K-022</v>
          </cell>
          <cell r="U169">
            <v>384900.36</v>
          </cell>
        </row>
        <row r="170">
          <cell r="B170" t="str">
            <v>A-117</v>
          </cell>
          <cell r="C170">
            <v>195150</v>
          </cell>
          <cell r="H170" t="str">
            <v>B-006</v>
          </cell>
          <cell r="I170">
            <v>2016351.22</v>
          </cell>
          <cell r="K170" t="str">
            <v>C-017</v>
          </cell>
          <cell r="L170">
            <v>945838.07999999996</v>
          </cell>
          <cell r="N170" t="str">
            <v>C-011</v>
          </cell>
          <cell r="O170">
            <v>298439.01</v>
          </cell>
          <cell r="T170" t="str">
            <v>K-035</v>
          </cell>
          <cell r="U170">
            <v>25999.919999999998</v>
          </cell>
        </row>
        <row r="171">
          <cell r="B171" t="str">
            <v>A-118</v>
          </cell>
          <cell r="C171">
            <v>345600</v>
          </cell>
          <cell r="H171" t="str">
            <v>B-006</v>
          </cell>
          <cell r="I171">
            <v>2016351.22</v>
          </cell>
          <cell r="K171" t="str">
            <v>C-017</v>
          </cell>
          <cell r="L171">
            <v>1660160.1</v>
          </cell>
          <cell r="N171" t="str">
            <v>C-011</v>
          </cell>
          <cell r="O171">
            <v>298439.01</v>
          </cell>
          <cell r="T171" t="str">
            <v>K-035</v>
          </cell>
          <cell r="U171">
            <v>155000.24</v>
          </cell>
        </row>
        <row r="172">
          <cell r="B172" t="str">
            <v>A-118</v>
          </cell>
          <cell r="C172">
            <v>345600</v>
          </cell>
          <cell r="H172" t="str">
            <v>B-007</v>
          </cell>
          <cell r="I172">
            <v>322736.52</v>
          </cell>
          <cell r="K172" t="str">
            <v>C-017</v>
          </cell>
          <cell r="L172">
            <v>999748.8</v>
          </cell>
          <cell r="N172" t="str">
            <v>C-015</v>
          </cell>
          <cell r="O172">
            <v>279930.90000000002</v>
          </cell>
          <cell r="T172" t="str">
            <v>K-035</v>
          </cell>
          <cell r="U172">
            <v>181000.16</v>
          </cell>
        </row>
        <row r="173">
          <cell r="B173" t="str">
            <v>A-119</v>
          </cell>
          <cell r="C173">
            <v>153000</v>
          </cell>
          <cell r="H173" t="str">
            <v>B-007</v>
          </cell>
          <cell r="I173">
            <v>500401.86</v>
          </cell>
          <cell r="K173" t="str">
            <v>C-017</v>
          </cell>
          <cell r="L173">
            <v>600014.42000000004</v>
          </cell>
          <cell r="N173" t="str">
            <v>C-015</v>
          </cell>
          <cell r="O173">
            <v>215930.88</v>
          </cell>
          <cell r="T173" t="str">
            <v>K-040</v>
          </cell>
          <cell r="U173">
            <v>232500.36</v>
          </cell>
        </row>
        <row r="174">
          <cell r="B174" t="str">
            <v>A-119</v>
          </cell>
          <cell r="C174">
            <v>153000</v>
          </cell>
          <cell r="H174" t="str">
            <v>B-007</v>
          </cell>
          <cell r="I174">
            <v>823138.38</v>
          </cell>
          <cell r="K174" t="str">
            <v>C-017</v>
          </cell>
          <cell r="L174">
            <v>11135731.950000001</v>
          </cell>
          <cell r="N174" t="str">
            <v>C-015</v>
          </cell>
          <cell r="O174">
            <v>495861.78</v>
          </cell>
          <cell r="T174" t="str">
            <v>K-040</v>
          </cell>
          <cell r="U174">
            <v>25999.919999999998</v>
          </cell>
        </row>
        <row r="175">
          <cell r="B175" t="str">
            <v>A-121</v>
          </cell>
          <cell r="C175">
            <v>111600</v>
          </cell>
          <cell r="H175" t="str">
            <v>B-008</v>
          </cell>
          <cell r="I175">
            <v>169895</v>
          </cell>
          <cell r="K175" t="str">
            <v>C-024</v>
          </cell>
          <cell r="L175">
            <v>165703.29999999999</v>
          </cell>
          <cell r="N175" t="str">
            <v>C-017</v>
          </cell>
          <cell r="O175">
            <v>32696</v>
          </cell>
          <cell r="T175" t="str">
            <v>K-040</v>
          </cell>
          <cell r="U175">
            <v>258500.28</v>
          </cell>
        </row>
        <row r="176">
          <cell r="B176" t="str">
            <v>A-121</v>
          </cell>
          <cell r="C176">
            <v>111600</v>
          </cell>
          <cell r="H176" t="str">
            <v>B-008</v>
          </cell>
          <cell r="I176">
            <v>169895</v>
          </cell>
          <cell r="K176" t="str">
            <v>C-024</v>
          </cell>
          <cell r="L176">
            <v>251208</v>
          </cell>
          <cell r="N176" t="str">
            <v>C-017</v>
          </cell>
          <cell r="O176">
            <v>45999.96</v>
          </cell>
          <cell r="T176" t="str">
            <v>K-053</v>
          </cell>
          <cell r="U176">
            <v>232500.36</v>
          </cell>
        </row>
        <row r="177">
          <cell r="B177" t="str">
            <v>A-122</v>
          </cell>
          <cell r="C177">
            <v>670950</v>
          </cell>
          <cell r="H177" t="str">
            <v>B-016</v>
          </cell>
          <cell r="I177">
            <v>262800</v>
          </cell>
          <cell r="K177" t="str">
            <v>C-024</v>
          </cell>
          <cell r="L177">
            <v>416911.3</v>
          </cell>
          <cell r="N177" t="str">
            <v>C-017</v>
          </cell>
          <cell r="O177">
            <v>966475.96</v>
          </cell>
          <cell r="T177" t="str">
            <v>K-053</v>
          </cell>
          <cell r="U177">
            <v>232500.36</v>
          </cell>
        </row>
        <row r="178">
          <cell r="B178" t="str">
            <v>A-122</v>
          </cell>
          <cell r="C178">
            <v>670950</v>
          </cell>
          <cell r="H178" t="str">
            <v>B-016</v>
          </cell>
          <cell r="I178">
            <v>155400</v>
          </cell>
          <cell r="K178" t="str">
            <v>C-043</v>
          </cell>
          <cell r="L178">
            <v>24510</v>
          </cell>
          <cell r="N178" t="str">
            <v>C-017</v>
          </cell>
          <cell r="O178">
            <v>197550</v>
          </cell>
          <cell r="T178" t="str">
            <v>K-096</v>
          </cell>
          <cell r="U178">
            <v>77500.12</v>
          </cell>
        </row>
        <row r="179">
          <cell r="B179" t="str">
            <v>A-123</v>
          </cell>
          <cell r="C179">
            <v>386400</v>
          </cell>
          <cell r="H179" t="str">
            <v>B-016</v>
          </cell>
          <cell r="I179">
            <v>418200</v>
          </cell>
          <cell r="K179" t="str">
            <v>C-043</v>
          </cell>
          <cell r="L179">
            <v>24510</v>
          </cell>
          <cell r="N179" t="str">
            <v>C-017</v>
          </cell>
          <cell r="O179">
            <v>180312</v>
          </cell>
          <cell r="T179" t="str">
            <v>K-096</v>
          </cell>
          <cell r="U179">
            <v>77500.12</v>
          </cell>
        </row>
        <row r="180">
          <cell r="B180" t="str">
            <v>A-123</v>
          </cell>
          <cell r="C180">
            <v>386400</v>
          </cell>
          <cell r="H180" t="str">
            <v>B-024</v>
          </cell>
          <cell r="I180">
            <v>357494.98</v>
          </cell>
          <cell r="K180" t="str">
            <v>C-061</v>
          </cell>
          <cell r="L180">
            <v>43140</v>
          </cell>
          <cell r="N180" t="str">
            <v>C-017</v>
          </cell>
          <cell r="O180">
            <v>750185.94</v>
          </cell>
          <cell r="T180" t="str">
            <v>K-130</v>
          </cell>
          <cell r="U180">
            <v>775001.2</v>
          </cell>
        </row>
        <row r="181">
          <cell r="B181" t="str">
            <v>A-124</v>
          </cell>
          <cell r="C181">
            <v>701850</v>
          </cell>
          <cell r="H181" t="str">
            <v>B-024</v>
          </cell>
          <cell r="I181">
            <v>357494.98</v>
          </cell>
          <cell r="K181" t="str">
            <v>C-061</v>
          </cell>
          <cell r="L181">
            <v>238140</v>
          </cell>
          <cell r="N181" t="str">
            <v>C-017</v>
          </cell>
          <cell r="O181">
            <v>1482843.88</v>
          </cell>
          <cell r="T181" t="str">
            <v>K-130</v>
          </cell>
          <cell r="U181">
            <v>775001.2</v>
          </cell>
        </row>
        <row r="182">
          <cell r="B182" t="str">
            <v>A-124</v>
          </cell>
          <cell r="C182">
            <v>764100</v>
          </cell>
          <cell r="H182" t="str">
            <v>B-029</v>
          </cell>
          <cell r="I182">
            <v>146970</v>
          </cell>
          <cell r="K182" t="str">
            <v>C-061</v>
          </cell>
          <cell r="L182">
            <v>416301.7</v>
          </cell>
          <cell r="N182" t="str">
            <v>C-017</v>
          </cell>
          <cell r="O182">
            <v>419880.12</v>
          </cell>
          <cell r="T182" t="str">
            <v>L-023</v>
          </cell>
          <cell r="U182">
            <v>461308.31</v>
          </cell>
        </row>
        <row r="183">
          <cell r="B183" t="str">
            <v>A-124</v>
          </cell>
          <cell r="C183">
            <v>424350</v>
          </cell>
          <cell r="H183" t="str">
            <v>B-029</v>
          </cell>
          <cell r="I183">
            <v>146970</v>
          </cell>
          <cell r="K183" t="str">
            <v>C-061</v>
          </cell>
          <cell r="L183">
            <v>697581.7</v>
          </cell>
          <cell r="N183" t="str">
            <v>C-017</v>
          </cell>
          <cell r="O183">
            <v>1262629.94</v>
          </cell>
          <cell r="T183" t="str">
            <v>L-023</v>
          </cell>
          <cell r="U183">
            <v>76884.72</v>
          </cell>
        </row>
        <row r="184">
          <cell r="B184" t="str">
            <v>A-124</v>
          </cell>
          <cell r="C184">
            <v>1051800</v>
          </cell>
          <cell r="H184" t="str">
            <v>B-069</v>
          </cell>
          <cell r="I184">
            <v>408327</v>
          </cell>
          <cell r="K184" t="str">
            <v>D-001</v>
          </cell>
          <cell r="L184">
            <v>225733.2</v>
          </cell>
          <cell r="N184" t="str">
            <v>C-017</v>
          </cell>
          <cell r="O184">
            <v>1004389.44</v>
          </cell>
          <cell r="T184" t="str">
            <v>L-023</v>
          </cell>
          <cell r="U184">
            <v>461308.31</v>
          </cell>
        </row>
        <row r="185">
          <cell r="B185" t="str">
            <v>A-124</v>
          </cell>
          <cell r="C185">
            <v>975800</v>
          </cell>
          <cell r="H185" t="str">
            <v>B-069</v>
          </cell>
          <cell r="I185">
            <v>408327</v>
          </cell>
          <cell r="K185" t="str">
            <v>D-001</v>
          </cell>
          <cell r="L185">
            <v>225733.2</v>
          </cell>
          <cell r="N185" t="str">
            <v>C-017</v>
          </cell>
          <cell r="O185">
            <v>354031.56</v>
          </cell>
          <cell r="T185" t="str">
            <v>L-023</v>
          </cell>
          <cell r="U185">
            <v>767120.4</v>
          </cell>
        </row>
        <row r="186">
          <cell r="B186" t="str">
            <v>A-124</v>
          </cell>
          <cell r="C186">
            <v>3917900</v>
          </cell>
          <cell r="H186" t="str">
            <v>C-005</v>
          </cell>
          <cell r="I186">
            <v>144399.70000000001</v>
          </cell>
          <cell r="K186" t="str">
            <v>D-003</v>
          </cell>
          <cell r="L186">
            <v>38900</v>
          </cell>
          <cell r="N186" t="str">
            <v>C-017</v>
          </cell>
          <cell r="O186">
            <v>1868997.2</v>
          </cell>
          <cell r="T186" t="str">
            <v>L-023</v>
          </cell>
          <cell r="U186">
            <v>1537200</v>
          </cell>
        </row>
        <row r="187">
          <cell r="B187" t="str">
            <v>A-128</v>
          </cell>
          <cell r="C187">
            <v>242200</v>
          </cell>
          <cell r="H187" t="str">
            <v>C-005</v>
          </cell>
          <cell r="I187">
            <v>144399.70000000001</v>
          </cell>
          <cell r="K187" t="str">
            <v>D-003</v>
          </cell>
          <cell r="L187">
            <v>38900</v>
          </cell>
          <cell r="N187" t="str">
            <v>C-017</v>
          </cell>
          <cell r="O187">
            <v>687331.96</v>
          </cell>
          <cell r="T187" t="str">
            <v>L-023</v>
          </cell>
          <cell r="U187">
            <v>768600</v>
          </cell>
        </row>
        <row r="188">
          <cell r="B188" t="str">
            <v>A-128</v>
          </cell>
          <cell r="C188">
            <v>297800</v>
          </cell>
          <cell r="H188" t="str">
            <v>C-009</v>
          </cell>
          <cell r="I188">
            <v>203500.02</v>
          </cell>
          <cell r="K188" t="str">
            <v>D-012</v>
          </cell>
          <cell r="L188">
            <v>180844.3</v>
          </cell>
          <cell r="N188" t="str">
            <v>C-017</v>
          </cell>
          <cell r="O188">
            <v>9253323.9600000009</v>
          </cell>
          <cell r="T188" t="str">
            <v>L-023</v>
          </cell>
          <cell r="U188">
            <v>153720</v>
          </cell>
        </row>
        <row r="189">
          <cell r="B189" t="str">
            <v>A-128</v>
          </cell>
          <cell r="C189">
            <v>540000</v>
          </cell>
          <cell r="H189" t="str">
            <v>C-009</v>
          </cell>
          <cell r="I189">
            <v>203500.02</v>
          </cell>
          <cell r="K189" t="str">
            <v>D-012</v>
          </cell>
          <cell r="L189">
            <v>298112.26</v>
          </cell>
          <cell r="N189" t="str">
            <v>D-008</v>
          </cell>
          <cell r="O189">
            <v>345019.02</v>
          </cell>
          <cell r="T189" t="str">
            <v>L-023</v>
          </cell>
          <cell r="U189">
            <v>4226141.74</v>
          </cell>
        </row>
        <row r="190">
          <cell r="B190" t="str">
            <v>A-132</v>
          </cell>
          <cell r="C190">
            <v>360825</v>
          </cell>
          <cell r="H190" t="str">
            <v>C-010</v>
          </cell>
          <cell r="I190">
            <v>145436.04</v>
          </cell>
          <cell r="K190" t="str">
            <v>D-012</v>
          </cell>
          <cell r="L190">
            <v>379065.59999999998</v>
          </cell>
          <cell r="N190" t="str">
            <v>D-008</v>
          </cell>
          <cell r="O190">
            <v>180500</v>
          </cell>
          <cell r="T190" t="str">
            <v>M-008</v>
          </cell>
          <cell r="U190">
            <v>259999.2</v>
          </cell>
        </row>
        <row r="191">
          <cell r="B191" t="str">
            <v>A-132</v>
          </cell>
          <cell r="C191">
            <v>360825</v>
          </cell>
          <cell r="H191" t="str">
            <v>C-010</v>
          </cell>
          <cell r="I191">
            <v>145436.04</v>
          </cell>
          <cell r="K191" t="str">
            <v>D-012</v>
          </cell>
          <cell r="L191">
            <v>858022.16</v>
          </cell>
          <cell r="N191" t="str">
            <v>D-008</v>
          </cell>
          <cell r="O191">
            <v>525519.02</v>
          </cell>
          <cell r="T191" t="str">
            <v>M-008</v>
          </cell>
          <cell r="U191">
            <v>259999.2</v>
          </cell>
        </row>
        <row r="192">
          <cell r="B192" t="str">
            <v>A-141</v>
          </cell>
          <cell r="C192">
            <v>1083450</v>
          </cell>
          <cell r="H192" t="str">
            <v>C-011</v>
          </cell>
          <cell r="I192">
            <v>433812.42</v>
          </cell>
          <cell r="K192" t="str">
            <v>D-017</v>
          </cell>
          <cell r="L192">
            <v>708870</v>
          </cell>
          <cell r="N192" t="str">
            <v>D-012</v>
          </cell>
          <cell r="O192">
            <v>431861.76000000001</v>
          </cell>
          <cell r="T192" t="str">
            <v>M-020</v>
          </cell>
          <cell r="U192">
            <v>1162501.8</v>
          </cell>
        </row>
        <row r="193">
          <cell r="B193" t="str">
            <v>A-141</v>
          </cell>
          <cell r="C193">
            <v>1196100</v>
          </cell>
          <cell r="H193" t="str">
            <v>C-011</v>
          </cell>
          <cell r="I193">
            <v>433812.42</v>
          </cell>
          <cell r="K193" t="str">
            <v>D-017</v>
          </cell>
          <cell r="L193">
            <v>708870</v>
          </cell>
          <cell r="N193" t="str">
            <v>D-012</v>
          </cell>
          <cell r="O193">
            <v>93720</v>
          </cell>
          <cell r="T193" t="str">
            <v>M-020</v>
          </cell>
          <cell r="U193">
            <v>1162501.8</v>
          </cell>
        </row>
        <row r="194">
          <cell r="B194" t="str">
            <v>A-141</v>
          </cell>
          <cell r="C194">
            <v>398700</v>
          </cell>
          <cell r="H194" t="str">
            <v>C-015</v>
          </cell>
          <cell r="I194">
            <v>235050</v>
          </cell>
          <cell r="K194" t="str">
            <v>D-019</v>
          </cell>
          <cell r="L194">
            <v>171178.56</v>
          </cell>
          <cell r="N194" t="str">
            <v>D-012</v>
          </cell>
          <cell r="O194">
            <v>525581.76</v>
          </cell>
          <cell r="T194" t="str">
            <v>M-026</v>
          </cell>
          <cell r="U194">
            <v>434799.6</v>
          </cell>
        </row>
        <row r="195">
          <cell r="B195" t="str">
            <v>A-141</v>
          </cell>
          <cell r="C195">
            <v>430175</v>
          </cell>
          <cell r="H195" t="str">
            <v>C-015</v>
          </cell>
          <cell r="I195">
            <v>235050</v>
          </cell>
          <cell r="K195" t="str">
            <v>D-019</v>
          </cell>
          <cell r="L195">
            <v>109673.76</v>
          </cell>
          <cell r="N195" t="str">
            <v>D-019</v>
          </cell>
          <cell r="O195">
            <v>216444.1</v>
          </cell>
          <cell r="T195" t="str">
            <v>M-026</v>
          </cell>
          <cell r="U195">
            <v>387500.6</v>
          </cell>
        </row>
        <row r="196">
          <cell r="B196" t="str">
            <v>A-141</v>
          </cell>
          <cell r="C196">
            <v>333000</v>
          </cell>
          <cell r="H196" t="str">
            <v>C-017</v>
          </cell>
          <cell r="I196">
            <v>1259600.04</v>
          </cell>
          <cell r="K196" t="str">
            <v>D-019</v>
          </cell>
          <cell r="L196">
            <v>280852.32</v>
          </cell>
          <cell r="N196" t="str">
            <v>D-019</v>
          </cell>
          <cell r="O196">
            <v>664777.02</v>
          </cell>
          <cell r="T196" t="str">
            <v>M-026</v>
          </cell>
          <cell r="U196">
            <v>360399.35999999999</v>
          </cell>
        </row>
        <row r="197">
          <cell r="B197" t="str">
            <v>A-141</v>
          </cell>
          <cell r="C197">
            <v>341700</v>
          </cell>
          <cell r="H197" t="str">
            <v>C-017</v>
          </cell>
          <cell r="I197">
            <v>1101757.6599999999</v>
          </cell>
          <cell r="K197" t="str">
            <v>D-024</v>
          </cell>
          <cell r="L197">
            <v>110640</v>
          </cell>
          <cell r="N197" t="str">
            <v>D-019</v>
          </cell>
          <cell r="O197">
            <v>566220</v>
          </cell>
          <cell r="T197" t="str">
            <v>M-026</v>
          </cell>
          <cell r="U197">
            <v>436599.36</v>
          </cell>
        </row>
        <row r="198">
          <cell r="B198" t="str">
            <v>A-141</v>
          </cell>
          <cell r="C198">
            <v>3783125</v>
          </cell>
          <cell r="H198" t="str">
            <v>C-017</v>
          </cell>
          <cell r="I198">
            <v>92500.08</v>
          </cell>
          <cell r="K198" t="str">
            <v>D-024</v>
          </cell>
          <cell r="L198">
            <v>110640</v>
          </cell>
          <cell r="N198" t="str">
            <v>D-019</v>
          </cell>
          <cell r="O198">
            <v>1447441.12</v>
          </cell>
          <cell r="T198" t="str">
            <v>M-026</v>
          </cell>
          <cell r="U198">
            <v>1162501.8</v>
          </cell>
        </row>
        <row r="199">
          <cell r="B199" t="str">
            <v>A-143</v>
          </cell>
          <cell r="C199">
            <v>225900</v>
          </cell>
          <cell r="H199" t="str">
            <v>C-017</v>
          </cell>
          <cell r="I199">
            <v>1174850.04</v>
          </cell>
          <cell r="K199" t="str">
            <v>D-085</v>
          </cell>
          <cell r="L199">
            <v>238920</v>
          </cell>
          <cell r="N199" t="str">
            <v>D-033</v>
          </cell>
          <cell r="O199">
            <v>29502.63</v>
          </cell>
          <cell r="T199" t="str">
            <v>M-026</v>
          </cell>
          <cell r="U199">
            <v>2781800.72</v>
          </cell>
        </row>
        <row r="200">
          <cell r="B200" t="str">
            <v>A-143</v>
          </cell>
          <cell r="C200">
            <v>109500</v>
          </cell>
          <cell r="H200" t="str">
            <v>C-017</v>
          </cell>
          <cell r="I200">
            <v>1278000</v>
          </cell>
          <cell r="K200" t="str">
            <v>D-085</v>
          </cell>
          <cell r="L200">
            <v>238920</v>
          </cell>
          <cell r="N200" t="str">
            <v>D-033</v>
          </cell>
          <cell r="O200">
            <v>29502.63</v>
          </cell>
          <cell r="T200" t="str">
            <v>M-030</v>
          </cell>
          <cell r="U200">
            <v>232500.36</v>
          </cell>
        </row>
        <row r="201">
          <cell r="B201" t="str">
            <v>A-143</v>
          </cell>
          <cell r="C201">
            <v>61350</v>
          </cell>
          <cell r="H201" t="str">
            <v>C-017</v>
          </cell>
          <cell r="I201">
            <v>597800.04</v>
          </cell>
          <cell r="K201" t="str">
            <v>E-006</v>
          </cell>
          <cell r="L201">
            <v>54750</v>
          </cell>
          <cell r="N201" t="str">
            <v>E-002</v>
          </cell>
          <cell r="O201">
            <v>863723.52000000002</v>
          </cell>
          <cell r="T201" t="str">
            <v>M-030</v>
          </cell>
          <cell r="U201">
            <v>129999.6</v>
          </cell>
        </row>
        <row r="202">
          <cell r="B202" t="str">
            <v>A-143</v>
          </cell>
          <cell r="C202">
            <v>396750</v>
          </cell>
          <cell r="H202" t="str">
            <v>C-017</v>
          </cell>
          <cell r="I202">
            <v>5504507.8600000003</v>
          </cell>
          <cell r="K202" t="str">
            <v>E-006</v>
          </cell>
          <cell r="L202">
            <v>54750</v>
          </cell>
          <cell r="N202" t="str">
            <v>E-002</v>
          </cell>
          <cell r="O202">
            <v>863723.52000000002</v>
          </cell>
          <cell r="T202" t="str">
            <v>M-030</v>
          </cell>
          <cell r="U202">
            <v>362499.96</v>
          </cell>
        </row>
        <row r="203">
          <cell r="B203" t="str">
            <v>A-144</v>
          </cell>
          <cell r="C203">
            <v>890925</v>
          </cell>
          <cell r="H203" t="str">
            <v>C-061</v>
          </cell>
          <cell r="I203">
            <v>69000</v>
          </cell>
          <cell r="K203" t="str">
            <v>F-003</v>
          </cell>
          <cell r="L203">
            <v>9545</v>
          </cell>
          <cell r="N203" t="str">
            <v>E-003</v>
          </cell>
          <cell r="O203">
            <v>127150</v>
          </cell>
          <cell r="T203" t="str">
            <v>M-043</v>
          </cell>
          <cell r="U203">
            <v>135000.24</v>
          </cell>
        </row>
        <row r="204">
          <cell r="B204" t="str">
            <v>A-144</v>
          </cell>
          <cell r="C204">
            <v>272400</v>
          </cell>
          <cell r="H204" t="str">
            <v>C-061</v>
          </cell>
          <cell r="I204">
            <v>210670.92</v>
          </cell>
          <cell r="K204" t="str">
            <v>F-003</v>
          </cell>
          <cell r="L204">
            <v>1094091.26</v>
          </cell>
          <cell r="N204" t="str">
            <v>E-003</v>
          </cell>
          <cell r="O204">
            <v>127150</v>
          </cell>
          <cell r="T204" t="str">
            <v>M-043</v>
          </cell>
          <cell r="U204">
            <v>135000.24</v>
          </cell>
        </row>
        <row r="205">
          <cell r="B205" t="str">
            <v>A-144</v>
          </cell>
          <cell r="C205">
            <v>1163325</v>
          </cell>
          <cell r="H205" t="str">
            <v>C-061</v>
          </cell>
          <cell r="I205">
            <v>212100</v>
          </cell>
          <cell r="K205" t="str">
            <v>F-003</v>
          </cell>
          <cell r="L205">
            <v>187689.60000000001</v>
          </cell>
          <cell r="N205" t="str">
            <v>F-003</v>
          </cell>
          <cell r="O205">
            <v>402</v>
          </cell>
          <cell r="T205" t="str">
            <v>M-048</v>
          </cell>
          <cell r="U205">
            <v>1162501.8</v>
          </cell>
        </row>
        <row r="206">
          <cell r="B206" t="str">
            <v>A-145</v>
          </cell>
          <cell r="C206">
            <v>2152500</v>
          </cell>
          <cell r="H206" t="str">
            <v>C-061</v>
          </cell>
          <cell r="I206">
            <v>491770.92</v>
          </cell>
          <cell r="K206" t="str">
            <v>F-003</v>
          </cell>
          <cell r="L206">
            <v>1291325.8600000001</v>
          </cell>
          <cell r="N206" t="str">
            <v>F-003</v>
          </cell>
          <cell r="O206">
            <v>445420.79999999999</v>
          </cell>
          <cell r="T206" t="str">
            <v>M-048</v>
          </cell>
          <cell r="U206">
            <v>1162501.8</v>
          </cell>
        </row>
        <row r="207">
          <cell r="B207" t="str">
            <v>A-145</v>
          </cell>
          <cell r="C207">
            <v>2152500</v>
          </cell>
          <cell r="H207" t="str">
            <v>D-003</v>
          </cell>
          <cell r="I207">
            <v>75576.02</v>
          </cell>
          <cell r="K207" t="str">
            <v>F-004</v>
          </cell>
          <cell r="L207">
            <v>161876.4</v>
          </cell>
          <cell r="N207" t="str">
            <v>F-003</v>
          </cell>
          <cell r="O207">
            <v>1602612</v>
          </cell>
          <cell r="T207" t="str">
            <v>M-074</v>
          </cell>
          <cell r="U207">
            <v>155000.24</v>
          </cell>
        </row>
        <row r="208">
          <cell r="B208" t="str">
            <v>A-151</v>
          </cell>
          <cell r="C208">
            <v>1483175</v>
          </cell>
          <cell r="H208" t="str">
            <v>D-003</v>
          </cell>
          <cell r="I208">
            <v>20327.330000000002</v>
          </cell>
          <cell r="K208" t="str">
            <v>F-004</v>
          </cell>
          <cell r="L208">
            <v>161876.4</v>
          </cell>
          <cell r="N208" t="str">
            <v>F-003</v>
          </cell>
          <cell r="O208">
            <v>1393674.66</v>
          </cell>
          <cell r="T208" t="str">
            <v>M-074</v>
          </cell>
          <cell r="U208">
            <v>155000.24</v>
          </cell>
        </row>
        <row r="209">
          <cell r="B209" t="str">
            <v>A-151</v>
          </cell>
          <cell r="C209">
            <v>328500</v>
          </cell>
          <cell r="H209" t="str">
            <v>D-003</v>
          </cell>
          <cell r="I209">
            <v>91454.56</v>
          </cell>
          <cell r="K209" t="str">
            <v>F-012</v>
          </cell>
          <cell r="L209">
            <v>211813.28</v>
          </cell>
          <cell r="N209" t="str">
            <v>F-003</v>
          </cell>
          <cell r="O209">
            <v>3442109.46</v>
          </cell>
          <cell r="T209" t="str">
            <v>M-162</v>
          </cell>
          <cell r="U209">
            <v>465000.72</v>
          </cell>
        </row>
        <row r="210">
          <cell r="B210" t="str">
            <v>A-151</v>
          </cell>
          <cell r="C210">
            <v>1811675</v>
          </cell>
          <cell r="H210" t="str">
            <v>D-003</v>
          </cell>
          <cell r="I210">
            <v>187357.91</v>
          </cell>
          <cell r="K210" t="str">
            <v>F-012</v>
          </cell>
          <cell r="L210">
            <v>211813.28</v>
          </cell>
          <cell r="N210" t="str">
            <v>F-067</v>
          </cell>
          <cell r="O210">
            <v>2759579.55</v>
          </cell>
          <cell r="T210" t="str">
            <v>M-162</v>
          </cell>
          <cell r="U210">
            <v>1162501.8</v>
          </cell>
        </row>
        <row r="211">
          <cell r="B211" t="str">
            <v>A-153</v>
          </cell>
          <cell r="C211">
            <v>1206000</v>
          </cell>
          <cell r="H211" t="str">
            <v>D-012</v>
          </cell>
          <cell r="I211">
            <v>455823.35999999999</v>
          </cell>
          <cell r="K211" t="str">
            <v>F-018</v>
          </cell>
          <cell r="L211">
            <v>112810</v>
          </cell>
          <cell r="N211" t="str">
            <v>F-067</v>
          </cell>
          <cell r="O211">
            <v>959060.34</v>
          </cell>
          <cell r="T211" t="str">
            <v>M-162</v>
          </cell>
          <cell r="U211">
            <v>1627502.52</v>
          </cell>
        </row>
        <row r="212">
          <cell r="B212" t="str">
            <v>A-153</v>
          </cell>
          <cell r="C212">
            <v>1206000</v>
          </cell>
          <cell r="H212" t="str">
            <v>D-012</v>
          </cell>
          <cell r="I212">
            <v>328500.34000000003</v>
          </cell>
          <cell r="K212" t="str">
            <v>F-018</v>
          </cell>
          <cell r="L212">
            <v>112810</v>
          </cell>
          <cell r="N212" t="str">
            <v>F-067</v>
          </cell>
          <cell r="O212">
            <v>2623656</v>
          </cell>
          <cell r="T212" t="str">
            <v>M-180</v>
          </cell>
          <cell r="U212">
            <v>155000.24</v>
          </cell>
        </row>
        <row r="213">
          <cell r="B213" t="str">
            <v>A-155</v>
          </cell>
          <cell r="C213">
            <v>40000</v>
          </cell>
          <cell r="H213" t="str">
            <v>D-012</v>
          </cell>
          <cell r="I213">
            <v>784323.7</v>
          </cell>
          <cell r="K213" t="str">
            <v>G-003</v>
          </cell>
          <cell r="L213">
            <v>108427.2</v>
          </cell>
          <cell r="N213" t="str">
            <v>F-067</v>
          </cell>
          <cell r="O213">
            <v>6342295.8899999997</v>
          </cell>
          <cell r="T213" t="str">
            <v>M-180</v>
          </cell>
          <cell r="U213">
            <v>155000.24</v>
          </cell>
        </row>
        <row r="214">
          <cell r="B214" t="str">
            <v>A-155</v>
          </cell>
          <cell r="C214">
            <v>40000</v>
          </cell>
          <cell r="H214" t="str">
            <v>D-019</v>
          </cell>
          <cell r="I214">
            <v>338299.92</v>
          </cell>
          <cell r="K214" t="str">
            <v>G-003</v>
          </cell>
          <cell r="L214">
            <v>108427.2</v>
          </cell>
          <cell r="N214" t="str">
            <v>G-002</v>
          </cell>
          <cell r="O214">
            <v>431861.76000000001</v>
          </cell>
          <cell r="T214" t="str">
            <v>M-230</v>
          </cell>
          <cell r="U214">
            <v>155000.24</v>
          </cell>
        </row>
        <row r="215">
          <cell r="B215" t="str">
            <v>A-161</v>
          </cell>
          <cell r="C215">
            <v>97700</v>
          </cell>
          <cell r="H215" t="str">
            <v>D-019</v>
          </cell>
          <cell r="I215">
            <v>301200</v>
          </cell>
          <cell r="K215" t="str">
            <v>G-004</v>
          </cell>
          <cell r="L215">
            <v>105256.9</v>
          </cell>
          <cell r="N215" t="str">
            <v>G-002</v>
          </cell>
          <cell r="O215">
            <v>431861.76000000001</v>
          </cell>
          <cell r="T215" t="str">
            <v>M-230</v>
          </cell>
          <cell r="U215">
            <v>155000.24</v>
          </cell>
        </row>
        <row r="216">
          <cell r="B216" t="str">
            <v>A-161</v>
          </cell>
          <cell r="C216">
            <v>2039025</v>
          </cell>
          <cell r="H216" t="str">
            <v>D-019</v>
          </cell>
          <cell r="I216">
            <v>639499.92000000004</v>
          </cell>
          <cell r="K216" t="str">
            <v>G-004</v>
          </cell>
          <cell r="L216">
            <v>289569.59999999998</v>
          </cell>
          <cell r="N216" t="str">
            <v>G-003</v>
          </cell>
          <cell r="O216">
            <v>216444.1</v>
          </cell>
          <cell r="T216" t="str">
            <v>N-004</v>
          </cell>
          <cell r="U216">
            <v>775001.2</v>
          </cell>
        </row>
        <row r="217">
          <cell r="B217" t="str">
            <v>A-161</v>
          </cell>
          <cell r="C217">
            <v>2136725</v>
          </cell>
          <cell r="H217" t="str">
            <v>D-021</v>
          </cell>
          <cell r="I217">
            <v>128462.03</v>
          </cell>
          <cell r="K217" t="str">
            <v>G-004</v>
          </cell>
          <cell r="L217">
            <v>394826.5</v>
          </cell>
          <cell r="N217" t="str">
            <v>G-003</v>
          </cell>
          <cell r="O217">
            <v>172500</v>
          </cell>
          <cell r="T217" t="str">
            <v>N-004</v>
          </cell>
          <cell r="U217">
            <v>775001.2</v>
          </cell>
        </row>
        <row r="218">
          <cell r="B218" t="str">
            <v>A-184</v>
          </cell>
          <cell r="C218">
            <v>132900</v>
          </cell>
          <cell r="H218" t="str">
            <v>D-021</v>
          </cell>
          <cell r="I218">
            <v>25635</v>
          </cell>
          <cell r="K218" t="str">
            <v>G-006</v>
          </cell>
          <cell r="L218">
            <v>9560</v>
          </cell>
          <cell r="N218" t="str">
            <v>G-003</v>
          </cell>
          <cell r="O218">
            <v>388944.1</v>
          </cell>
          <cell r="T218" t="str">
            <v>N-017</v>
          </cell>
          <cell r="U218">
            <v>465000.72</v>
          </cell>
        </row>
        <row r="219">
          <cell r="B219" t="str">
            <v>A-184</v>
          </cell>
          <cell r="C219">
            <v>132900</v>
          </cell>
          <cell r="H219" t="str">
            <v>D-021</v>
          </cell>
          <cell r="I219">
            <v>154097.03</v>
          </cell>
          <cell r="K219" t="str">
            <v>G-006</v>
          </cell>
          <cell r="L219">
            <v>9560</v>
          </cell>
          <cell r="N219" t="str">
            <v>G-006</v>
          </cell>
          <cell r="O219">
            <v>9372</v>
          </cell>
          <cell r="T219" t="str">
            <v>N-017</v>
          </cell>
          <cell r="U219">
            <v>465000.72</v>
          </cell>
        </row>
        <row r="220">
          <cell r="B220" t="str">
            <v>A-216</v>
          </cell>
          <cell r="C220">
            <v>168800</v>
          </cell>
          <cell r="H220" t="str">
            <v>D-024</v>
          </cell>
          <cell r="I220">
            <v>92620</v>
          </cell>
          <cell r="K220" t="str">
            <v>G-027</v>
          </cell>
          <cell r="L220">
            <v>272499.84000000003</v>
          </cell>
          <cell r="N220" t="str">
            <v>G-006</v>
          </cell>
          <cell r="O220">
            <v>9372</v>
          </cell>
          <cell r="T220" t="str">
            <v>N-097</v>
          </cell>
          <cell r="U220">
            <v>77500.12</v>
          </cell>
        </row>
        <row r="221">
          <cell r="B221" t="str">
            <v>A-216</v>
          </cell>
          <cell r="C221">
            <v>168800</v>
          </cell>
          <cell r="H221" t="str">
            <v>D-024</v>
          </cell>
          <cell r="I221">
            <v>92620</v>
          </cell>
          <cell r="K221" t="str">
            <v>G-027</v>
          </cell>
          <cell r="L221">
            <v>203022.68</v>
          </cell>
          <cell r="N221" t="str">
            <v>H-001</v>
          </cell>
          <cell r="O221">
            <v>215930.88</v>
          </cell>
          <cell r="T221" t="str">
            <v>N-097</v>
          </cell>
          <cell r="U221">
            <v>77500.12</v>
          </cell>
        </row>
        <row r="222">
          <cell r="B222" t="str">
            <v>A-253</v>
          </cell>
          <cell r="C222">
            <v>88800</v>
          </cell>
          <cell r="H222" t="str">
            <v>E-001</v>
          </cell>
          <cell r="I222">
            <v>248955.12</v>
          </cell>
          <cell r="K222" t="str">
            <v>G-027</v>
          </cell>
          <cell r="L222">
            <v>475522.52</v>
          </cell>
          <cell r="N222" t="str">
            <v>H-001</v>
          </cell>
          <cell r="O222">
            <v>215930.88</v>
          </cell>
          <cell r="T222" t="str">
            <v>R-034</v>
          </cell>
          <cell r="U222">
            <v>465000.72</v>
          </cell>
        </row>
        <row r="223">
          <cell r="B223" t="str">
            <v>A-253</v>
          </cell>
          <cell r="C223">
            <v>88800</v>
          </cell>
          <cell r="H223" t="str">
            <v>E-001</v>
          </cell>
          <cell r="I223">
            <v>248955.12</v>
          </cell>
          <cell r="K223" t="str">
            <v>H-001</v>
          </cell>
          <cell r="L223">
            <v>119367.92</v>
          </cell>
          <cell r="N223" t="str">
            <v>H-005</v>
          </cell>
          <cell r="O223">
            <v>648305.86</v>
          </cell>
          <cell r="T223" t="str">
            <v>R-034</v>
          </cell>
          <cell r="U223">
            <v>465000.72</v>
          </cell>
        </row>
        <row r="224">
          <cell r="B224" t="str">
            <v>A-291</v>
          </cell>
          <cell r="C224">
            <v>124000</v>
          </cell>
          <cell r="H224" t="str">
            <v>E-006</v>
          </cell>
          <cell r="I224">
            <v>230790</v>
          </cell>
          <cell r="K224" t="str">
            <v>H-001</v>
          </cell>
          <cell r="L224">
            <v>107133.6</v>
          </cell>
          <cell r="N224" t="str">
            <v>H-005</v>
          </cell>
          <cell r="O224">
            <v>648305.86</v>
          </cell>
          <cell r="T224" t="str">
            <v>R-036</v>
          </cell>
          <cell r="U224">
            <v>76200</v>
          </cell>
        </row>
        <row r="225">
          <cell r="B225" t="str">
            <v>A-291</v>
          </cell>
          <cell r="C225">
            <v>124000</v>
          </cell>
          <cell r="H225" t="str">
            <v>E-006</v>
          </cell>
          <cell r="I225">
            <v>230790</v>
          </cell>
          <cell r="K225" t="str">
            <v>H-001</v>
          </cell>
          <cell r="L225">
            <v>226501.52</v>
          </cell>
          <cell r="N225" t="str">
            <v>H-006</v>
          </cell>
          <cell r="O225">
            <v>338080.02</v>
          </cell>
          <cell r="T225" t="str">
            <v>R-036</v>
          </cell>
          <cell r="U225">
            <v>1162501.8</v>
          </cell>
        </row>
        <row r="226">
          <cell r="B226" t="str">
            <v>A-306</v>
          </cell>
          <cell r="C226">
            <v>396000</v>
          </cell>
          <cell r="H226" t="str">
            <v>F-003</v>
          </cell>
          <cell r="I226">
            <v>336300</v>
          </cell>
          <cell r="K226" t="str">
            <v>H-006</v>
          </cell>
          <cell r="L226">
            <v>85680</v>
          </cell>
          <cell r="N226" t="str">
            <v>H-006</v>
          </cell>
          <cell r="O226">
            <v>338080.02</v>
          </cell>
          <cell r="T226" t="str">
            <v>R-036</v>
          </cell>
          <cell r="U226">
            <v>1238701.8</v>
          </cell>
        </row>
        <row r="227">
          <cell r="B227" t="str">
            <v>A-306</v>
          </cell>
          <cell r="C227">
            <v>396000</v>
          </cell>
          <cell r="H227" t="str">
            <v>F-003</v>
          </cell>
          <cell r="I227">
            <v>336300</v>
          </cell>
          <cell r="K227" t="str">
            <v>H-006</v>
          </cell>
          <cell r="L227">
            <v>498243.46</v>
          </cell>
          <cell r="N227" t="str">
            <v>H-008</v>
          </cell>
          <cell r="O227">
            <v>533167.02</v>
          </cell>
          <cell r="T227" t="str">
            <v>R-048</v>
          </cell>
          <cell r="U227">
            <v>232500.36</v>
          </cell>
        </row>
        <row r="228">
          <cell r="B228" t="str">
            <v>A-318</v>
          </cell>
          <cell r="C228">
            <v>120000</v>
          </cell>
          <cell r="H228" t="str">
            <v>F-003</v>
          </cell>
          <cell r="I228">
            <v>672600</v>
          </cell>
          <cell r="K228" t="str">
            <v>H-006</v>
          </cell>
          <cell r="L228">
            <v>583923.46</v>
          </cell>
          <cell r="N228" t="str">
            <v>H-008</v>
          </cell>
          <cell r="O228">
            <v>533167.02</v>
          </cell>
          <cell r="T228" t="str">
            <v>R-048</v>
          </cell>
          <cell r="U228">
            <v>232500.36</v>
          </cell>
        </row>
        <row r="229">
          <cell r="B229" t="str">
            <v>A-318</v>
          </cell>
          <cell r="C229">
            <v>120000</v>
          </cell>
          <cell r="H229" t="str">
            <v>F-004</v>
          </cell>
          <cell r="I229">
            <v>402725</v>
          </cell>
          <cell r="K229" t="str">
            <v>H-008</v>
          </cell>
          <cell r="L229">
            <v>427591.3</v>
          </cell>
          <cell r="N229" t="str">
            <v>H-011</v>
          </cell>
          <cell r="O229">
            <v>36638.65</v>
          </cell>
          <cell r="T229" t="str">
            <v>R-049</v>
          </cell>
          <cell r="U229">
            <v>387500.6</v>
          </cell>
        </row>
        <row r="230">
          <cell r="B230" t="str">
            <v>A-322</v>
          </cell>
          <cell r="C230">
            <v>219300</v>
          </cell>
          <cell r="H230" t="str">
            <v>F-004</v>
          </cell>
          <cell r="I230">
            <v>456130.66</v>
          </cell>
          <cell r="K230" t="str">
            <v>H-008</v>
          </cell>
          <cell r="L230">
            <v>427591.3</v>
          </cell>
          <cell r="N230" t="str">
            <v>H-011</v>
          </cell>
          <cell r="O230">
            <v>188859</v>
          </cell>
          <cell r="T230" t="str">
            <v>R-049</v>
          </cell>
          <cell r="U230">
            <v>387500.6</v>
          </cell>
        </row>
        <row r="231">
          <cell r="B231" t="str">
            <v>A-322</v>
          </cell>
          <cell r="C231">
            <v>219300</v>
          </cell>
          <cell r="H231" t="str">
            <v>F-004</v>
          </cell>
          <cell r="I231">
            <v>243600</v>
          </cell>
          <cell r="K231" t="str">
            <v>H-010</v>
          </cell>
          <cell r="L231">
            <v>889539.84</v>
          </cell>
          <cell r="N231" t="str">
            <v>H-011</v>
          </cell>
          <cell r="O231">
            <v>451981.2</v>
          </cell>
          <cell r="T231" t="str">
            <v>R-081</v>
          </cell>
          <cell r="U231">
            <v>2339280</v>
          </cell>
        </row>
        <row r="232">
          <cell r="B232" t="str">
            <v>A-353</v>
          </cell>
          <cell r="C232">
            <v>38950</v>
          </cell>
          <cell r="H232" t="str">
            <v>F-004</v>
          </cell>
          <cell r="I232">
            <v>353412</v>
          </cell>
          <cell r="K232" t="str">
            <v>H-010</v>
          </cell>
          <cell r="L232">
            <v>327513.59999999998</v>
          </cell>
          <cell r="N232" t="str">
            <v>H-011</v>
          </cell>
          <cell r="O232">
            <v>110114.4</v>
          </cell>
          <cell r="T232" t="str">
            <v>R-081</v>
          </cell>
          <cell r="U232">
            <v>1949400</v>
          </cell>
        </row>
        <row r="233">
          <cell r="B233" t="str">
            <v>A-353</v>
          </cell>
          <cell r="C233">
            <v>88100</v>
          </cell>
          <cell r="H233" t="str">
            <v>F-004</v>
          </cell>
          <cell r="I233">
            <v>1455867.66</v>
          </cell>
          <cell r="K233" t="str">
            <v>H-010</v>
          </cell>
          <cell r="L233">
            <v>1217053.44</v>
          </cell>
          <cell r="N233" t="str">
            <v>H-011</v>
          </cell>
          <cell r="O233">
            <v>357577.5</v>
          </cell>
          <cell r="T233" t="str">
            <v>R-081</v>
          </cell>
          <cell r="U233">
            <v>779760</v>
          </cell>
        </row>
        <row r="234">
          <cell r="B234" t="str">
            <v>A-353</v>
          </cell>
          <cell r="C234">
            <v>127050</v>
          </cell>
          <cell r="H234" t="str">
            <v>F-012</v>
          </cell>
          <cell r="I234">
            <v>170304</v>
          </cell>
          <cell r="K234" t="str">
            <v>H-011</v>
          </cell>
          <cell r="L234">
            <v>2940</v>
          </cell>
          <cell r="N234" t="str">
            <v>H-011</v>
          </cell>
          <cell r="O234">
            <v>125656.11</v>
          </cell>
          <cell r="T234" t="str">
            <v>R-081</v>
          </cell>
          <cell r="U234">
            <v>5068440</v>
          </cell>
        </row>
        <row r="235">
          <cell r="B235" t="str">
            <v>A-375</v>
          </cell>
          <cell r="C235">
            <v>500000</v>
          </cell>
          <cell r="H235" t="str">
            <v>F-012</v>
          </cell>
          <cell r="I235">
            <v>170304</v>
          </cell>
          <cell r="K235" t="str">
            <v>H-011</v>
          </cell>
          <cell r="L235">
            <v>74995.7</v>
          </cell>
          <cell r="N235" t="str">
            <v>H-011</v>
          </cell>
          <cell r="O235">
            <v>117562.5</v>
          </cell>
          <cell r="T235" t="str">
            <v>R-158</v>
          </cell>
          <cell r="U235">
            <v>775001.2</v>
          </cell>
        </row>
        <row r="236">
          <cell r="B236" t="str">
            <v>A-375</v>
          </cell>
          <cell r="C236">
            <v>500000</v>
          </cell>
          <cell r="H236" t="str">
            <v>G-003</v>
          </cell>
          <cell r="I236">
            <v>118200</v>
          </cell>
          <cell r="K236" t="str">
            <v>H-011</v>
          </cell>
          <cell r="L236">
            <v>1176388.28</v>
          </cell>
          <cell r="N236" t="str">
            <v>H-011</v>
          </cell>
          <cell r="O236">
            <v>198718.07999999999</v>
          </cell>
          <cell r="T236" t="str">
            <v>R-158</v>
          </cell>
          <cell r="U236">
            <v>775001.2</v>
          </cell>
        </row>
        <row r="237">
          <cell r="B237" t="str">
            <v>A-434</v>
          </cell>
          <cell r="C237">
            <v>240000</v>
          </cell>
          <cell r="H237" t="str">
            <v>G-003</v>
          </cell>
          <cell r="I237">
            <v>118200</v>
          </cell>
          <cell r="K237" t="str">
            <v>H-011</v>
          </cell>
          <cell r="L237">
            <v>317161.28999999998</v>
          </cell>
          <cell r="N237" t="str">
            <v>H-011</v>
          </cell>
          <cell r="O237">
            <v>232845</v>
          </cell>
          <cell r="T237" t="str">
            <v>S-001</v>
          </cell>
          <cell r="U237">
            <v>310000.48</v>
          </cell>
        </row>
        <row r="238">
          <cell r="B238" t="str">
            <v>A-434</v>
          </cell>
          <cell r="C238">
            <v>960300</v>
          </cell>
          <cell r="H238" t="str">
            <v>G-006</v>
          </cell>
          <cell r="I238">
            <v>17750.009999999998</v>
          </cell>
          <cell r="K238" t="str">
            <v>H-011</v>
          </cell>
          <cell r="L238">
            <v>905437.34</v>
          </cell>
          <cell r="N238" t="str">
            <v>H-011</v>
          </cell>
          <cell r="O238">
            <v>123500</v>
          </cell>
          <cell r="T238" t="str">
            <v>S-001</v>
          </cell>
          <cell r="U238">
            <v>387500.6</v>
          </cell>
        </row>
        <row r="239">
          <cell r="B239" t="str">
            <v>A-434</v>
          </cell>
          <cell r="C239">
            <v>1200300</v>
          </cell>
          <cell r="H239" t="str">
            <v>G-006</v>
          </cell>
          <cell r="I239">
            <v>17750.009999999998</v>
          </cell>
          <cell r="K239" t="str">
            <v>H-011</v>
          </cell>
          <cell r="L239">
            <v>13006.82</v>
          </cell>
          <cell r="N239" t="str">
            <v>H-011</v>
          </cell>
          <cell r="O239">
            <v>1860955.03</v>
          </cell>
          <cell r="T239" t="str">
            <v>S-001</v>
          </cell>
          <cell r="U239">
            <v>697501.08</v>
          </cell>
        </row>
        <row r="240">
          <cell r="B240" t="str">
            <v>A-459</v>
          </cell>
          <cell r="C240">
            <v>62850</v>
          </cell>
          <cell r="H240" t="str">
            <v>H-001</v>
          </cell>
          <cell r="I240">
            <v>234000</v>
          </cell>
          <cell r="K240" t="str">
            <v>H-011</v>
          </cell>
          <cell r="L240">
            <v>999338.96</v>
          </cell>
          <cell r="N240" t="str">
            <v>H-011</v>
          </cell>
          <cell r="O240">
            <v>216090</v>
          </cell>
          <cell r="T240" t="str">
            <v>S-015</v>
          </cell>
          <cell r="U240">
            <v>1162501.8</v>
          </cell>
        </row>
        <row r="241">
          <cell r="B241" t="str">
            <v>A-459</v>
          </cell>
          <cell r="C241">
            <v>62850</v>
          </cell>
          <cell r="H241" t="str">
            <v>H-001</v>
          </cell>
          <cell r="I241">
            <v>234000</v>
          </cell>
          <cell r="K241" t="str">
            <v>H-011</v>
          </cell>
          <cell r="L241">
            <v>537466.87</v>
          </cell>
          <cell r="N241" t="str">
            <v>H-011</v>
          </cell>
          <cell r="O241">
            <v>113176.8</v>
          </cell>
          <cell r="T241" t="str">
            <v>S-015</v>
          </cell>
          <cell r="U241">
            <v>1162501.8</v>
          </cell>
        </row>
        <row r="242">
          <cell r="B242" t="str">
            <v>B-005</v>
          </cell>
          <cell r="C242">
            <v>274675</v>
          </cell>
          <cell r="H242" t="str">
            <v>H-003</v>
          </cell>
          <cell r="I242">
            <v>7949.94</v>
          </cell>
          <cell r="K242" t="str">
            <v>H-011</v>
          </cell>
          <cell r="L242">
            <v>449974.23</v>
          </cell>
          <cell r="N242" t="str">
            <v>H-011</v>
          </cell>
          <cell r="O242">
            <v>209985.6</v>
          </cell>
          <cell r="T242" t="str">
            <v>S-024</v>
          </cell>
          <cell r="U242">
            <v>1550002.4</v>
          </cell>
        </row>
        <row r="243">
          <cell r="B243" t="str">
            <v>B-005</v>
          </cell>
          <cell r="C243">
            <v>274675</v>
          </cell>
          <cell r="H243" t="str">
            <v>H-003</v>
          </cell>
          <cell r="I243">
            <v>7949.94</v>
          </cell>
          <cell r="K243" t="str">
            <v>H-011</v>
          </cell>
          <cell r="L243">
            <v>170901.9</v>
          </cell>
          <cell r="N243" t="str">
            <v>H-011</v>
          </cell>
          <cell r="O243">
            <v>862600</v>
          </cell>
          <cell r="T243" t="str">
            <v>S-024</v>
          </cell>
          <cell r="U243">
            <v>1550002.4</v>
          </cell>
        </row>
        <row r="244">
          <cell r="B244" t="str">
            <v>B-006</v>
          </cell>
          <cell r="C244">
            <v>3971550</v>
          </cell>
          <cell r="H244" t="str">
            <v>H-004</v>
          </cell>
          <cell r="I244">
            <v>164200.07999999999</v>
          </cell>
          <cell r="K244" t="str">
            <v>H-011</v>
          </cell>
          <cell r="L244">
            <v>456251.68</v>
          </cell>
          <cell r="N244" t="str">
            <v>H-011</v>
          </cell>
          <cell r="O244">
            <v>156750</v>
          </cell>
          <cell r="T244" t="str">
            <v>S-029</v>
          </cell>
          <cell r="U244">
            <v>155000.24</v>
          </cell>
        </row>
        <row r="245">
          <cell r="B245" t="str">
            <v>B-006</v>
          </cell>
          <cell r="C245">
            <v>1320300</v>
          </cell>
          <cell r="H245" t="str">
            <v>H-004</v>
          </cell>
          <cell r="I245">
            <v>164200.07999999999</v>
          </cell>
          <cell r="K245" t="str">
            <v>H-011</v>
          </cell>
          <cell r="L245">
            <v>47325.16</v>
          </cell>
          <cell r="N245" t="str">
            <v>H-011</v>
          </cell>
          <cell r="O245">
            <v>203763.65</v>
          </cell>
          <cell r="T245" t="str">
            <v>S-029</v>
          </cell>
          <cell r="U245">
            <v>155000.24</v>
          </cell>
        </row>
        <row r="246">
          <cell r="B246" t="str">
            <v>B-006</v>
          </cell>
          <cell r="C246">
            <v>5291850</v>
          </cell>
          <cell r="H246" t="str">
            <v>H-006</v>
          </cell>
          <cell r="I246">
            <v>479448.04</v>
          </cell>
          <cell r="K246" t="str">
            <v>H-011</v>
          </cell>
          <cell r="L246">
            <v>98760.06</v>
          </cell>
          <cell r="N246" t="str">
            <v>H-011</v>
          </cell>
          <cell r="O246">
            <v>1774322.64</v>
          </cell>
          <cell r="T246" t="str">
            <v>S-034</v>
          </cell>
          <cell r="U246">
            <v>155000.24</v>
          </cell>
        </row>
        <row r="247">
          <cell r="B247" t="str">
            <v>B-007</v>
          </cell>
          <cell r="C247">
            <v>345600</v>
          </cell>
          <cell r="H247" t="str">
            <v>H-006</v>
          </cell>
          <cell r="I247">
            <v>479448.04</v>
          </cell>
          <cell r="K247" t="str">
            <v>H-011</v>
          </cell>
          <cell r="L247">
            <v>170901.9</v>
          </cell>
          <cell r="N247" t="str">
            <v>H-011</v>
          </cell>
          <cell r="O247">
            <v>212546.4</v>
          </cell>
          <cell r="T247" t="str">
            <v>S-034</v>
          </cell>
          <cell r="U247">
            <v>155000.24</v>
          </cell>
        </row>
        <row r="248">
          <cell r="B248" t="str">
            <v>B-007</v>
          </cell>
          <cell r="C248">
            <v>345600</v>
          </cell>
          <cell r="H248" t="str">
            <v>H-008</v>
          </cell>
          <cell r="I248">
            <v>132720</v>
          </cell>
          <cell r="K248" t="str">
            <v>H-011</v>
          </cell>
          <cell r="L248">
            <v>151122.82</v>
          </cell>
          <cell r="N248" t="str">
            <v>H-011</v>
          </cell>
          <cell r="O248">
            <v>45050.89</v>
          </cell>
          <cell r="T248" t="str">
            <v>S-044</v>
          </cell>
          <cell r="U248">
            <v>465000.72</v>
          </cell>
        </row>
        <row r="249">
          <cell r="B249" t="str">
            <v>B-008</v>
          </cell>
          <cell r="C249">
            <v>44400</v>
          </cell>
          <cell r="H249" t="str">
            <v>H-008</v>
          </cell>
          <cell r="I249">
            <v>269900.03999999998</v>
          </cell>
          <cell r="K249" t="str">
            <v>H-011</v>
          </cell>
          <cell r="L249">
            <v>32491.41</v>
          </cell>
          <cell r="N249" t="str">
            <v>H-011</v>
          </cell>
          <cell r="O249">
            <v>82320</v>
          </cell>
          <cell r="T249" t="str">
            <v>S-044</v>
          </cell>
          <cell r="U249">
            <v>465000.72</v>
          </cell>
        </row>
        <row r="250">
          <cell r="B250" t="str">
            <v>B-008</v>
          </cell>
          <cell r="C250">
            <v>133800</v>
          </cell>
          <cell r="H250" t="str">
            <v>H-008</v>
          </cell>
          <cell r="I250">
            <v>402620.04</v>
          </cell>
          <cell r="K250" t="str">
            <v>H-011</v>
          </cell>
          <cell r="L250">
            <v>74995.7</v>
          </cell>
          <cell r="N250" t="str">
            <v>H-011</v>
          </cell>
          <cell r="O250">
            <v>216090</v>
          </cell>
          <cell r="T250" t="str">
            <v>S-045</v>
          </cell>
          <cell r="U250">
            <v>465000.72</v>
          </cell>
        </row>
        <row r="251">
          <cell r="B251" t="str">
            <v>B-008</v>
          </cell>
          <cell r="C251">
            <v>178200</v>
          </cell>
          <cell r="H251" t="str">
            <v>H-011</v>
          </cell>
          <cell r="I251">
            <v>72000</v>
          </cell>
          <cell r="K251" t="str">
            <v>H-011</v>
          </cell>
          <cell r="L251">
            <v>1263230.32</v>
          </cell>
          <cell r="N251" t="str">
            <v>H-011</v>
          </cell>
          <cell r="O251">
            <v>1341115</v>
          </cell>
          <cell r="T251" t="str">
            <v>S-045</v>
          </cell>
          <cell r="U251">
            <v>465000.72</v>
          </cell>
        </row>
        <row r="252">
          <cell r="B252" t="str">
            <v>B-017</v>
          </cell>
          <cell r="C252">
            <v>384000</v>
          </cell>
          <cell r="H252" t="str">
            <v>H-011</v>
          </cell>
          <cell r="I252">
            <v>56767.38</v>
          </cell>
          <cell r="K252" t="str">
            <v>H-011</v>
          </cell>
          <cell r="L252">
            <v>1098806.79</v>
          </cell>
          <cell r="N252" t="str">
            <v>H-011</v>
          </cell>
          <cell r="O252">
            <v>298077.12</v>
          </cell>
          <cell r="T252" t="str">
            <v>S-048</v>
          </cell>
          <cell r="U252">
            <v>77500.12</v>
          </cell>
        </row>
        <row r="253">
          <cell r="B253" t="str">
            <v>B-017</v>
          </cell>
          <cell r="C253">
            <v>1920000</v>
          </cell>
          <cell r="H253" t="str">
            <v>H-011</v>
          </cell>
          <cell r="I253">
            <v>110000.04</v>
          </cell>
          <cell r="K253" t="str">
            <v>H-011</v>
          </cell>
          <cell r="L253">
            <v>373536.74</v>
          </cell>
          <cell r="N253" t="str">
            <v>H-011</v>
          </cell>
          <cell r="O253">
            <v>120036.03</v>
          </cell>
          <cell r="T253" t="str">
            <v>S-048</v>
          </cell>
          <cell r="U253">
            <v>77500.12</v>
          </cell>
        </row>
        <row r="254">
          <cell r="B254" t="str">
            <v>B-017</v>
          </cell>
          <cell r="C254">
            <v>738000</v>
          </cell>
          <cell r="H254" t="str">
            <v>H-011</v>
          </cell>
          <cell r="I254">
            <v>188100</v>
          </cell>
          <cell r="K254" t="str">
            <v>H-011</v>
          </cell>
          <cell r="L254">
            <v>1154834.6499999999</v>
          </cell>
          <cell r="N254" t="str">
            <v>H-011</v>
          </cell>
          <cell r="O254">
            <v>138984.95999999999</v>
          </cell>
          <cell r="T254" t="str">
            <v>S-050</v>
          </cell>
          <cell r="U254">
            <v>387500.6</v>
          </cell>
        </row>
        <row r="255">
          <cell r="B255" t="str">
            <v>B-017</v>
          </cell>
          <cell r="C255">
            <v>3042000</v>
          </cell>
          <cell r="H255" t="str">
            <v>H-011</v>
          </cell>
          <cell r="I255">
            <v>379175.04</v>
          </cell>
          <cell r="K255" t="str">
            <v>H-011</v>
          </cell>
          <cell r="L255">
            <v>170901.92</v>
          </cell>
          <cell r="N255" t="str">
            <v>H-011</v>
          </cell>
          <cell r="O255">
            <v>77175</v>
          </cell>
          <cell r="T255" t="str">
            <v>S-050</v>
          </cell>
          <cell r="U255">
            <v>387500.6</v>
          </cell>
        </row>
        <row r="256">
          <cell r="B256" t="str">
            <v>B-024</v>
          </cell>
          <cell r="C256">
            <v>255550</v>
          </cell>
          <cell r="H256" t="str">
            <v>H-011</v>
          </cell>
          <cell r="I256">
            <v>307175.03999999998</v>
          </cell>
          <cell r="K256" t="str">
            <v>H-011</v>
          </cell>
          <cell r="L256">
            <v>449974.23</v>
          </cell>
          <cell r="N256" t="str">
            <v>H-011</v>
          </cell>
          <cell r="O256">
            <v>46550.080000000002</v>
          </cell>
          <cell r="T256" t="str">
            <v>S-070</v>
          </cell>
          <cell r="U256">
            <v>129999.6</v>
          </cell>
        </row>
        <row r="257">
          <cell r="B257" t="str">
            <v>B-024</v>
          </cell>
          <cell r="C257">
            <v>255550</v>
          </cell>
          <cell r="H257" t="str">
            <v>H-011</v>
          </cell>
          <cell r="I257">
            <v>110000.04</v>
          </cell>
          <cell r="K257" t="str">
            <v>H-011</v>
          </cell>
          <cell r="L257">
            <v>261943.2</v>
          </cell>
          <cell r="N257" t="str">
            <v>H-011</v>
          </cell>
          <cell r="O257">
            <v>156750</v>
          </cell>
          <cell r="T257" t="str">
            <v>S-070</v>
          </cell>
          <cell r="U257">
            <v>1162501.8</v>
          </cell>
        </row>
        <row r="258">
          <cell r="B258" t="str">
            <v>B-025</v>
          </cell>
          <cell r="C258">
            <v>255825</v>
          </cell>
          <cell r="H258" t="str">
            <v>H-011</v>
          </cell>
          <cell r="I258">
            <v>156199.92000000001</v>
          </cell>
          <cell r="K258" t="str">
            <v>H-011</v>
          </cell>
          <cell r="L258">
            <v>1074312.95</v>
          </cell>
          <cell r="N258" t="str">
            <v>H-011</v>
          </cell>
          <cell r="O258">
            <v>2761665.28</v>
          </cell>
          <cell r="T258" t="str">
            <v>S-070</v>
          </cell>
          <cell r="U258">
            <v>1292501.3999999999</v>
          </cell>
        </row>
        <row r="259">
          <cell r="B259" t="str">
            <v>B-025</v>
          </cell>
          <cell r="C259">
            <v>255825</v>
          </cell>
          <cell r="H259" t="str">
            <v>H-011</v>
          </cell>
          <cell r="I259">
            <v>72000</v>
          </cell>
          <cell r="K259" t="str">
            <v>H-011</v>
          </cell>
          <cell r="L259">
            <v>97773.68</v>
          </cell>
          <cell r="N259" t="str">
            <v>H-011</v>
          </cell>
          <cell r="O259">
            <v>293550.08000000002</v>
          </cell>
          <cell r="T259" t="str">
            <v>S-092</v>
          </cell>
          <cell r="U259">
            <v>624000.96</v>
          </cell>
        </row>
        <row r="260">
          <cell r="B260" t="str">
            <v>B-029</v>
          </cell>
          <cell r="C260">
            <v>34400</v>
          </cell>
          <cell r="H260" t="str">
            <v>H-011</v>
          </cell>
          <cell r="I260">
            <v>1451417.46</v>
          </cell>
          <cell r="K260" t="str">
            <v>H-011</v>
          </cell>
          <cell r="L260">
            <v>179872.49</v>
          </cell>
          <cell r="N260" t="str">
            <v>H-011</v>
          </cell>
          <cell r="O260">
            <v>516800.16</v>
          </cell>
          <cell r="T260" t="str">
            <v>S-092</v>
          </cell>
          <cell r="U260">
            <v>310000.48</v>
          </cell>
        </row>
        <row r="261">
          <cell r="B261" t="str">
            <v>B-029</v>
          </cell>
          <cell r="C261">
            <v>34400</v>
          </cell>
          <cell r="H261" t="str">
            <v>H-013</v>
          </cell>
          <cell r="I261">
            <v>85800</v>
          </cell>
          <cell r="K261" t="str">
            <v>H-011</v>
          </cell>
          <cell r="L261">
            <v>340780.96</v>
          </cell>
          <cell r="N261" t="str">
            <v>H-011</v>
          </cell>
          <cell r="O261">
            <v>217668</v>
          </cell>
          <cell r="T261" t="str">
            <v>S-092</v>
          </cell>
          <cell r="U261">
            <v>934001.44</v>
          </cell>
        </row>
        <row r="262">
          <cell r="B262" t="str">
            <v>C-008</v>
          </cell>
          <cell r="C262">
            <v>1270200</v>
          </cell>
          <cell r="H262" t="str">
            <v>H-013</v>
          </cell>
          <cell r="I262">
            <v>142530</v>
          </cell>
          <cell r="K262" t="str">
            <v>H-011</v>
          </cell>
          <cell r="L262">
            <v>443724.58</v>
          </cell>
          <cell r="N262" t="str">
            <v>H-011</v>
          </cell>
          <cell r="O262">
            <v>60018.02</v>
          </cell>
          <cell r="T262" t="str">
            <v>S-099</v>
          </cell>
          <cell r="U262">
            <v>697501.08</v>
          </cell>
        </row>
        <row r="263">
          <cell r="B263" t="str">
            <v>C-008</v>
          </cell>
          <cell r="C263">
            <v>1270200</v>
          </cell>
          <cell r="H263" t="str">
            <v>H-013</v>
          </cell>
          <cell r="I263">
            <v>228330</v>
          </cell>
          <cell r="K263" t="str">
            <v>H-011</v>
          </cell>
          <cell r="L263">
            <v>136046.63</v>
          </cell>
          <cell r="N263" t="str">
            <v>H-011</v>
          </cell>
          <cell r="O263">
            <v>116422.5</v>
          </cell>
          <cell r="T263" t="str">
            <v>S-099</v>
          </cell>
          <cell r="U263">
            <v>697501.08</v>
          </cell>
        </row>
        <row r="264">
          <cell r="B264" t="str">
            <v>C-009</v>
          </cell>
          <cell r="C264">
            <v>970800</v>
          </cell>
          <cell r="H264" t="str">
            <v>H-015</v>
          </cell>
          <cell r="I264">
            <v>55000.02</v>
          </cell>
          <cell r="K264" t="str">
            <v>H-011</v>
          </cell>
          <cell r="L264">
            <v>73060.2</v>
          </cell>
          <cell r="N264" t="str">
            <v>H-011</v>
          </cell>
          <cell r="O264">
            <v>169100</v>
          </cell>
          <cell r="T264" t="str">
            <v>S-166</v>
          </cell>
          <cell r="U264">
            <v>48379.360000000001</v>
          </cell>
        </row>
        <row r="265">
          <cell r="B265" t="str">
            <v>C-009</v>
          </cell>
          <cell r="C265">
            <v>2661200</v>
          </cell>
          <cell r="H265" t="str">
            <v>H-015</v>
          </cell>
          <cell r="I265">
            <v>312500.03999999998</v>
          </cell>
          <cell r="K265" t="str">
            <v>H-011</v>
          </cell>
          <cell r="L265">
            <v>586773.81000000006</v>
          </cell>
          <cell r="N265" t="str">
            <v>H-011</v>
          </cell>
          <cell r="O265">
            <v>74519.28</v>
          </cell>
          <cell r="T265" t="str">
            <v>S-166</v>
          </cell>
          <cell r="U265">
            <v>48379.360000000001</v>
          </cell>
        </row>
        <row r="266">
          <cell r="B266" t="str">
            <v>C-009</v>
          </cell>
          <cell r="C266">
            <v>171000</v>
          </cell>
          <cell r="H266" t="str">
            <v>H-015</v>
          </cell>
          <cell r="I266">
            <v>367500.06</v>
          </cell>
          <cell r="K266" t="str">
            <v>H-011</v>
          </cell>
          <cell r="L266">
            <v>149991.4</v>
          </cell>
          <cell r="N266" t="str">
            <v>H-011</v>
          </cell>
          <cell r="O266">
            <v>46550.080000000002</v>
          </cell>
          <cell r="T266" t="str">
            <v>S-194</v>
          </cell>
          <cell r="U266">
            <v>155000.24</v>
          </cell>
        </row>
        <row r="267">
          <cell r="B267" t="str">
            <v>C-009</v>
          </cell>
          <cell r="C267">
            <v>640125</v>
          </cell>
          <cell r="H267" t="str">
            <v>H-016</v>
          </cell>
          <cell r="I267">
            <v>215375.04</v>
          </cell>
          <cell r="K267" t="str">
            <v>H-011</v>
          </cell>
          <cell r="L267">
            <v>932192.9</v>
          </cell>
          <cell r="N267" t="str">
            <v>H-011</v>
          </cell>
          <cell r="O267">
            <v>173194.82</v>
          </cell>
          <cell r="T267" t="str">
            <v>S-194</v>
          </cell>
          <cell r="U267">
            <v>155000.24</v>
          </cell>
        </row>
        <row r="268">
          <cell r="B268" t="str">
            <v>C-009</v>
          </cell>
          <cell r="C268">
            <v>4443125</v>
          </cell>
          <cell r="H268" t="str">
            <v>H-016</v>
          </cell>
          <cell r="I268">
            <v>215375.04</v>
          </cell>
          <cell r="K268" t="str">
            <v>H-011</v>
          </cell>
          <cell r="L268">
            <v>1498359.16</v>
          </cell>
          <cell r="N268" t="str">
            <v>H-011</v>
          </cell>
          <cell r="O268">
            <v>164640</v>
          </cell>
          <cell r="T268" t="str">
            <v>S-209</v>
          </cell>
          <cell r="U268">
            <v>775001.2</v>
          </cell>
        </row>
        <row r="269">
          <cell r="B269" t="str">
            <v>C-011</v>
          </cell>
          <cell r="C269">
            <v>172350</v>
          </cell>
          <cell r="H269" t="str">
            <v>H-017</v>
          </cell>
          <cell r="I269">
            <v>87500.4</v>
          </cell>
          <cell r="K269" t="str">
            <v>H-011</v>
          </cell>
          <cell r="L269">
            <v>691283.53</v>
          </cell>
          <cell r="N269" t="str">
            <v>H-011</v>
          </cell>
          <cell r="O269">
            <v>212546.4</v>
          </cell>
          <cell r="T269" t="str">
            <v>S-209</v>
          </cell>
          <cell r="U269">
            <v>775001.2</v>
          </cell>
        </row>
        <row r="270">
          <cell r="B270" t="str">
            <v>C-011</v>
          </cell>
          <cell r="C270">
            <v>172350</v>
          </cell>
          <cell r="H270" t="str">
            <v>H-017</v>
          </cell>
          <cell r="I270">
            <v>87500.4</v>
          </cell>
          <cell r="K270" t="str">
            <v>H-011</v>
          </cell>
          <cell r="L270">
            <v>625565.12</v>
          </cell>
          <cell r="N270" t="str">
            <v>H-011</v>
          </cell>
          <cell r="O270">
            <v>74519.28</v>
          </cell>
          <cell r="T270" t="str">
            <v>S-276</v>
          </cell>
          <cell r="U270">
            <v>775001.2</v>
          </cell>
        </row>
        <row r="271">
          <cell r="B271" t="str">
            <v>C-013</v>
          </cell>
          <cell r="C271">
            <v>63300</v>
          </cell>
          <cell r="H271" t="str">
            <v>H-025</v>
          </cell>
          <cell r="I271">
            <v>530825</v>
          </cell>
          <cell r="K271" t="str">
            <v>H-011</v>
          </cell>
          <cell r="L271">
            <v>199709.67</v>
          </cell>
          <cell r="N271" t="str">
            <v>H-011</v>
          </cell>
          <cell r="O271">
            <v>58898.400000000001</v>
          </cell>
          <cell r="T271" t="str">
            <v>S-276</v>
          </cell>
          <cell r="U271">
            <v>775001.2</v>
          </cell>
        </row>
        <row r="272">
          <cell r="B272" t="str">
            <v>C-013</v>
          </cell>
          <cell r="C272">
            <v>63300</v>
          </cell>
          <cell r="H272" t="str">
            <v>H-025</v>
          </cell>
          <cell r="I272">
            <v>530825</v>
          </cell>
          <cell r="K272" t="str">
            <v>H-011</v>
          </cell>
          <cell r="L272">
            <v>98760.06</v>
          </cell>
          <cell r="N272" t="str">
            <v>H-011</v>
          </cell>
          <cell r="O272">
            <v>116422.5</v>
          </cell>
          <cell r="T272" t="str">
            <v>S-453</v>
          </cell>
          <cell r="U272">
            <v>51999.839999999997</v>
          </cell>
        </row>
        <row r="273">
          <cell r="B273" t="str">
            <v>C-015</v>
          </cell>
          <cell r="C273">
            <v>743975</v>
          </cell>
          <cell r="H273" t="str">
            <v>H-037</v>
          </cell>
          <cell r="I273">
            <v>407401.86</v>
          </cell>
          <cell r="K273" t="str">
            <v>H-011</v>
          </cell>
          <cell r="L273">
            <v>801580.81</v>
          </cell>
          <cell r="N273" t="str">
            <v>H-011</v>
          </cell>
          <cell r="O273">
            <v>72200.08</v>
          </cell>
          <cell r="T273" t="str">
            <v>S-453</v>
          </cell>
          <cell r="U273">
            <v>51999.839999999997</v>
          </cell>
        </row>
        <row r="274">
          <cell r="B274" t="str">
            <v>C-015</v>
          </cell>
          <cell r="C274">
            <v>349800</v>
          </cell>
          <cell r="H274" t="str">
            <v>H-037</v>
          </cell>
          <cell r="I274">
            <v>407401.86</v>
          </cell>
          <cell r="K274" t="str">
            <v>H-011</v>
          </cell>
          <cell r="L274">
            <v>216531.19</v>
          </cell>
          <cell r="N274" t="str">
            <v>H-011</v>
          </cell>
          <cell r="O274">
            <v>323997.32</v>
          </cell>
          <cell r="T274" t="str">
            <v>T-002</v>
          </cell>
          <cell r="U274">
            <v>25999.919999999998</v>
          </cell>
        </row>
        <row r="275">
          <cell r="B275" t="str">
            <v>C-015</v>
          </cell>
          <cell r="C275">
            <v>177025</v>
          </cell>
          <cell r="H275" t="str">
            <v>H-038</v>
          </cell>
          <cell r="I275">
            <v>243633.38</v>
          </cell>
          <cell r="K275" t="str">
            <v>H-011</v>
          </cell>
          <cell r="L275">
            <v>202272.05</v>
          </cell>
          <cell r="N275" t="str">
            <v>H-011</v>
          </cell>
          <cell r="O275">
            <v>550200.68000000005</v>
          </cell>
          <cell r="T275" t="str">
            <v>T-002</v>
          </cell>
          <cell r="U275">
            <v>25999.919999999998</v>
          </cell>
        </row>
        <row r="276">
          <cell r="B276" t="str">
            <v>C-015</v>
          </cell>
          <cell r="C276">
            <v>306050</v>
          </cell>
          <cell r="H276" t="str">
            <v>H-038</v>
          </cell>
          <cell r="I276">
            <v>243633.38</v>
          </cell>
          <cell r="K276" t="str">
            <v>H-011</v>
          </cell>
          <cell r="L276">
            <v>34529.160000000003</v>
          </cell>
          <cell r="N276" t="str">
            <v>H-011</v>
          </cell>
          <cell r="O276">
            <v>453261.6</v>
          </cell>
          <cell r="T276" t="str">
            <v>T-023</v>
          </cell>
          <cell r="U276">
            <v>387500.6</v>
          </cell>
        </row>
        <row r="277">
          <cell r="B277" t="str">
            <v>C-015</v>
          </cell>
          <cell r="C277">
            <v>497250</v>
          </cell>
          <cell r="H277" t="str">
            <v>H-044</v>
          </cell>
          <cell r="I277">
            <v>449993.49</v>
          </cell>
          <cell r="K277" t="str">
            <v>H-011</v>
          </cell>
          <cell r="L277">
            <v>89973.84</v>
          </cell>
          <cell r="N277" t="str">
            <v>H-011</v>
          </cell>
          <cell r="O277">
            <v>453261.6</v>
          </cell>
          <cell r="T277" t="str">
            <v>T-023</v>
          </cell>
          <cell r="U277">
            <v>387500.6</v>
          </cell>
        </row>
        <row r="278">
          <cell r="B278" t="str">
            <v>C-015</v>
          </cell>
          <cell r="C278">
            <v>2074100</v>
          </cell>
          <cell r="H278" t="str">
            <v>H-044</v>
          </cell>
          <cell r="I278">
            <v>449993.49</v>
          </cell>
          <cell r="K278" t="str">
            <v>H-011</v>
          </cell>
          <cell r="L278">
            <v>47325.17</v>
          </cell>
          <cell r="N278" t="str">
            <v>H-011</v>
          </cell>
          <cell r="O278">
            <v>74519.28</v>
          </cell>
          <cell r="T278" t="str">
            <v>T-025</v>
          </cell>
          <cell r="U278">
            <v>232500.36</v>
          </cell>
        </row>
        <row r="279">
          <cell r="B279" t="str">
            <v>C-017</v>
          </cell>
          <cell r="C279">
            <v>2764350</v>
          </cell>
          <cell r="H279" t="str">
            <v>H-055</v>
          </cell>
          <cell r="I279">
            <v>468327.72</v>
          </cell>
          <cell r="K279" t="str">
            <v>H-011</v>
          </cell>
          <cell r="L279">
            <v>37497.85</v>
          </cell>
          <cell r="N279" t="str">
            <v>H-011</v>
          </cell>
          <cell r="O279">
            <v>113176.8</v>
          </cell>
          <cell r="T279" t="str">
            <v>T-025</v>
          </cell>
          <cell r="U279">
            <v>232500.36</v>
          </cell>
        </row>
        <row r="280">
          <cell r="B280" t="str">
            <v>C-017</v>
          </cell>
          <cell r="C280">
            <v>4389600</v>
          </cell>
          <cell r="H280" t="str">
            <v>H-055</v>
          </cell>
          <cell r="I280">
            <v>468327.72</v>
          </cell>
          <cell r="K280" t="str">
            <v>H-011</v>
          </cell>
          <cell r="L280">
            <v>51426.27</v>
          </cell>
          <cell r="N280" t="str">
            <v>H-011</v>
          </cell>
          <cell r="O280">
            <v>116422.5</v>
          </cell>
          <cell r="T280" t="str">
            <v>T-057</v>
          </cell>
          <cell r="U280">
            <v>77500.12</v>
          </cell>
        </row>
        <row r="281">
          <cell r="B281" t="str">
            <v>C-017</v>
          </cell>
          <cell r="C281">
            <v>7153950</v>
          </cell>
          <cell r="H281" t="str">
            <v>H-059</v>
          </cell>
          <cell r="I281">
            <v>1325801.56</v>
          </cell>
          <cell r="K281" t="str">
            <v>H-011</v>
          </cell>
          <cell r="L281">
            <v>224987.11</v>
          </cell>
          <cell r="N281" t="str">
            <v>H-011</v>
          </cell>
          <cell r="O281">
            <v>1499052.5</v>
          </cell>
          <cell r="T281" t="str">
            <v>T-057</v>
          </cell>
          <cell r="U281">
            <v>77500.12</v>
          </cell>
        </row>
        <row r="282">
          <cell r="B282" t="str">
            <v>C-061</v>
          </cell>
          <cell r="C282">
            <v>2762700</v>
          </cell>
          <cell r="H282" t="str">
            <v>H-059</v>
          </cell>
          <cell r="I282">
            <v>165000</v>
          </cell>
          <cell r="K282" t="str">
            <v>H-011</v>
          </cell>
          <cell r="L282">
            <v>674961.34</v>
          </cell>
          <cell r="N282" t="str">
            <v>H-011</v>
          </cell>
          <cell r="O282">
            <v>93100.15</v>
          </cell>
          <cell r="T282" t="str">
            <v>U-013</v>
          </cell>
          <cell r="U282">
            <v>232500.36</v>
          </cell>
        </row>
        <row r="283">
          <cell r="B283" t="str">
            <v>C-061</v>
          </cell>
          <cell r="C283">
            <v>1244400</v>
          </cell>
          <cell r="H283" t="str">
            <v>H-059</v>
          </cell>
          <cell r="I283">
            <v>1490801.56</v>
          </cell>
          <cell r="K283" t="str">
            <v>H-011</v>
          </cell>
          <cell r="L283">
            <v>74995.7</v>
          </cell>
          <cell r="N283" t="str">
            <v>H-011</v>
          </cell>
          <cell r="O283">
            <v>108045</v>
          </cell>
          <cell r="T283" t="str">
            <v>U-013</v>
          </cell>
          <cell r="U283">
            <v>232500.36</v>
          </cell>
        </row>
        <row r="284">
          <cell r="B284" t="str">
            <v>C-061</v>
          </cell>
          <cell r="C284">
            <v>4007100</v>
          </cell>
          <cell r="H284" t="str">
            <v>H-094</v>
          </cell>
          <cell r="I284">
            <v>343580.88</v>
          </cell>
          <cell r="K284" t="str">
            <v>H-011</v>
          </cell>
          <cell r="L284">
            <v>666614.80000000005</v>
          </cell>
          <cell r="N284" t="str">
            <v>H-011</v>
          </cell>
          <cell r="O284">
            <v>45050.89</v>
          </cell>
          <cell r="T284" t="str">
            <v>W-002</v>
          </cell>
          <cell r="U284">
            <v>775001.2</v>
          </cell>
        </row>
        <row r="285">
          <cell r="B285" t="str">
            <v>D-001</v>
          </cell>
          <cell r="C285">
            <v>360450</v>
          </cell>
          <cell r="H285" t="str">
            <v>H-094</v>
          </cell>
          <cell r="I285">
            <v>343580.88</v>
          </cell>
          <cell r="K285" t="str">
            <v>H-011</v>
          </cell>
          <cell r="L285">
            <v>43522.92</v>
          </cell>
          <cell r="N285" t="str">
            <v>H-011</v>
          </cell>
          <cell r="O285">
            <v>75543.600000000006</v>
          </cell>
          <cell r="T285" t="str">
            <v>W-002</v>
          </cell>
          <cell r="U285">
            <v>1550002.4</v>
          </cell>
        </row>
        <row r="286">
          <cell r="B286" t="str">
            <v>D-001</v>
          </cell>
          <cell r="C286">
            <v>360450</v>
          </cell>
          <cell r="H286" t="str">
            <v>H-096</v>
          </cell>
          <cell r="I286">
            <v>262567.36</v>
          </cell>
          <cell r="K286" t="str">
            <v>H-011</v>
          </cell>
          <cell r="L286">
            <v>149991.41</v>
          </cell>
          <cell r="N286" t="str">
            <v>H-011</v>
          </cell>
          <cell r="O286">
            <v>380000.16</v>
          </cell>
          <cell r="T286" t="str">
            <v>W-002</v>
          </cell>
          <cell r="U286">
            <v>2325003.6</v>
          </cell>
        </row>
        <row r="287">
          <cell r="B287" t="str">
            <v>D-003</v>
          </cell>
          <cell r="C287">
            <v>56000</v>
          </cell>
          <cell r="H287" t="str">
            <v>H-096</v>
          </cell>
          <cell r="I287">
            <v>262567.36</v>
          </cell>
          <cell r="K287" t="str">
            <v>H-011</v>
          </cell>
          <cell r="L287">
            <v>97020</v>
          </cell>
          <cell r="N287" t="str">
            <v>H-011</v>
          </cell>
          <cell r="O287">
            <v>648270</v>
          </cell>
          <cell r="T287" t="str">
            <v>W-013</v>
          </cell>
          <cell r="U287">
            <v>77500.12</v>
          </cell>
        </row>
        <row r="288">
          <cell r="B288" t="str">
            <v>D-003</v>
          </cell>
          <cell r="C288">
            <v>16000</v>
          </cell>
          <cell r="H288" t="str">
            <v>H-098</v>
          </cell>
          <cell r="I288">
            <v>304061.56</v>
          </cell>
          <cell r="K288" t="str">
            <v>H-011</v>
          </cell>
          <cell r="L288">
            <v>157191.66</v>
          </cell>
          <cell r="N288" t="str">
            <v>H-011</v>
          </cell>
          <cell r="O288">
            <v>246960</v>
          </cell>
          <cell r="T288" t="str">
            <v>W-013</v>
          </cell>
          <cell r="U288">
            <v>77500.12</v>
          </cell>
        </row>
        <row r="289">
          <cell r="B289" t="str">
            <v>D-003</v>
          </cell>
          <cell r="C289">
            <v>43400</v>
          </cell>
          <cell r="H289" t="str">
            <v>H-098</v>
          </cell>
          <cell r="I289">
            <v>304061.56</v>
          </cell>
          <cell r="K289" t="str">
            <v>H-011</v>
          </cell>
          <cell r="L289">
            <v>603123.71</v>
          </cell>
          <cell r="N289" t="str">
            <v>H-011</v>
          </cell>
          <cell r="O289">
            <v>116422.5</v>
          </cell>
          <cell r="T289" t="str">
            <v>W-017</v>
          </cell>
          <cell r="U289">
            <v>310000.48</v>
          </cell>
        </row>
        <row r="290">
          <cell r="B290" t="str">
            <v>D-003</v>
          </cell>
          <cell r="C290">
            <v>115400</v>
          </cell>
          <cell r="H290" t="str">
            <v>H-110</v>
          </cell>
          <cell r="I290">
            <v>268386.68</v>
          </cell>
          <cell r="K290" t="str">
            <v>H-011</v>
          </cell>
          <cell r="L290">
            <v>142447.53</v>
          </cell>
          <cell r="N290" t="str">
            <v>H-011</v>
          </cell>
          <cell r="O290">
            <v>233212.83</v>
          </cell>
          <cell r="T290" t="str">
            <v>W-017</v>
          </cell>
          <cell r="U290">
            <v>310000.48</v>
          </cell>
        </row>
        <row r="291">
          <cell r="B291" t="str">
            <v>D-012</v>
          </cell>
          <cell r="C291">
            <v>1343250</v>
          </cell>
          <cell r="H291" t="str">
            <v>H-110</v>
          </cell>
          <cell r="I291">
            <v>268386.68</v>
          </cell>
          <cell r="K291" t="str">
            <v>H-011</v>
          </cell>
          <cell r="L291">
            <v>157675.59</v>
          </cell>
          <cell r="N291" t="str">
            <v>H-011</v>
          </cell>
          <cell r="O291">
            <v>2329352.46</v>
          </cell>
          <cell r="T291" t="str">
            <v>W-022</v>
          </cell>
          <cell r="U291">
            <v>542500.84</v>
          </cell>
        </row>
        <row r="292">
          <cell r="B292" t="str">
            <v>D-012</v>
          </cell>
          <cell r="C292">
            <v>1343250</v>
          </cell>
          <cell r="H292" t="str">
            <v>H-115</v>
          </cell>
          <cell r="I292">
            <v>172050</v>
          </cell>
          <cell r="K292" t="str">
            <v>H-011</v>
          </cell>
          <cell r="L292">
            <v>270185.84000000003</v>
          </cell>
          <cell r="N292" t="str">
            <v>H-011</v>
          </cell>
          <cell r="O292">
            <v>274005.59999999998</v>
          </cell>
          <cell r="T292" t="str">
            <v>W-022</v>
          </cell>
          <cell r="U292">
            <v>542500.84</v>
          </cell>
        </row>
        <row r="293">
          <cell r="B293" t="str">
            <v>D-019</v>
          </cell>
          <cell r="C293">
            <v>130450</v>
          </cell>
          <cell r="H293" t="str">
            <v>H-115</v>
          </cell>
          <cell r="I293">
            <v>172050</v>
          </cell>
          <cell r="K293" t="str">
            <v>H-011</v>
          </cell>
          <cell r="L293">
            <v>11831.29</v>
          </cell>
          <cell r="N293" t="str">
            <v>H-011</v>
          </cell>
          <cell r="O293">
            <v>710010</v>
          </cell>
          <cell r="T293" t="str">
            <v>Y-010</v>
          </cell>
          <cell r="U293">
            <v>389998.8</v>
          </cell>
        </row>
        <row r="294">
          <cell r="B294" t="str">
            <v>D-019</v>
          </cell>
          <cell r="C294">
            <v>628150</v>
          </cell>
          <cell r="H294" t="str">
            <v>H-127</v>
          </cell>
          <cell r="I294">
            <v>29500.02</v>
          </cell>
          <cell r="K294" t="str">
            <v>H-011</v>
          </cell>
          <cell r="L294">
            <v>314369.81</v>
          </cell>
          <cell r="N294" t="str">
            <v>H-011</v>
          </cell>
          <cell r="O294">
            <v>36100.04</v>
          </cell>
          <cell r="T294" t="str">
            <v>Y-010</v>
          </cell>
          <cell r="U294">
            <v>1162501.8</v>
          </cell>
        </row>
        <row r="295">
          <cell r="B295" t="str">
            <v>D-019</v>
          </cell>
          <cell r="C295">
            <v>962300</v>
          </cell>
          <cell r="H295" t="str">
            <v>H-127</v>
          </cell>
          <cell r="I295">
            <v>29500.02</v>
          </cell>
          <cell r="K295" t="str">
            <v>H-011</v>
          </cell>
          <cell r="L295">
            <v>1173203.3999999999</v>
          </cell>
          <cell r="N295" t="str">
            <v>H-011</v>
          </cell>
          <cell r="O295">
            <v>113315.4</v>
          </cell>
          <cell r="T295" t="str">
            <v>Y-010</v>
          </cell>
          <cell r="U295">
            <v>259999.2</v>
          </cell>
        </row>
        <row r="296">
          <cell r="B296" t="str">
            <v>D-019</v>
          </cell>
          <cell r="C296">
            <v>1720900</v>
          </cell>
          <cell r="H296" t="str">
            <v>H-137</v>
          </cell>
          <cell r="I296">
            <v>366554.48</v>
          </cell>
          <cell r="K296" t="str">
            <v>H-011</v>
          </cell>
          <cell r="L296">
            <v>388162.56</v>
          </cell>
          <cell r="N296" t="str">
            <v>H-011</v>
          </cell>
          <cell r="O296">
            <v>468626.4</v>
          </cell>
          <cell r="T296" t="str">
            <v>Y-010</v>
          </cell>
          <cell r="U296">
            <v>1812499.8</v>
          </cell>
        </row>
        <row r="297">
          <cell r="B297" t="str">
            <v>D-024</v>
          </cell>
          <cell r="C297">
            <v>62100</v>
          </cell>
          <cell r="H297" t="str">
            <v>H-137</v>
          </cell>
          <cell r="I297">
            <v>366554.48</v>
          </cell>
          <cell r="K297" t="str">
            <v>H-011</v>
          </cell>
          <cell r="L297">
            <v>214995.97</v>
          </cell>
          <cell r="N297" t="str">
            <v>H-011</v>
          </cell>
          <cell r="O297">
            <v>150280.54999999999</v>
          </cell>
          <cell r="T297" t="str">
            <v>Y-013</v>
          </cell>
          <cell r="U297">
            <v>129999.6</v>
          </cell>
        </row>
        <row r="298">
          <cell r="B298" t="str">
            <v>D-024</v>
          </cell>
          <cell r="C298">
            <v>62100</v>
          </cell>
          <cell r="H298" t="str">
            <v>H-150</v>
          </cell>
          <cell r="I298">
            <v>161377.01999999999</v>
          </cell>
          <cell r="K298" t="str">
            <v>H-011</v>
          </cell>
          <cell r="L298">
            <v>358665</v>
          </cell>
          <cell r="N298" t="str">
            <v>H-011</v>
          </cell>
          <cell r="O298">
            <v>904730.64</v>
          </cell>
          <cell r="T298" t="str">
            <v>Y-013</v>
          </cell>
          <cell r="U298">
            <v>129999.6</v>
          </cell>
        </row>
        <row r="299">
          <cell r="B299" t="str">
            <v>D-032</v>
          </cell>
          <cell r="C299">
            <v>199500</v>
          </cell>
          <cell r="H299" t="str">
            <v>H-150</v>
          </cell>
          <cell r="I299">
            <v>257204.46</v>
          </cell>
          <cell r="K299" t="str">
            <v>H-011</v>
          </cell>
          <cell r="L299">
            <v>78587.210000000006</v>
          </cell>
          <cell r="N299" t="str">
            <v>H-011</v>
          </cell>
          <cell r="O299">
            <v>2402299.2000000002</v>
          </cell>
        </row>
        <row r="300">
          <cell r="B300" t="str">
            <v>D-032</v>
          </cell>
          <cell r="C300">
            <v>199500</v>
          </cell>
          <cell r="H300" t="str">
            <v>H-150</v>
          </cell>
          <cell r="I300">
            <v>418581.48</v>
          </cell>
          <cell r="K300" t="str">
            <v>H-011</v>
          </cell>
          <cell r="L300">
            <v>241842.38</v>
          </cell>
          <cell r="N300" t="str">
            <v>H-011</v>
          </cell>
          <cell r="O300">
            <v>117796.8</v>
          </cell>
        </row>
        <row r="301">
          <cell r="B301" t="str">
            <v>E-006</v>
          </cell>
          <cell r="C301">
            <v>38400</v>
          </cell>
          <cell r="H301" t="str">
            <v>H-157</v>
          </cell>
          <cell r="I301">
            <v>55804</v>
          </cell>
          <cell r="K301" t="str">
            <v>H-011</v>
          </cell>
          <cell r="L301">
            <v>494593.52</v>
          </cell>
          <cell r="N301" t="str">
            <v>H-011</v>
          </cell>
          <cell r="O301">
            <v>149038.56</v>
          </cell>
        </row>
        <row r="302">
          <cell r="B302" t="str">
            <v>E-006</v>
          </cell>
          <cell r="C302">
            <v>38400</v>
          </cell>
          <cell r="H302" t="str">
            <v>H-157</v>
          </cell>
          <cell r="I302">
            <v>188100</v>
          </cell>
          <cell r="K302" t="str">
            <v>H-011</v>
          </cell>
          <cell r="L302">
            <v>94650.34</v>
          </cell>
          <cell r="N302" t="str">
            <v>H-011</v>
          </cell>
          <cell r="O302">
            <v>2357337.46</v>
          </cell>
        </row>
        <row r="303">
          <cell r="B303" t="str">
            <v>E-012</v>
          </cell>
          <cell r="C303">
            <v>263450</v>
          </cell>
          <cell r="H303" t="str">
            <v>H-157</v>
          </cell>
          <cell r="I303">
            <v>106765.2</v>
          </cell>
          <cell r="K303" t="str">
            <v>H-011</v>
          </cell>
          <cell r="L303">
            <v>299982.8</v>
          </cell>
          <cell r="N303" t="str">
            <v>H-011</v>
          </cell>
          <cell r="O303">
            <v>93100.15</v>
          </cell>
        </row>
        <row r="304">
          <cell r="B304" t="str">
            <v>E-012</v>
          </cell>
          <cell r="C304">
            <v>263450</v>
          </cell>
          <cell r="H304" t="str">
            <v>H-157</v>
          </cell>
          <cell r="I304">
            <v>432474.72</v>
          </cell>
          <cell r="K304" t="str">
            <v>H-011</v>
          </cell>
          <cell r="L304">
            <v>1811312.14</v>
          </cell>
          <cell r="N304" t="str">
            <v>H-011</v>
          </cell>
          <cell r="O304">
            <v>185914.98</v>
          </cell>
        </row>
        <row r="305">
          <cell r="B305" t="str">
            <v>F-003</v>
          </cell>
          <cell r="C305">
            <v>10530900</v>
          </cell>
          <cell r="H305" t="str">
            <v>H-157</v>
          </cell>
          <cell r="I305">
            <v>376200</v>
          </cell>
          <cell r="K305" t="str">
            <v>H-011</v>
          </cell>
          <cell r="L305">
            <v>179947.68</v>
          </cell>
          <cell r="N305" t="str">
            <v>H-011</v>
          </cell>
          <cell r="O305">
            <v>78375</v>
          </cell>
        </row>
        <row r="306">
          <cell r="B306" t="str">
            <v>F-003</v>
          </cell>
          <cell r="C306">
            <v>10530900</v>
          </cell>
          <cell r="H306" t="str">
            <v>H-157</v>
          </cell>
          <cell r="I306">
            <v>141160.57999999999</v>
          </cell>
          <cell r="K306" t="str">
            <v>H-011</v>
          </cell>
          <cell r="L306">
            <v>473939.14</v>
          </cell>
          <cell r="N306" t="str">
            <v>H-011</v>
          </cell>
          <cell r="O306">
            <v>71885.039999999994</v>
          </cell>
        </row>
        <row r="307">
          <cell r="B307" t="str">
            <v>F-004</v>
          </cell>
          <cell r="C307">
            <v>1358175</v>
          </cell>
          <cell r="H307" t="str">
            <v>H-157</v>
          </cell>
          <cell r="I307">
            <v>586971.94999999995</v>
          </cell>
          <cell r="K307" t="str">
            <v>H-011</v>
          </cell>
          <cell r="L307">
            <v>482594.52</v>
          </cell>
          <cell r="N307" t="str">
            <v>H-011</v>
          </cell>
          <cell r="O307">
            <v>112100.08</v>
          </cell>
        </row>
        <row r="308">
          <cell r="B308" t="str">
            <v>F-004</v>
          </cell>
          <cell r="C308">
            <v>760825</v>
          </cell>
          <cell r="H308" t="str">
            <v>H-157</v>
          </cell>
          <cell r="I308">
            <v>86188.56</v>
          </cell>
          <cell r="K308" t="str">
            <v>H-011</v>
          </cell>
          <cell r="L308">
            <v>111346.48</v>
          </cell>
          <cell r="N308" t="str">
            <v>H-011</v>
          </cell>
          <cell r="O308">
            <v>1357992.24</v>
          </cell>
        </row>
        <row r="309">
          <cell r="B309" t="str">
            <v>F-004</v>
          </cell>
          <cell r="C309">
            <v>2119000</v>
          </cell>
          <cell r="H309" t="str">
            <v>H-157</v>
          </cell>
          <cell r="I309">
            <v>74992.5</v>
          </cell>
          <cell r="K309" t="str">
            <v>H-011</v>
          </cell>
          <cell r="L309">
            <v>737312.73</v>
          </cell>
          <cell r="N309" t="str">
            <v>H-011</v>
          </cell>
          <cell r="O309">
            <v>528200</v>
          </cell>
        </row>
        <row r="310">
          <cell r="B310" t="str">
            <v>F-009</v>
          </cell>
          <cell r="C310">
            <v>14800</v>
          </cell>
          <cell r="H310" t="str">
            <v>H-157</v>
          </cell>
          <cell r="I310">
            <v>136936.79999999999</v>
          </cell>
          <cell r="K310" t="str">
            <v>H-011</v>
          </cell>
          <cell r="L310">
            <v>702389.22</v>
          </cell>
          <cell r="N310" t="str">
            <v>H-011</v>
          </cell>
          <cell r="O310">
            <v>307296</v>
          </cell>
        </row>
        <row r="311">
          <cell r="B311" t="str">
            <v>F-009</v>
          </cell>
          <cell r="C311">
            <v>14800</v>
          </cell>
          <cell r="H311" t="str">
            <v>H-157</v>
          </cell>
          <cell r="I311">
            <v>2185594.31</v>
          </cell>
          <cell r="K311" t="str">
            <v>H-011</v>
          </cell>
          <cell r="L311">
            <v>34292.160000000003</v>
          </cell>
          <cell r="N311" t="str">
            <v>H-011</v>
          </cell>
          <cell r="O311">
            <v>33482760.529999994</v>
          </cell>
        </row>
        <row r="312">
          <cell r="B312" t="str">
            <v>F-012</v>
          </cell>
          <cell r="C312">
            <v>145800</v>
          </cell>
          <cell r="H312" t="str">
            <v>H-318</v>
          </cell>
          <cell r="I312">
            <v>292299.96000000002</v>
          </cell>
          <cell r="K312" t="str">
            <v>H-011</v>
          </cell>
          <cell r="L312">
            <v>613914.09</v>
          </cell>
          <cell r="N312" t="str">
            <v>H-013</v>
          </cell>
          <cell r="O312">
            <v>244695</v>
          </cell>
        </row>
        <row r="313">
          <cell r="B313" t="str">
            <v>F-012</v>
          </cell>
          <cell r="C313">
            <v>325725</v>
          </cell>
          <cell r="H313" t="str">
            <v>H-318</v>
          </cell>
          <cell r="I313">
            <v>172500</v>
          </cell>
          <cell r="K313" t="str">
            <v>H-011</v>
          </cell>
          <cell r="L313">
            <v>405372.15999999997</v>
          </cell>
          <cell r="N313" t="str">
            <v>H-013</v>
          </cell>
          <cell r="O313">
            <v>244695</v>
          </cell>
        </row>
        <row r="314">
          <cell r="B314" t="str">
            <v>F-012</v>
          </cell>
          <cell r="C314">
            <v>471525</v>
          </cell>
          <cell r="H314" t="str">
            <v>H-318</v>
          </cell>
          <cell r="I314">
            <v>464799.96</v>
          </cell>
          <cell r="K314" t="str">
            <v>H-011</v>
          </cell>
          <cell r="L314">
            <v>66496.97</v>
          </cell>
          <cell r="N314" t="str">
            <v>H-015</v>
          </cell>
          <cell r="O314">
            <v>863723.52000000002</v>
          </cell>
        </row>
        <row r="315">
          <cell r="B315" t="str">
            <v>F-018</v>
          </cell>
          <cell r="C315">
            <v>203800</v>
          </cell>
          <cell r="H315" t="str">
            <v>H-347</v>
          </cell>
          <cell r="I315">
            <v>120730</v>
          </cell>
          <cell r="K315" t="str">
            <v>H-011</v>
          </cell>
          <cell r="L315">
            <v>238312.2</v>
          </cell>
          <cell r="N315" t="str">
            <v>H-015</v>
          </cell>
          <cell r="O315">
            <v>502632.12</v>
          </cell>
        </row>
        <row r="316">
          <cell r="B316" t="str">
            <v>F-018</v>
          </cell>
          <cell r="C316">
            <v>203800</v>
          </cell>
          <cell r="H316" t="str">
            <v>H-347</v>
          </cell>
          <cell r="I316">
            <v>120730</v>
          </cell>
          <cell r="K316" t="str">
            <v>H-011</v>
          </cell>
          <cell r="L316">
            <v>1164570.98</v>
          </cell>
          <cell r="N316" t="str">
            <v>H-015</v>
          </cell>
          <cell r="O316">
            <v>1366355.64</v>
          </cell>
        </row>
        <row r="317">
          <cell r="B317" t="str">
            <v>G-002</v>
          </cell>
          <cell r="C317">
            <v>1229250</v>
          </cell>
          <cell r="H317" t="str">
            <v>I-002</v>
          </cell>
          <cell r="I317">
            <v>649840.36</v>
          </cell>
          <cell r="K317" t="str">
            <v>H-011</v>
          </cell>
          <cell r="L317">
            <v>842623.03</v>
          </cell>
          <cell r="N317" t="str">
            <v>H-016</v>
          </cell>
          <cell r="O317">
            <v>268983.40000000002</v>
          </cell>
        </row>
        <row r="318">
          <cell r="B318" t="str">
            <v>G-002</v>
          </cell>
          <cell r="C318">
            <v>1229250</v>
          </cell>
          <cell r="H318" t="str">
            <v>I-002</v>
          </cell>
          <cell r="I318">
            <v>649840.36</v>
          </cell>
          <cell r="K318" t="str">
            <v>H-011</v>
          </cell>
          <cell r="L318">
            <v>277179.78000000003</v>
          </cell>
          <cell r="N318" t="str">
            <v>H-016</v>
          </cell>
          <cell r="O318">
            <v>268983.40000000002</v>
          </cell>
        </row>
        <row r="319">
          <cell r="B319" t="str">
            <v>G-003</v>
          </cell>
          <cell r="C319">
            <v>94950</v>
          </cell>
          <cell r="H319" t="str">
            <v>I-009</v>
          </cell>
          <cell r="I319">
            <v>322444.2</v>
          </cell>
          <cell r="K319" t="str">
            <v>H-011</v>
          </cell>
          <cell r="L319">
            <v>586798.87</v>
          </cell>
          <cell r="N319" t="str">
            <v>H-017</v>
          </cell>
          <cell r="O319">
            <v>224991.35999999999</v>
          </cell>
        </row>
        <row r="320">
          <cell r="B320" t="str">
            <v>G-003</v>
          </cell>
          <cell r="C320">
            <v>94950</v>
          </cell>
          <cell r="H320" t="str">
            <v>I-009</v>
          </cell>
          <cell r="I320">
            <v>322444.2</v>
          </cell>
          <cell r="K320" t="str">
            <v>H-011</v>
          </cell>
          <cell r="L320">
            <v>34724035.490000002</v>
          </cell>
          <cell r="N320" t="str">
            <v>H-017</v>
          </cell>
          <cell r="O320">
            <v>224991.35999999999</v>
          </cell>
        </row>
        <row r="321">
          <cell r="B321" t="str">
            <v>G-004</v>
          </cell>
          <cell r="C321">
            <v>541275</v>
          </cell>
          <cell r="H321" t="str">
            <v>I-026</v>
          </cell>
          <cell r="I321">
            <v>314335.03000000003</v>
          </cell>
          <cell r="K321" t="str">
            <v>H-013</v>
          </cell>
          <cell r="L321">
            <v>163857.96</v>
          </cell>
          <cell r="N321" t="str">
            <v>H-025</v>
          </cell>
          <cell r="O321">
            <v>149601.96</v>
          </cell>
        </row>
        <row r="322">
          <cell r="B322" t="str">
            <v>G-004</v>
          </cell>
          <cell r="C322">
            <v>541275</v>
          </cell>
          <cell r="H322" t="str">
            <v>I-026</v>
          </cell>
          <cell r="I322">
            <v>314335.03000000003</v>
          </cell>
          <cell r="K322" t="str">
            <v>H-013</v>
          </cell>
          <cell r="L322">
            <v>89120</v>
          </cell>
          <cell r="N322" t="str">
            <v>H-025</v>
          </cell>
          <cell r="O322">
            <v>149601.96</v>
          </cell>
        </row>
        <row r="323">
          <cell r="B323" t="str">
            <v>G-027</v>
          </cell>
          <cell r="C323">
            <v>279025</v>
          </cell>
          <cell r="H323" t="str">
            <v>I-030</v>
          </cell>
          <cell r="I323">
            <v>431861.76000000001</v>
          </cell>
          <cell r="K323" t="str">
            <v>H-013</v>
          </cell>
          <cell r="L323">
            <v>252977.96</v>
          </cell>
          <cell r="N323" t="str">
            <v>H-032</v>
          </cell>
          <cell r="O323">
            <v>590052.6</v>
          </cell>
        </row>
        <row r="324">
          <cell r="B324" t="str">
            <v>G-027</v>
          </cell>
          <cell r="C324">
            <v>445350</v>
          </cell>
          <cell r="H324" t="str">
            <v>I-030</v>
          </cell>
          <cell r="I324">
            <v>431861.76000000001</v>
          </cell>
          <cell r="K324" t="str">
            <v>H-016</v>
          </cell>
          <cell r="L324">
            <v>232789.79</v>
          </cell>
          <cell r="N324" t="str">
            <v>H-032</v>
          </cell>
          <cell r="O324">
            <v>590052.6</v>
          </cell>
        </row>
        <row r="325">
          <cell r="B325" t="str">
            <v>G-027</v>
          </cell>
          <cell r="C325">
            <v>724375</v>
          </cell>
          <cell r="H325" t="str">
            <v>I-035</v>
          </cell>
          <cell r="I325">
            <v>186479.98</v>
          </cell>
          <cell r="K325" t="str">
            <v>H-016</v>
          </cell>
          <cell r="L325">
            <v>396126.71999999997</v>
          </cell>
          <cell r="N325" t="str">
            <v>H-037</v>
          </cell>
          <cell r="O325">
            <v>863723.52000000002</v>
          </cell>
        </row>
        <row r="326">
          <cell r="B326" t="str">
            <v>H-001</v>
          </cell>
          <cell r="C326">
            <v>302750</v>
          </cell>
          <cell r="H326" t="str">
            <v>I-035</v>
          </cell>
          <cell r="I326">
            <v>186479.98</v>
          </cell>
          <cell r="K326" t="str">
            <v>H-016</v>
          </cell>
          <cell r="L326">
            <v>628916.51</v>
          </cell>
          <cell r="N326" t="str">
            <v>H-037</v>
          </cell>
          <cell r="O326">
            <v>863723.52000000002</v>
          </cell>
        </row>
        <row r="327">
          <cell r="B327" t="str">
            <v>H-001</v>
          </cell>
          <cell r="C327">
            <v>472000</v>
          </cell>
          <cell r="H327" t="str">
            <v>I-042</v>
          </cell>
          <cell r="I327">
            <v>363025.74</v>
          </cell>
          <cell r="K327" t="str">
            <v>H-017</v>
          </cell>
          <cell r="L327">
            <v>178281.60000000001</v>
          </cell>
          <cell r="N327" t="str">
            <v>H-051</v>
          </cell>
          <cell r="O327">
            <v>348023.2</v>
          </cell>
        </row>
        <row r="328">
          <cell r="B328" t="str">
            <v>H-001</v>
          </cell>
          <cell r="C328">
            <v>774750</v>
          </cell>
          <cell r="H328" t="str">
            <v>I-042</v>
          </cell>
          <cell r="I328">
            <v>363025.74</v>
          </cell>
          <cell r="K328" t="str">
            <v>H-017</v>
          </cell>
          <cell r="L328">
            <v>178281.60000000001</v>
          </cell>
          <cell r="N328" t="str">
            <v>H-051</v>
          </cell>
          <cell r="O328">
            <v>348023.2</v>
          </cell>
        </row>
        <row r="329">
          <cell r="B329" t="str">
            <v>H-005</v>
          </cell>
          <cell r="C329">
            <v>672000</v>
          </cell>
          <cell r="H329" t="str">
            <v>I-114</v>
          </cell>
          <cell r="I329">
            <v>364513.68</v>
          </cell>
          <cell r="K329" t="str">
            <v>H-017</v>
          </cell>
          <cell r="L329">
            <v>356563.20000000001</v>
          </cell>
          <cell r="N329" t="str">
            <v>H-059</v>
          </cell>
          <cell r="O329">
            <v>961044.47999999998</v>
          </cell>
        </row>
        <row r="330">
          <cell r="B330" t="str">
            <v>H-005</v>
          </cell>
          <cell r="C330">
            <v>672000</v>
          </cell>
          <cell r="H330" t="str">
            <v>I-114</v>
          </cell>
          <cell r="I330">
            <v>364513.68</v>
          </cell>
          <cell r="K330" t="str">
            <v>H-022</v>
          </cell>
          <cell r="L330">
            <v>138768</v>
          </cell>
          <cell r="N330" t="str">
            <v>H-059</v>
          </cell>
          <cell r="O330">
            <v>357999.96</v>
          </cell>
        </row>
        <row r="331">
          <cell r="B331" t="str">
            <v>H-006</v>
          </cell>
          <cell r="C331">
            <v>560325</v>
          </cell>
          <cell r="H331" t="str">
            <v>I-146</v>
          </cell>
          <cell r="I331">
            <v>51166.68</v>
          </cell>
          <cell r="K331" t="str">
            <v>H-022</v>
          </cell>
          <cell r="L331">
            <v>138768</v>
          </cell>
          <cell r="N331" t="str">
            <v>H-059</v>
          </cell>
          <cell r="O331">
            <v>863723.52000000002</v>
          </cell>
        </row>
        <row r="332">
          <cell r="B332" t="str">
            <v>H-006</v>
          </cell>
          <cell r="C332">
            <v>433150</v>
          </cell>
          <cell r="H332" t="str">
            <v>I-146</v>
          </cell>
          <cell r="I332">
            <v>51166.68</v>
          </cell>
          <cell r="K332" t="str">
            <v>H-025</v>
          </cell>
          <cell r="L332">
            <v>110955.6</v>
          </cell>
          <cell r="N332" t="str">
            <v>H-059</v>
          </cell>
          <cell r="O332">
            <v>2182767.96</v>
          </cell>
        </row>
        <row r="333">
          <cell r="B333" t="str">
            <v>H-006</v>
          </cell>
          <cell r="C333">
            <v>294750</v>
          </cell>
          <cell r="H333" t="str">
            <v>J-021</v>
          </cell>
          <cell r="I333">
            <v>628711.69999999995</v>
          </cell>
          <cell r="K333" t="str">
            <v>H-025</v>
          </cell>
          <cell r="L333">
            <v>110955.6</v>
          </cell>
          <cell r="N333" t="str">
            <v>H-062</v>
          </cell>
          <cell r="O333">
            <v>1150063.3899999999</v>
          </cell>
        </row>
        <row r="334">
          <cell r="B334" t="str">
            <v>H-006</v>
          </cell>
          <cell r="C334">
            <v>311400</v>
          </cell>
          <cell r="H334" t="str">
            <v>J-021</v>
          </cell>
          <cell r="I334">
            <v>628711.69999999995</v>
          </cell>
          <cell r="K334" t="str">
            <v>H-038</v>
          </cell>
          <cell r="L334">
            <v>50840</v>
          </cell>
          <cell r="N334" t="str">
            <v>H-062</v>
          </cell>
          <cell r="O334">
            <v>1150063.3899999999</v>
          </cell>
        </row>
        <row r="335">
          <cell r="B335" t="str">
            <v>H-006</v>
          </cell>
          <cell r="C335">
            <v>1599625</v>
          </cell>
          <cell r="H335" t="str">
            <v>J-022</v>
          </cell>
          <cell r="I335">
            <v>197610</v>
          </cell>
          <cell r="K335" t="str">
            <v>H-038</v>
          </cell>
          <cell r="L335">
            <v>50840</v>
          </cell>
          <cell r="N335" t="str">
            <v>H-115</v>
          </cell>
          <cell r="O335">
            <v>112527.36</v>
          </cell>
        </row>
        <row r="336">
          <cell r="B336" t="str">
            <v>H-008</v>
          </cell>
          <cell r="C336">
            <v>578800</v>
          </cell>
          <cell r="H336" t="str">
            <v>J-022</v>
          </cell>
          <cell r="I336">
            <v>197610</v>
          </cell>
          <cell r="K336" t="str">
            <v>H-043</v>
          </cell>
          <cell r="L336">
            <v>35850</v>
          </cell>
          <cell r="N336" t="str">
            <v>H-115</v>
          </cell>
          <cell r="O336">
            <v>112527.36</v>
          </cell>
        </row>
        <row r="337">
          <cell r="B337" t="str">
            <v>H-008</v>
          </cell>
          <cell r="C337">
            <v>337575</v>
          </cell>
          <cell r="H337" t="str">
            <v>J-042</v>
          </cell>
          <cell r="I337">
            <v>230012.68</v>
          </cell>
          <cell r="K337" t="str">
            <v>H-043</v>
          </cell>
          <cell r="L337">
            <v>59990</v>
          </cell>
          <cell r="N337" t="str">
            <v>H-157</v>
          </cell>
          <cell r="O337">
            <v>1160038.32</v>
          </cell>
        </row>
        <row r="338">
          <cell r="B338" t="str">
            <v>H-008</v>
          </cell>
          <cell r="C338">
            <v>691200</v>
          </cell>
          <cell r="H338" t="str">
            <v>J-042</v>
          </cell>
          <cell r="I338">
            <v>230012.68</v>
          </cell>
          <cell r="K338" t="str">
            <v>H-043</v>
          </cell>
          <cell r="L338">
            <v>95840</v>
          </cell>
          <cell r="N338" t="str">
            <v>H-157</v>
          </cell>
          <cell r="O338">
            <v>459566.43</v>
          </cell>
        </row>
        <row r="339">
          <cell r="B339" t="str">
            <v>H-008</v>
          </cell>
          <cell r="C339">
            <v>1607575</v>
          </cell>
          <cell r="H339" t="str">
            <v>J-046</v>
          </cell>
          <cell r="I339">
            <v>331650.03999999998</v>
          </cell>
          <cell r="K339" t="str">
            <v>H-059</v>
          </cell>
          <cell r="L339">
            <v>182985.60000000001</v>
          </cell>
          <cell r="N339" t="str">
            <v>H-157</v>
          </cell>
          <cell r="O339">
            <v>465690</v>
          </cell>
        </row>
        <row r="340">
          <cell r="B340" t="str">
            <v>H-011</v>
          </cell>
          <cell r="C340">
            <v>1590043.44</v>
          </cell>
          <cell r="H340" t="str">
            <v>J-046</v>
          </cell>
          <cell r="I340">
            <v>61550.04</v>
          </cell>
          <cell r="K340" t="str">
            <v>H-059</v>
          </cell>
          <cell r="L340">
            <v>448128</v>
          </cell>
          <cell r="N340" t="str">
            <v>H-157</v>
          </cell>
          <cell r="O340">
            <v>2221955.42</v>
          </cell>
        </row>
        <row r="341">
          <cell r="B341" t="str">
            <v>H-011</v>
          </cell>
          <cell r="C341">
            <v>2821272.9</v>
          </cell>
          <cell r="H341" t="str">
            <v>J-046</v>
          </cell>
          <cell r="I341">
            <v>393200.08</v>
          </cell>
          <cell r="K341" t="str">
            <v>H-059</v>
          </cell>
          <cell r="L341">
            <v>631113.6</v>
          </cell>
          <cell r="N341" t="str">
            <v>H-157</v>
          </cell>
          <cell r="O341">
            <v>139650.23000000001</v>
          </cell>
        </row>
        <row r="342">
          <cell r="B342" t="str">
            <v>H-011</v>
          </cell>
          <cell r="C342">
            <v>4833794.6100000003</v>
          </cell>
          <cell r="H342" t="str">
            <v>J-047</v>
          </cell>
          <cell r="I342">
            <v>15700</v>
          </cell>
          <cell r="K342" t="str">
            <v>H-061</v>
          </cell>
          <cell r="L342">
            <v>147284.20000000001</v>
          </cell>
          <cell r="N342" t="str">
            <v>H-157</v>
          </cell>
          <cell r="O342">
            <v>115502.76</v>
          </cell>
        </row>
        <row r="343">
          <cell r="B343" t="str">
            <v>H-011</v>
          </cell>
          <cell r="C343">
            <v>3630400</v>
          </cell>
          <cell r="H343" t="str">
            <v>J-047</v>
          </cell>
          <cell r="I343">
            <v>15700</v>
          </cell>
          <cell r="K343" t="str">
            <v>H-061</v>
          </cell>
          <cell r="L343">
            <v>147284.20000000001</v>
          </cell>
          <cell r="N343" t="str">
            <v>H-157</v>
          </cell>
          <cell r="O343">
            <v>645766.30000000005</v>
          </cell>
        </row>
        <row r="344">
          <cell r="B344" t="str">
            <v>H-011</v>
          </cell>
          <cell r="C344">
            <v>1135902.78</v>
          </cell>
          <cell r="H344" t="str">
            <v>K-006</v>
          </cell>
          <cell r="I344">
            <v>240000</v>
          </cell>
          <cell r="K344" t="str">
            <v>H-096</v>
          </cell>
          <cell r="L344">
            <v>93360</v>
          </cell>
          <cell r="N344" t="str">
            <v>H-157</v>
          </cell>
          <cell r="O344">
            <v>339946.2</v>
          </cell>
        </row>
        <row r="345">
          <cell r="B345" t="str">
            <v>H-011</v>
          </cell>
          <cell r="C345">
            <v>4221672.66</v>
          </cell>
          <cell r="H345" t="str">
            <v>K-006</v>
          </cell>
          <cell r="I345">
            <v>521100</v>
          </cell>
          <cell r="K345" t="str">
            <v>H-096</v>
          </cell>
          <cell r="L345">
            <v>93360</v>
          </cell>
          <cell r="N345" t="str">
            <v>H-157</v>
          </cell>
          <cell r="O345">
            <v>36638.65</v>
          </cell>
        </row>
        <row r="346">
          <cell r="B346" t="str">
            <v>H-011</v>
          </cell>
          <cell r="C346">
            <v>2717869.62</v>
          </cell>
          <cell r="H346" t="str">
            <v>K-006</v>
          </cell>
          <cell r="I346">
            <v>761100</v>
          </cell>
          <cell r="K346" t="str">
            <v>H-109</v>
          </cell>
          <cell r="L346">
            <v>274250.88</v>
          </cell>
          <cell r="N346" t="str">
            <v>H-157</v>
          </cell>
          <cell r="O346">
            <v>439663.75</v>
          </cell>
        </row>
        <row r="347">
          <cell r="B347" t="str">
            <v>H-011</v>
          </cell>
          <cell r="C347">
            <v>3774332.4</v>
          </cell>
          <cell r="H347" t="str">
            <v>K-007</v>
          </cell>
          <cell r="I347">
            <v>308100</v>
          </cell>
          <cell r="K347" t="str">
            <v>H-109</v>
          </cell>
          <cell r="L347">
            <v>274250.88</v>
          </cell>
          <cell r="N347" t="str">
            <v>H-157</v>
          </cell>
          <cell r="O347">
            <v>37771.800000000003</v>
          </cell>
        </row>
        <row r="348">
          <cell r="B348" t="str">
            <v>H-011</v>
          </cell>
          <cell r="C348">
            <v>350000</v>
          </cell>
          <cell r="H348" t="str">
            <v>K-007</v>
          </cell>
          <cell r="I348">
            <v>308100</v>
          </cell>
          <cell r="K348" t="str">
            <v>H-127</v>
          </cell>
          <cell r="L348">
            <v>113589.84</v>
          </cell>
          <cell r="N348" t="str">
            <v>H-157</v>
          </cell>
          <cell r="O348">
            <v>225734.52</v>
          </cell>
        </row>
        <row r="349">
          <cell r="B349" t="str">
            <v>H-011</v>
          </cell>
          <cell r="C349">
            <v>186532.53</v>
          </cell>
          <cell r="H349" t="str">
            <v>K-011</v>
          </cell>
          <cell r="I349">
            <v>172351.96</v>
          </cell>
          <cell r="K349" t="str">
            <v>H-127</v>
          </cell>
          <cell r="L349">
            <v>113589.84</v>
          </cell>
          <cell r="N349" t="str">
            <v>H-157</v>
          </cell>
          <cell r="O349">
            <v>224200.15</v>
          </cell>
        </row>
        <row r="350">
          <cell r="B350" t="str">
            <v>H-011</v>
          </cell>
          <cell r="C350">
            <v>2693600</v>
          </cell>
          <cell r="H350" t="str">
            <v>K-011</v>
          </cell>
          <cell r="I350">
            <v>172351.96</v>
          </cell>
          <cell r="K350" t="str">
            <v>H-137</v>
          </cell>
          <cell r="L350">
            <v>21570</v>
          </cell>
          <cell r="N350" t="str">
            <v>H-157</v>
          </cell>
          <cell r="O350">
            <v>407372.06</v>
          </cell>
        </row>
        <row r="351">
          <cell r="B351" t="str">
            <v>H-011</v>
          </cell>
          <cell r="C351">
            <v>7526811.5700000003</v>
          </cell>
          <cell r="H351" t="str">
            <v>K-012</v>
          </cell>
          <cell r="I351">
            <v>106200</v>
          </cell>
          <cell r="K351" t="str">
            <v>H-137</v>
          </cell>
          <cell r="L351">
            <v>33180</v>
          </cell>
          <cell r="N351" t="str">
            <v>H-157</v>
          </cell>
          <cell r="O351">
            <v>307296</v>
          </cell>
        </row>
        <row r="352">
          <cell r="B352" t="str">
            <v>H-011</v>
          </cell>
          <cell r="C352">
            <v>1355304.53</v>
          </cell>
          <cell r="H352" t="str">
            <v>K-012</v>
          </cell>
          <cell r="I352">
            <v>106200</v>
          </cell>
          <cell r="K352" t="str">
            <v>H-137</v>
          </cell>
          <cell r="L352">
            <v>54750</v>
          </cell>
          <cell r="N352" t="str">
            <v>H-157</v>
          </cell>
          <cell r="O352">
            <v>697655</v>
          </cell>
        </row>
        <row r="353">
          <cell r="B353" t="str">
            <v>H-011</v>
          </cell>
          <cell r="C353">
            <v>136969.68</v>
          </cell>
          <cell r="H353" t="str">
            <v>K-015</v>
          </cell>
          <cell r="I353">
            <v>301399.92</v>
          </cell>
          <cell r="K353" t="str">
            <v>H-150</v>
          </cell>
          <cell r="L353">
            <v>37740</v>
          </cell>
          <cell r="N353" t="str">
            <v>H-157</v>
          </cell>
          <cell r="O353">
            <v>368755.20000000001</v>
          </cell>
        </row>
        <row r="354">
          <cell r="B354" t="str">
            <v>H-011</v>
          </cell>
          <cell r="C354">
            <v>3189962.52</v>
          </cell>
          <cell r="H354" t="str">
            <v>K-015</v>
          </cell>
          <cell r="I354">
            <v>301399.92</v>
          </cell>
          <cell r="K354" t="str">
            <v>H-150</v>
          </cell>
          <cell r="L354">
            <v>37740</v>
          </cell>
          <cell r="N354" t="str">
            <v>H-157</v>
          </cell>
          <cell r="O354">
            <v>483630</v>
          </cell>
        </row>
        <row r="355">
          <cell r="B355" t="str">
            <v>H-011</v>
          </cell>
          <cell r="C355">
            <v>1676941.87</v>
          </cell>
          <cell r="H355" t="str">
            <v>K-019</v>
          </cell>
          <cell r="I355">
            <v>584820.92000000004</v>
          </cell>
          <cell r="K355" t="str">
            <v>H-157</v>
          </cell>
          <cell r="L355">
            <v>144471</v>
          </cell>
          <cell r="N355" t="str">
            <v>H-157</v>
          </cell>
          <cell r="O355">
            <v>989864.43</v>
          </cell>
        </row>
        <row r="356">
          <cell r="B356" t="str">
            <v>H-011</v>
          </cell>
          <cell r="C356">
            <v>4121351.07</v>
          </cell>
          <cell r="H356" t="str">
            <v>K-019</v>
          </cell>
          <cell r="I356">
            <v>252999.96</v>
          </cell>
          <cell r="K356" t="str">
            <v>H-157</v>
          </cell>
          <cell r="L356">
            <v>54522.89</v>
          </cell>
          <cell r="N356" t="str">
            <v>H-157</v>
          </cell>
          <cell r="O356">
            <v>407372.06</v>
          </cell>
        </row>
        <row r="357">
          <cell r="B357" t="str">
            <v>H-011</v>
          </cell>
          <cell r="C357">
            <v>628104.54</v>
          </cell>
          <cell r="H357" t="str">
            <v>K-019</v>
          </cell>
          <cell r="I357">
            <v>678800.04</v>
          </cell>
          <cell r="K357" t="str">
            <v>H-157</v>
          </cell>
          <cell r="L357">
            <v>87045.84</v>
          </cell>
          <cell r="N357" t="str">
            <v>H-157</v>
          </cell>
          <cell r="O357">
            <v>700150.08</v>
          </cell>
        </row>
        <row r="358">
          <cell r="B358" t="str">
            <v>H-011</v>
          </cell>
          <cell r="C358">
            <v>3721587.84</v>
          </cell>
          <cell r="H358" t="str">
            <v>K-019</v>
          </cell>
          <cell r="I358">
            <v>1516620.92</v>
          </cell>
          <cell r="K358" t="str">
            <v>H-157</v>
          </cell>
          <cell r="L358">
            <v>281268.01</v>
          </cell>
          <cell r="N358" t="str">
            <v>H-157</v>
          </cell>
          <cell r="O358">
            <v>1140759.8899999999</v>
          </cell>
        </row>
        <row r="359">
          <cell r="B359" t="str">
            <v>H-011</v>
          </cell>
          <cell r="C359">
            <v>1030201.74</v>
          </cell>
          <cell r="H359" t="str">
            <v>K-022</v>
          </cell>
          <cell r="I359">
            <v>829050</v>
          </cell>
          <cell r="K359" t="str">
            <v>H-157</v>
          </cell>
          <cell r="L359">
            <v>182863.3</v>
          </cell>
          <cell r="N359" t="str">
            <v>H-157</v>
          </cell>
          <cell r="O359">
            <v>466425.67</v>
          </cell>
        </row>
        <row r="360">
          <cell r="B360" t="str">
            <v>H-011</v>
          </cell>
          <cell r="C360">
            <v>5926546.1200000001</v>
          </cell>
          <cell r="H360" t="str">
            <v>K-022</v>
          </cell>
          <cell r="I360">
            <v>370099.92</v>
          </cell>
          <cell r="K360" t="str">
            <v>H-157</v>
          </cell>
          <cell r="L360">
            <v>86956.81</v>
          </cell>
          <cell r="N360" t="str">
            <v>H-157</v>
          </cell>
          <cell r="O360">
            <v>324135</v>
          </cell>
        </row>
        <row r="361">
          <cell r="B361" t="str">
            <v>H-011</v>
          </cell>
          <cell r="C361">
            <v>2511152.2799999998</v>
          </cell>
          <cell r="H361" t="str">
            <v>K-022</v>
          </cell>
          <cell r="I361">
            <v>144000</v>
          </cell>
          <cell r="K361" t="str">
            <v>H-157</v>
          </cell>
          <cell r="L361">
            <v>631081.41</v>
          </cell>
          <cell r="N361" t="str">
            <v>H-157</v>
          </cell>
          <cell r="O361">
            <v>159495</v>
          </cell>
        </row>
        <row r="362">
          <cell r="B362" t="str">
            <v>H-011</v>
          </cell>
          <cell r="C362">
            <v>2097754.92</v>
          </cell>
          <cell r="H362" t="str">
            <v>K-022</v>
          </cell>
          <cell r="I362">
            <v>384395.88</v>
          </cell>
          <cell r="K362" t="str">
            <v>H-157</v>
          </cell>
          <cell r="L362">
            <v>85450.95</v>
          </cell>
          <cell r="N362" t="str">
            <v>H-157</v>
          </cell>
          <cell r="O362">
            <v>657400.15</v>
          </cell>
        </row>
        <row r="363">
          <cell r="B363" t="str">
            <v>H-011</v>
          </cell>
          <cell r="C363">
            <v>3736357.92</v>
          </cell>
          <cell r="H363" t="str">
            <v>K-022</v>
          </cell>
          <cell r="I363">
            <v>1727545.8</v>
          </cell>
          <cell r="K363" t="str">
            <v>H-157</v>
          </cell>
          <cell r="L363">
            <v>676479.6</v>
          </cell>
          <cell r="N363" t="str">
            <v>H-157</v>
          </cell>
          <cell r="O363">
            <v>1758987.64</v>
          </cell>
        </row>
        <row r="364">
          <cell r="B364" t="str">
            <v>H-011</v>
          </cell>
          <cell r="C364">
            <v>2490787.06</v>
          </cell>
          <cell r="H364" t="str">
            <v>K-036</v>
          </cell>
          <cell r="I364">
            <v>300000</v>
          </cell>
          <cell r="K364" t="str">
            <v>H-157</v>
          </cell>
          <cell r="L364">
            <v>616330.03</v>
          </cell>
          <cell r="N364" t="str">
            <v>H-157</v>
          </cell>
          <cell r="O364">
            <v>417050.08</v>
          </cell>
        </row>
        <row r="365">
          <cell r="B365" t="str">
            <v>H-011</v>
          </cell>
          <cell r="C365">
            <v>149776.53</v>
          </cell>
          <cell r="H365" t="str">
            <v>K-036</v>
          </cell>
          <cell r="I365">
            <v>300000</v>
          </cell>
          <cell r="K365" t="str">
            <v>H-157</v>
          </cell>
          <cell r="L365">
            <v>362479.22</v>
          </cell>
          <cell r="N365" t="str">
            <v>H-157</v>
          </cell>
          <cell r="O365">
            <v>149038.56</v>
          </cell>
        </row>
        <row r="366">
          <cell r="B366" t="str">
            <v>H-011</v>
          </cell>
          <cell r="C366">
            <v>2177353.4700000002</v>
          </cell>
          <cell r="H366" t="str">
            <v>K-036</v>
          </cell>
          <cell r="I366">
            <v>200000</v>
          </cell>
          <cell r="K366" t="str">
            <v>H-157</v>
          </cell>
          <cell r="L366">
            <v>85450.95</v>
          </cell>
          <cell r="N366" t="str">
            <v>H-157</v>
          </cell>
          <cell r="O366">
            <v>465690</v>
          </cell>
        </row>
        <row r="367">
          <cell r="B367" t="str">
            <v>H-011</v>
          </cell>
          <cell r="C367">
            <v>642898.07999999996</v>
          </cell>
          <cell r="H367" t="str">
            <v>K-036</v>
          </cell>
          <cell r="I367">
            <v>174850</v>
          </cell>
          <cell r="K367" t="str">
            <v>H-157</v>
          </cell>
          <cell r="L367">
            <v>131680.07999999999</v>
          </cell>
          <cell r="N367" t="str">
            <v>H-157</v>
          </cell>
          <cell r="O367">
            <v>217668</v>
          </cell>
        </row>
        <row r="368">
          <cell r="B368" t="str">
            <v>H-011</v>
          </cell>
          <cell r="C368">
            <v>885078.71</v>
          </cell>
          <cell r="H368" t="str">
            <v>K-036</v>
          </cell>
          <cell r="I368">
            <v>60000</v>
          </cell>
          <cell r="K368" t="str">
            <v>H-157</v>
          </cell>
          <cell r="L368">
            <v>2983170.91</v>
          </cell>
          <cell r="N368" t="str">
            <v>H-157</v>
          </cell>
          <cell r="O368">
            <v>246960</v>
          </cell>
        </row>
        <row r="369">
          <cell r="B369" t="str">
            <v>H-011</v>
          </cell>
          <cell r="C369">
            <v>1455673.14</v>
          </cell>
          <cell r="H369" t="str">
            <v>K-036</v>
          </cell>
          <cell r="I369">
            <v>50009.04</v>
          </cell>
          <cell r="K369" t="str">
            <v>H-157</v>
          </cell>
          <cell r="L369">
            <v>299982.8</v>
          </cell>
          <cell r="N369" t="str">
            <v>H-157</v>
          </cell>
          <cell r="O369">
            <v>108045</v>
          </cell>
        </row>
        <row r="370">
          <cell r="B370" t="str">
            <v>H-011</v>
          </cell>
          <cell r="C370">
            <v>3152555.1</v>
          </cell>
          <cell r="H370" t="str">
            <v>K-036</v>
          </cell>
          <cell r="I370">
            <v>100009.04</v>
          </cell>
          <cell r="K370" t="str">
            <v>H-157</v>
          </cell>
          <cell r="L370">
            <v>212719.04</v>
          </cell>
          <cell r="N370" t="str">
            <v>H-157</v>
          </cell>
          <cell r="O370">
            <v>453261.6</v>
          </cell>
        </row>
        <row r="371">
          <cell r="B371" t="str">
            <v>H-011</v>
          </cell>
          <cell r="C371">
            <v>4469445.0599999996</v>
          </cell>
          <cell r="H371" t="str">
            <v>K-036</v>
          </cell>
          <cell r="I371">
            <v>211197.47</v>
          </cell>
          <cell r="K371" t="str">
            <v>H-157</v>
          </cell>
          <cell r="L371">
            <v>419236.12</v>
          </cell>
          <cell r="N371" t="str">
            <v>H-157</v>
          </cell>
          <cell r="O371">
            <v>82320</v>
          </cell>
        </row>
        <row r="372">
          <cell r="B372" t="str">
            <v>H-011</v>
          </cell>
          <cell r="C372">
            <v>2415549.9900000002</v>
          </cell>
          <cell r="H372" t="str">
            <v>K-036</v>
          </cell>
          <cell r="I372">
            <v>273306.27</v>
          </cell>
          <cell r="K372" t="str">
            <v>H-157</v>
          </cell>
          <cell r="L372">
            <v>85450.95</v>
          </cell>
          <cell r="N372" t="str">
            <v>H-157</v>
          </cell>
          <cell r="O372">
            <v>231009.77</v>
          </cell>
        </row>
        <row r="373">
          <cell r="B373" t="str">
            <v>H-011</v>
          </cell>
          <cell r="C373">
            <v>237637.71</v>
          </cell>
          <cell r="H373" t="str">
            <v>K-036</v>
          </cell>
          <cell r="I373">
            <v>1669371.82</v>
          </cell>
          <cell r="K373" t="str">
            <v>H-157</v>
          </cell>
          <cell r="L373">
            <v>231571.35</v>
          </cell>
          <cell r="N373" t="str">
            <v>H-157</v>
          </cell>
          <cell r="O373">
            <v>425092.8</v>
          </cell>
        </row>
        <row r="374">
          <cell r="B374" t="str">
            <v>H-011</v>
          </cell>
          <cell r="C374">
            <v>1721228.09</v>
          </cell>
          <cell r="H374" t="str">
            <v>K-040</v>
          </cell>
          <cell r="I374">
            <v>369137.04</v>
          </cell>
          <cell r="K374" t="str">
            <v>H-157</v>
          </cell>
          <cell r="L374">
            <v>218091.56</v>
          </cell>
          <cell r="N374" t="str">
            <v>H-157</v>
          </cell>
          <cell r="O374">
            <v>710267.5</v>
          </cell>
        </row>
        <row r="375">
          <cell r="B375" t="str">
            <v>H-011</v>
          </cell>
          <cell r="C375">
            <v>2553078.0299999998</v>
          </cell>
          <cell r="H375" t="str">
            <v>K-040</v>
          </cell>
          <cell r="I375">
            <v>369137.04</v>
          </cell>
          <cell r="K375" t="str">
            <v>H-157</v>
          </cell>
          <cell r="L375">
            <v>349835.61</v>
          </cell>
          <cell r="N375" t="str">
            <v>H-157</v>
          </cell>
          <cell r="O375">
            <v>58898.400000000001</v>
          </cell>
        </row>
        <row r="376">
          <cell r="B376" t="str">
            <v>H-011</v>
          </cell>
          <cell r="C376">
            <v>3677528.16</v>
          </cell>
          <cell r="H376" t="str">
            <v>K-047</v>
          </cell>
          <cell r="I376">
            <v>98000</v>
          </cell>
          <cell r="K376" t="str">
            <v>H-157</v>
          </cell>
          <cell r="L376">
            <v>1512910.38</v>
          </cell>
          <cell r="N376" t="str">
            <v>H-157</v>
          </cell>
          <cell r="O376">
            <v>387459.78</v>
          </cell>
        </row>
        <row r="377">
          <cell r="B377" t="str">
            <v>H-011</v>
          </cell>
          <cell r="C377">
            <v>4242161.9400000004</v>
          </cell>
          <cell r="H377" t="str">
            <v>K-047</v>
          </cell>
          <cell r="I377">
            <v>98000</v>
          </cell>
          <cell r="K377" t="str">
            <v>H-157</v>
          </cell>
          <cell r="L377">
            <v>155956.04</v>
          </cell>
          <cell r="N377" t="str">
            <v>H-157</v>
          </cell>
          <cell r="O377">
            <v>451469.04</v>
          </cell>
        </row>
        <row r="378">
          <cell r="B378" t="str">
            <v>H-011</v>
          </cell>
          <cell r="C378">
            <v>1203869.52</v>
          </cell>
          <cell r="H378" t="str">
            <v>K-075</v>
          </cell>
          <cell r="I378">
            <v>28116</v>
          </cell>
          <cell r="K378" t="str">
            <v>H-157</v>
          </cell>
          <cell r="L378">
            <v>169264.52</v>
          </cell>
          <cell r="N378" t="str">
            <v>H-157</v>
          </cell>
          <cell r="O378">
            <v>96670.2</v>
          </cell>
        </row>
        <row r="379">
          <cell r="B379" t="str">
            <v>H-011</v>
          </cell>
          <cell r="C379">
            <v>536918.54</v>
          </cell>
          <cell r="H379" t="str">
            <v>K-075</v>
          </cell>
          <cell r="I379">
            <v>28116</v>
          </cell>
          <cell r="K379" t="str">
            <v>H-157</v>
          </cell>
          <cell r="L379">
            <v>151122.82</v>
          </cell>
          <cell r="N379" t="str">
            <v>H-157</v>
          </cell>
          <cell r="O379">
            <v>45850.06</v>
          </cell>
        </row>
        <row r="380">
          <cell r="B380" t="str">
            <v>H-011</v>
          </cell>
          <cell r="C380">
            <v>7376096</v>
          </cell>
          <cell r="H380" t="str">
            <v>K-131</v>
          </cell>
          <cell r="I380">
            <v>86052</v>
          </cell>
          <cell r="K380" t="str">
            <v>H-157</v>
          </cell>
          <cell r="L380">
            <v>296322.55</v>
          </cell>
          <cell r="N380" t="str">
            <v>H-157</v>
          </cell>
          <cell r="O380">
            <v>451469.04</v>
          </cell>
        </row>
        <row r="381">
          <cell r="B381" t="str">
            <v>H-011</v>
          </cell>
          <cell r="C381">
            <v>2414568.9300000002</v>
          </cell>
          <cell r="H381" t="str">
            <v>K-131</v>
          </cell>
          <cell r="I381">
            <v>86052</v>
          </cell>
          <cell r="K381" t="str">
            <v>H-157</v>
          </cell>
          <cell r="L381">
            <v>864305.76</v>
          </cell>
          <cell r="N381" t="str">
            <v>H-157</v>
          </cell>
          <cell r="O381">
            <v>26623.77</v>
          </cell>
        </row>
        <row r="382">
          <cell r="B382" t="str">
            <v>H-011</v>
          </cell>
          <cell r="C382">
            <v>5138339.0999999996</v>
          </cell>
          <cell r="H382" t="str">
            <v>L-001</v>
          </cell>
          <cell r="I382">
            <v>151716.06</v>
          </cell>
          <cell r="K382" t="str">
            <v>H-157</v>
          </cell>
          <cell r="L382">
            <v>368755.7</v>
          </cell>
          <cell r="N382" t="str">
            <v>H-157</v>
          </cell>
          <cell r="O382">
            <v>20182.310000000001</v>
          </cell>
        </row>
        <row r="383">
          <cell r="B383" t="str">
            <v>H-011</v>
          </cell>
          <cell r="C383">
            <v>1614927.33</v>
          </cell>
          <cell r="H383" t="str">
            <v>L-001</v>
          </cell>
          <cell r="I383">
            <v>97900.05</v>
          </cell>
          <cell r="K383" t="str">
            <v>H-157</v>
          </cell>
          <cell r="L383">
            <v>340229.17</v>
          </cell>
          <cell r="N383" t="str">
            <v>H-157</v>
          </cell>
          <cell r="O383">
            <v>1501000.19</v>
          </cell>
        </row>
        <row r="384">
          <cell r="B384" t="str">
            <v>H-011</v>
          </cell>
          <cell r="C384">
            <v>2213855.8199999998</v>
          </cell>
          <cell r="H384" t="str">
            <v>L-001</v>
          </cell>
          <cell r="I384">
            <v>249616.11</v>
          </cell>
          <cell r="K384" t="str">
            <v>H-157</v>
          </cell>
          <cell r="L384">
            <v>78595.83</v>
          </cell>
          <cell r="N384" t="str">
            <v>H-157</v>
          </cell>
          <cell r="O384">
            <v>737342.64</v>
          </cell>
        </row>
        <row r="385">
          <cell r="B385" t="str">
            <v>H-011</v>
          </cell>
          <cell r="C385">
            <v>1612241.85</v>
          </cell>
          <cell r="H385" t="str">
            <v>L-014</v>
          </cell>
          <cell r="I385">
            <v>225055.92</v>
          </cell>
          <cell r="K385" t="str">
            <v>H-157</v>
          </cell>
          <cell r="L385">
            <v>674669.61</v>
          </cell>
          <cell r="N385" t="str">
            <v>H-157</v>
          </cell>
          <cell r="O385">
            <v>93100.15</v>
          </cell>
        </row>
        <row r="386">
          <cell r="B386" t="str">
            <v>H-011</v>
          </cell>
          <cell r="C386">
            <v>730632.87</v>
          </cell>
          <cell r="H386" t="str">
            <v>L-014</v>
          </cell>
          <cell r="I386">
            <v>225055.92</v>
          </cell>
          <cell r="K386" t="str">
            <v>H-157</v>
          </cell>
          <cell r="L386">
            <v>284236.03999999998</v>
          </cell>
          <cell r="N386" t="str">
            <v>H-157</v>
          </cell>
          <cell r="O386">
            <v>80729.22</v>
          </cell>
        </row>
        <row r="387">
          <cell r="B387" t="str">
            <v>H-011</v>
          </cell>
          <cell r="C387">
            <v>449036.52</v>
          </cell>
          <cell r="H387" t="str">
            <v>L-017</v>
          </cell>
          <cell r="I387">
            <v>192607.92</v>
          </cell>
          <cell r="K387" t="str">
            <v>H-157</v>
          </cell>
          <cell r="L387">
            <v>599710.93000000005</v>
          </cell>
          <cell r="N387" t="str">
            <v>H-157</v>
          </cell>
          <cell r="O387">
            <v>226353.6</v>
          </cell>
        </row>
        <row r="388">
          <cell r="B388" t="str">
            <v>H-011</v>
          </cell>
          <cell r="C388">
            <v>3628109.04</v>
          </cell>
          <cell r="H388" t="str">
            <v>L-017</v>
          </cell>
          <cell r="I388">
            <v>192607.92</v>
          </cell>
          <cell r="K388" t="str">
            <v>H-157</v>
          </cell>
          <cell r="L388">
            <v>595476.18999999994</v>
          </cell>
          <cell r="N388" t="str">
            <v>H-157</v>
          </cell>
          <cell r="O388">
            <v>232845</v>
          </cell>
        </row>
        <row r="389">
          <cell r="B389" t="str">
            <v>H-011</v>
          </cell>
          <cell r="C389">
            <v>2029921.26</v>
          </cell>
          <cell r="H389" t="str">
            <v>L-023</v>
          </cell>
          <cell r="I389">
            <v>49580</v>
          </cell>
          <cell r="K389" t="str">
            <v>H-157</v>
          </cell>
          <cell r="L389">
            <v>1294766.3400000001</v>
          </cell>
          <cell r="N389" t="str">
            <v>H-157</v>
          </cell>
          <cell r="O389">
            <v>476308.8</v>
          </cell>
        </row>
        <row r="390">
          <cell r="B390" t="str">
            <v>H-011</v>
          </cell>
          <cell r="C390">
            <v>3924902.1</v>
          </cell>
          <cell r="H390" t="str">
            <v>L-023</v>
          </cell>
          <cell r="I390">
            <v>49580</v>
          </cell>
          <cell r="K390" t="str">
            <v>H-157</v>
          </cell>
          <cell r="L390">
            <v>332806.90000000002</v>
          </cell>
          <cell r="N390" t="str">
            <v>H-157</v>
          </cell>
          <cell r="O390">
            <v>1291532.6000000001</v>
          </cell>
        </row>
        <row r="391">
          <cell r="B391" t="str">
            <v>H-011</v>
          </cell>
          <cell r="C391">
            <v>606932.16</v>
          </cell>
          <cell r="H391" t="str">
            <v>L-067</v>
          </cell>
          <cell r="I391">
            <v>131191</v>
          </cell>
          <cell r="K391" t="str">
            <v>H-157</v>
          </cell>
          <cell r="L391">
            <v>137019.76</v>
          </cell>
          <cell r="N391" t="str">
            <v>H-157</v>
          </cell>
          <cell r="O391">
            <v>25065660.82</v>
          </cell>
        </row>
        <row r="392">
          <cell r="B392" t="str">
            <v>H-011</v>
          </cell>
          <cell r="C392">
            <v>4144000</v>
          </cell>
          <cell r="H392" t="str">
            <v>L-067</v>
          </cell>
          <cell r="I392">
            <v>131191</v>
          </cell>
          <cell r="K392" t="str">
            <v>H-157</v>
          </cell>
          <cell r="L392">
            <v>78298.8</v>
          </cell>
          <cell r="N392" t="str">
            <v>I-002</v>
          </cell>
          <cell r="O392">
            <v>863723.52000000002</v>
          </cell>
        </row>
        <row r="393">
          <cell r="B393" t="str">
            <v>H-011</v>
          </cell>
          <cell r="C393">
            <v>1036000</v>
          </cell>
          <cell r="H393" t="str">
            <v>M-008</v>
          </cell>
          <cell r="I393">
            <v>720000</v>
          </cell>
          <cell r="K393" t="str">
            <v>H-157</v>
          </cell>
          <cell r="L393">
            <v>47325.16</v>
          </cell>
          <cell r="N393" t="str">
            <v>I-002</v>
          </cell>
          <cell r="O393">
            <v>863723.52000000002</v>
          </cell>
        </row>
        <row r="394">
          <cell r="B394" t="str">
            <v>H-011</v>
          </cell>
          <cell r="C394">
            <v>2368000</v>
          </cell>
          <cell r="H394" t="str">
            <v>M-008</v>
          </cell>
          <cell r="I394">
            <v>720000</v>
          </cell>
          <cell r="K394" t="str">
            <v>H-157</v>
          </cell>
          <cell r="L394">
            <v>89015.06</v>
          </cell>
          <cell r="N394" t="str">
            <v>I-011</v>
          </cell>
          <cell r="O394">
            <v>615000</v>
          </cell>
        </row>
        <row r="395">
          <cell r="B395" t="str">
            <v>H-011</v>
          </cell>
          <cell r="C395">
            <v>1499155.74</v>
          </cell>
          <cell r="H395" t="str">
            <v>M-013</v>
          </cell>
          <cell r="I395">
            <v>104000</v>
          </cell>
          <cell r="K395" t="str">
            <v>H-157</v>
          </cell>
          <cell r="L395">
            <v>206467.99</v>
          </cell>
          <cell r="N395" t="str">
            <v>I-011</v>
          </cell>
          <cell r="O395">
            <v>615000</v>
          </cell>
        </row>
        <row r="396">
          <cell r="B396" t="str">
            <v>H-011</v>
          </cell>
          <cell r="C396">
            <v>2344341.63</v>
          </cell>
          <cell r="H396" t="str">
            <v>M-013</v>
          </cell>
          <cell r="I396">
            <v>104000</v>
          </cell>
          <cell r="K396" t="str">
            <v>H-157</v>
          </cell>
          <cell r="L396">
            <v>74995.7</v>
          </cell>
          <cell r="N396" t="str">
            <v>I-016</v>
          </cell>
          <cell r="O396">
            <v>118010.52</v>
          </cell>
        </row>
        <row r="397">
          <cell r="B397" t="str">
            <v>H-011</v>
          </cell>
          <cell r="C397">
            <v>6549677.25</v>
          </cell>
          <cell r="H397" t="str">
            <v>M-016</v>
          </cell>
          <cell r="I397">
            <v>36000</v>
          </cell>
          <cell r="K397" t="str">
            <v>H-157</v>
          </cell>
          <cell r="L397">
            <v>224987.1</v>
          </cell>
          <cell r="N397" t="str">
            <v>I-016</v>
          </cell>
          <cell r="O397">
            <v>118010.52</v>
          </cell>
        </row>
        <row r="398">
          <cell r="B398" t="str">
            <v>H-011</v>
          </cell>
          <cell r="C398">
            <v>3489124.98</v>
          </cell>
          <cell r="H398" t="str">
            <v>M-016</v>
          </cell>
          <cell r="I398">
            <v>36000</v>
          </cell>
          <cell r="K398" t="str">
            <v>H-157</v>
          </cell>
          <cell r="L398">
            <v>1312391.3</v>
          </cell>
          <cell r="N398" t="str">
            <v>I-053</v>
          </cell>
          <cell r="O398">
            <v>118010.52</v>
          </cell>
        </row>
        <row r="399">
          <cell r="B399" t="str">
            <v>H-011</v>
          </cell>
          <cell r="C399">
            <v>1340370.3600000001</v>
          </cell>
          <cell r="H399" t="str">
            <v>M-019</v>
          </cell>
          <cell r="I399">
            <v>19195</v>
          </cell>
          <cell r="K399" t="str">
            <v>H-157</v>
          </cell>
          <cell r="L399">
            <v>141506.66</v>
          </cell>
          <cell r="N399" t="str">
            <v>I-053</v>
          </cell>
          <cell r="O399">
            <v>118010.52</v>
          </cell>
        </row>
        <row r="400">
          <cell r="B400" t="str">
            <v>H-011</v>
          </cell>
          <cell r="C400">
            <v>911076.93</v>
          </cell>
          <cell r="H400" t="str">
            <v>M-019</v>
          </cell>
          <cell r="I400">
            <v>19195</v>
          </cell>
          <cell r="K400" t="str">
            <v>H-157</v>
          </cell>
          <cell r="L400">
            <v>74995.7</v>
          </cell>
          <cell r="N400" t="str">
            <v>J-010</v>
          </cell>
          <cell r="O400">
            <v>29502.63</v>
          </cell>
        </row>
        <row r="401">
          <cell r="B401" t="str">
            <v>H-011</v>
          </cell>
          <cell r="C401">
            <v>4632697.5599999996</v>
          </cell>
          <cell r="H401" t="str">
            <v>M-020</v>
          </cell>
          <cell r="I401">
            <v>940233.3</v>
          </cell>
          <cell r="K401" t="str">
            <v>H-157</v>
          </cell>
          <cell r="L401">
            <v>132985.97</v>
          </cell>
          <cell r="N401" t="str">
            <v>J-010</v>
          </cell>
          <cell r="O401">
            <v>29502.63</v>
          </cell>
        </row>
        <row r="402">
          <cell r="B402" t="str">
            <v>H-011</v>
          </cell>
          <cell r="C402">
            <v>3664339.47</v>
          </cell>
          <cell r="H402" t="str">
            <v>M-020</v>
          </cell>
          <cell r="I402">
            <v>173749.92</v>
          </cell>
          <cell r="K402" t="str">
            <v>H-157</v>
          </cell>
          <cell r="L402">
            <v>189665.22</v>
          </cell>
          <cell r="N402" t="str">
            <v>J-046</v>
          </cell>
          <cell r="O402">
            <v>431861.76000000001</v>
          </cell>
        </row>
        <row r="403">
          <cell r="B403" t="str">
            <v>H-011</v>
          </cell>
          <cell r="C403">
            <v>3277679.76</v>
          </cell>
          <cell r="H403" t="str">
            <v>M-020</v>
          </cell>
          <cell r="I403">
            <v>1113983.22</v>
          </cell>
          <cell r="K403" t="str">
            <v>H-157</v>
          </cell>
          <cell r="L403">
            <v>234454.85</v>
          </cell>
          <cell r="N403" t="str">
            <v>J-046</v>
          </cell>
          <cell r="O403">
            <v>431861.76000000001</v>
          </cell>
        </row>
        <row r="404">
          <cell r="B404" t="str">
            <v>H-011</v>
          </cell>
          <cell r="C404">
            <v>1540551.06</v>
          </cell>
          <cell r="H404" t="str">
            <v>M-022</v>
          </cell>
          <cell r="I404">
            <v>139800.12</v>
          </cell>
          <cell r="K404" t="str">
            <v>H-157</v>
          </cell>
          <cell r="L404">
            <v>494593.52</v>
          </cell>
          <cell r="N404" t="str">
            <v>J-047</v>
          </cell>
          <cell r="O404">
            <v>178375</v>
          </cell>
        </row>
        <row r="405">
          <cell r="B405" t="str">
            <v>H-011</v>
          </cell>
          <cell r="C405">
            <v>2326995.5699999998</v>
          </cell>
          <cell r="H405" t="str">
            <v>M-022</v>
          </cell>
          <cell r="I405">
            <v>139800.12</v>
          </cell>
          <cell r="K405" t="str">
            <v>H-157</v>
          </cell>
          <cell r="L405">
            <v>793306.15</v>
          </cell>
          <cell r="N405" t="str">
            <v>J-047</v>
          </cell>
          <cell r="O405">
            <v>59005.26</v>
          </cell>
        </row>
        <row r="406">
          <cell r="B406" t="str">
            <v>H-011</v>
          </cell>
          <cell r="C406">
            <v>3159232</v>
          </cell>
          <cell r="H406" t="str">
            <v>M-026</v>
          </cell>
          <cell r="I406">
            <v>1686588.12</v>
          </cell>
          <cell r="K406" t="str">
            <v>H-157</v>
          </cell>
          <cell r="L406">
            <v>395062.61</v>
          </cell>
          <cell r="N406" t="str">
            <v>J-047</v>
          </cell>
          <cell r="O406">
            <v>237380.26</v>
          </cell>
        </row>
        <row r="407">
          <cell r="B407" t="str">
            <v>H-011</v>
          </cell>
          <cell r="C407">
            <v>171648811.95999998</v>
          </cell>
          <cell r="H407" t="str">
            <v>M-026</v>
          </cell>
          <cell r="I407">
            <v>776253</v>
          </cell>
          <cell r="K407" t="str">
            <v>H-157</v>
          </cell>
          <cell r="L407">
            <v>150008.54</v>
          </cell>
          <cell r="N407" t="str">
            <v>K-006</v>
          </cell>
          <cell r="O407">
            <v>484000</v>
          </cell>
        </row>
        <row r="408">
          <cell r="B408" t="str">
            <v>H-013</v>
          </cell>
          <cell r="C408">
            <v>534575</v>
          </cell>
          <cell r="H408" t="str">
            <v>M-026</v>
          </cell>
          <cell r="I408">
            <v>1253070.96</v>
          </cell>
          <cell r="K408" t="str">
            <v>H-157</v>
          </cell>
          <cell r="L408">
            <v>54525.93</v>
          </cell>
          <cell r="N408" t="str">
            <v>K-006</v>
          </cell>
          <cell r="O408">
            <v>262000</v>
          </cell>
        </row>
        <row r="409">
          <cell r="B409" t="str">
            <v>H-013</v>
          </cell>
          <cell r="C409">
            <v>249375</v>
          </cell>
          <cell r="H409" t="str">
            <v>M-026</v>
          </cell>
          <cell r="I409">
            <v>1104049.08</v>
          </cell>
          <cell r="K409" t="str">
            <v>H-157</v>
          </cell>
          <cell r="L409">
            <v>342625.57</v>
          </cell>
          <cell r="N409" t="str">
            <v>K-006</v>
          </cell>
          <cell r="O409">
            <v>556000</v>
          </cell>
        </row>
        <row r="410">
          <cell r="B410" t="str">
            <v>H-013</v>
          </cell>
          <cell r="C410">
            <v>223950</v>
          </cell>
          <cell r="H410" t="str">
            <v>M-026</v>
          </cell>
          <cell r="I410">
            <v>4819961.16</v>
          </cell>
          <cell r="K410" t="str">
            <v>H-157</v>
          </cell>
          <cell r="L410">
            <v>1458755.39</v>
          </cell>
          <cell r="N410" t="str">
            <v>K-006</v>
          </cell>
          <cell r="O410">
            <v>721423.3</v>
          </cell>
        </row>
        <row r="411">
          <cell r="B411" t="str">
            <v>H-013</v>
          </cell>
          <cell r="C411">
            <v>1007900</v>
          </cell>
          <cell r="H411" t="str">
            <v>M-040</v>
          </cell>
          <cell r="I411">
            <v>166232.04</v>
          </cell>
          <cell r="K411" t="str">
            <v>H-157</v>
          </cell>
          <cell r="L411">
            <v>265082.2</v>
          </cell>
          <cell r="N411" t="str">
            <v>K-006</v>
          </cell>
          <cell r="O411">
            <v>256740</v>
          </cell>
        </row>
        <row r="412">
          <cell r="B412" t="str">
            <v>H-016</v>
          </cell>
          <cell r="C412">
            <v>37500</v>
          </cell>
          <cell r="H412" t="str">
            <v>M-040</v>
          </cell>
          <cell r="I412">
            <v>166232.04</v>
          </cell>
          <cell r="K412" t="str">
            <v>H-157</v>
          </cell>
          <cell r="L412">
            <v>592433.21</v>
          </cell>
          <cell r="N412" t="str">
            <v>K-006</v>
          </cell>
          <cell r="O412">
            <v>443580.06</v>
          </cell>
        </row>
        <row r="413">
          <cell r="B413" t="str">
            <v>H-016</v>
          </cell>
          <cell r="C413">
            <v>609300</v>
          </cell>
          <cell r="H413" t="str">
            <v>M-047</v>
          </cell>
          <cell r="I413">
            <v>428820.47999999998</v>
          </cell>
          <cell r="K413" t="str">
            <v>H-157</v>
          </cell>
          <cell r="L413">
            <v>149991.4</v>
          </cell>
          <cell r="N413" t="str">
            <v>K-006</v>
          </cell>
          <cell r="O413">
            <v>2723743.36</v>
          </cell>
        </row>
        <row r="414">
          <cell r="B414" t="str">
            <v>H-016</v>
          </cell>
          <cell r="C414">
            <v>54750</v>
          </cell>
          <cell r="H414" t="str">
            <v>M-047</v>
          </cell>
          <cell r="I414">
            <v>428820.47999999998</v>
          </cell>
          <cell r="K414" t="str">
            <v>H-157</v>
          </cell>
          <cell r="L414">
            <v>361164.93</v>
          </cell>
          <cell r="N414" t="str">
            <v>K-007</v>
          </cell>
          <cell r="O414">
            <v>324060</v>
          </cell>
        </row>
        <row r="415">
          <cell r="B415" t="str">
            <v>H-016</v>
          </cell>
          <cell r="C415">
            <v>701550</v>
          </cell>
          <cell r="H415" t="str">
            <v>M-048</v>
          </cell>
          <cell r="I415">
            <v>705660.94</v>
          </cell>
          <cell r="K415" t="str">
            <v>H-157</v>
          </cell>
          <cell r="L415">
            <v>161196.51999999999</v>
          </cell>
          <cell r="N415" t="str">
            <v>K-007</v>
          </cell>
          <cell r="O415">
            <v>324060</v>
          </cell>
        </row>
        <row r="416">
          <cell r="B416" t="str">
            <v>H-017</v>
          </cell>
          <cell r="C416">
            <v>975300</v>
          </cell>
          <cell r="H416" t="str">
            <v>M-048</v>
          </cell>
          <cell r="I416">
            <v>705660.94</v>
          </cell>
          <cell r="K416" t="str">
            <v>H-157</v>
          </cell>
          <cell r="L416">
            <v>309718.74</v>
          </cell>
          <cell r="N416" t="str">
            <v>K-010</v>
          </cell>
          <cell r="O416">
            <v>345019.02</v>
          </cell>
        </row>
        <row r="417">
          <cell r="B417" t="str">
            <v>H-017</v>
          </cell>
          <cell r="C417">
            <v>192000</v>
          </cell>
          <cell r="H417" t="str">
            <v>M-054</v>
          </cell>
          <cell r="I417">
            <v>706045.43</v>
          </cell>
          <cell r="K417" t="str">
            <v>H-157</v>
          </cell>
          <cell r="L417">
            <v>47325.17</v>
          </cell>
          <cell r="N417" t="str">
            <v>K-010</v>
          </cell>
          <cell r="O417">
            <v>696046.4</v>
          </cell>
        </row>
        <row r="418">
          <cell r="B418" t="str">
            <v>H-017</v>
          </cell>
          <cell r="C418">
            <v>1167300</v>
          </cell>
          <cell r="H418" t="str">
            <v>M-054</v>
          </cell>
          <cell r="I418">
            <v>52800</v>
          </cell>
          <cell r="K418" t="str">
            <v>H-157</v>
          </cell>
          <cell r="L418">
            <v>87045.84</v>
          </cell>
          <cell r="N418" t="str">
            <v>K-010</v>
          </cell>
          <cell r="O418">
            <v>1041065.42</v>
          </cell>
        </row>
        <row r="419">
          <cell r="B419" t="str">
            <v>H-025</v>
          </cell>
          <cell r="C419">
            <v>456300</v>
          </cell>
          <cell r="H419" t="str">
            <v>M-054</v>
          </cell>
          <cell r="I419">
            <v>758845.43</v>
          </cell>
          <cell r="K419" t="str">
            <v>H-157</v>
          </cell>
          <cell r="L419">
            <v>24552212.199999992</v>
          </cell>
          <cell r="N419" t="str">
            <v>K-011</v>
          </cell>
          <cell r="O419">
            <v>647792.64000000001</v>
          </cell>
        </row>
        <row r="420">
          <cell r="B420" t="str">
            <v>H-025</v>
          </cell>
          <cell r="C420">
            <v>456300</v>
          </cell>
          <cell r="H420" t="str">
            <v>M-096</v>
          </cell>
          <cell r="I420">
            <v>835956.92</v>
          </cell>
          <cell r="K420" t="str">
            <v>H-309</v>
          </cell>
          <cell r="L420">
            <v>85680</v>
          </cell>
          <cell r="N420" t="str">
            <v>K-011</v>
          </cell>
          <cell r="O420">
            <v>647792.64000000001</v>
          </cell>
        </row>
        <row r="421">
          <cell r="B421" t="str">
            <v>H-037</v>
          </cell>
          <cell r="C421">
            <v>643200</v>
          </cell>
          <cell r="H421" t="str">
            <v>M-096</v>
          </cell>
          <cell r="I421">
            <v>102540</v>
          </cell>
          <cell r="K421" t="str">
            <v>H-309</v>
          </cell>
          <cell r="L421">
            <v>85680</v>
          </cell>
          <cell r="N421" t="str">
            <v>K-012</v>
          </cell>
          <cell r="O421">
            <v>166980</v>
          </cell>
        </row>
        <row r="422">
          <cell r="B422" t="str">
            <v>H-037</v>
          </cell>
          <cell r="C422">
            <v>643200</v>
          </cell>
          <cell r="H422" t="str">
            <v>M-096</v>
          </cell>
          <cell r="I422">
            <v>938496.92</v>
          </cell>
          <cell r="K422" t="str">
            <v>H-347</v>
          </cell>
          <cell r="L422">
            <v>302077.44</v>
          </cell>
          <cell r="N422" t="str">
            <v>K-012</v>
          </cell>
          <cell r="O422">
            <v>166980</v>
          </cell>
        </row>
        <row r="423">
          <cell r="B423" t="str">
            <v>H-038</v>
          </cell>
          <cell r="C423">
            <v>43125</v>
          </cell>
          <cell r="H423" t="str">
            <v>M-162</v>
          </cell>
          <cell r="I423">
            <v>101625</v>
          </cell>
          <cell r="K423" t="str">
            <v>H-347</v>
          </cell>
          <cell r="L423">
            <v>314167.90999999997</v>
          </cell>
          <cell r="N423" t="str">
            <v>K-015</v>
          </cell>
          <cell r="O423">
            <v>698193.06</v>
          </cell>
        </row>
        <row r="424">
          <cell r="B424" t="str">
            <v>H-038</v>
          </cell>
          <cell r="C424">
            <v>366000</v>
          </cell>
          <cell r="H424" t="str">
            <v>M-162</v>
          </cell>
          <cell r="I424">
            <v>101625</v>
          </cell>
          <cell r="K424" t="str">
            <v>H-347</v>
          </cell>
          <cell r="L424">
            <v>616245.35</v>
          </cell>
          <cell r="N424" t="str">
            <v>K-015</v>
          </cell>
          <cell r="O424">
            <v>698193.06</v>
          </cell>
        </row>
        <row r="425">
          <cell r="B425" t="str">
            <v>H-038</v>
          </cell>
          <cell r="C425">
            <v>384300</v>
          </cell>
          <cell r="H425" t="str">
            <v>M-178</v>
          </cell>
          <cell r="I425">
            <v>100000</v>
          </cell>
          <cell r="K425" t="str">
            <v>I-002</v>
          </cell>
          <cell r="L425">
            <v>281417.28000000003</v>
          </cell>
          <cell r="N425" t="str">
            <v>K-019</v>
          </cell>
          <cell r="O425">
            <v>540861.78</v>
          </cell>
        </row>
        <row r="426">
          <cell r="B426" t="str">
            <v>H-038</v>
          </cell>
          <cell r="C426">
            <v>793425</v>
          </cell>
          <cell r="H426" t="str">
            <v>M-178</v>
          </cell>
          <cell r="I426">
            <v>216444.1</v>
          </cell>
          <cell r="K426" t="str">
            <v>I-002</v>
          </cell>
          <cell r="L426">
            <v>240685.06</v>
          </cell>
          <cell r="N426" t="str">
            <v>K-019</v>
          </cell>
          <cell r="O426">
            <v>389871.34</v>
          </cell>
        </row>
        <row r="427">
          <cell r="B427" t="str">
            <v>H-043</v>
          </cell>
          <cell r="C427">
            <v>395400</v>
          </cell>
          <cell r="H427" t="str">
            <v>M-178</v>
          </cell>
          <cell r="I427">
            <v>316444.09999999998</v>
          </cell>
          <cell r="K427" t="str">
            <v>I-002</v>
          </cell>
          <cell r="L427">
            <v>522102.34</v>
          </cell>
          <cell r="N427" t="str">
            <v>K-019</v>
          </cell>
          <cell r="O427">
            <v>383304.16</v>
          </cell>
        </row>
        <row r="428">
          <cell r="B428" t="str">
            <v>H-043</v>
          </cell>
          <cell r="C428">
            <v>395400</v>
          </cell>
          <cell r="H428" t="str">
            <v>M-230</v>
          </cell>
          <cell r="I428">
            <v>389056.8</v>
          </cell>
          <cell r="K428" t="str">
            <v>I-032</v>
          </cell>
          <cell r="L428">
            <v>701055</v>
          </cell>
          <cell r="N428" t="str">
            <v>K-019</v>
          </cell>
          <cell r="O428">
            <v>393204</v>
          </cell>
        </row>
        <row r="429">
          <cell r="B429" t="str">
            <v>H-059</v>
          </cell>
          <cell r="C429">
            <v>2617200</v>
          </cell>
          <cell r="H429" t="str">
            <v>M-230</v>
          </cell>
          <cell r="I429">
            <v>389056.8</v>
          </cell>
          <cell r="K429" t="str">
            <v>I-032</v>
          </cell>
          <cell r="L429">
            <v>701055</v>
          </cell>
          <cell r="N429" t="str">
            <v>K-019</v>
          </cell>
          <cell r="O429">
            <v>1707241.28</v>
          </cell>
        </row>
        <row r="430">
          <cell r="B430" t="str">
            <v>H-059</v>
          </cell>
          <cell r="C430">
            <v>236100</v>
          </cell>
          <cell r="H430" t="str">
            <v>N-010</v>
          </cell>
          <cell r="I430">
            <v>144120</v>
          </cell>
          <cell r="K430" t="str">
            <v>I-035</v>
          </cell>
          <cell r="L430">
            <v>40640</v>
          </cell>
          <cell r="N430" t="str">
            <v>K-022</v>
          </cell>
          <cell r="O430">
            <v>45999.96</v>
          </cell>
        </row>
        <row r="431">
          <cell r="B431" t="str">
            <v>H-059</v>
          </cell>
          <cell r="C431">
            <v>2411700</v>
          </cell>
          <cell r="H431" t="str">
            <v>N-010</v>
          </cell>
          <cell r="I431">
            <v>144120</v>
          </cell>
          <cell r="K431" t="str">
            <v>I-035</v>
          </cell>
          <cell r="L431">
            <v>40640</v>
          </cell>
          <cell r="N431" t="str">
            <v>K-022</v>
          </cell>
          <cell r="O431">
            <v>1155490.1399999999</v>
          </cell>
        </row>
        <row r="432">
          <cell r="B432" t="str">
            <v>H-059</v>
          </cell>
          <cell r="C432">
            <v>5265000</v>
          </cell>
          <cell r="H432" t="str">
            <v>N-012</v>
          </cell>
          <cell r="I432">
            <v>204200</v>
          </cell>
          <cell r="K432" t="str">
            <v>I-086</v>
          </cell>
          <cell r="L432">
            <v>388912.65</v>
          </cell>
          <cell r="N432" t="str">
            <v>K-022</v>
          </cell>
          <cell r="O432">
            <v>557330.04</v>
          </cell>
        </row>
        <row r="433">
          <cell r="B433" t="str">
            <v>H-115</v>
          </cell>
          <cell r="C433">
            <v>301025</v>
          </cell>
          <cell r="H433" t="str">
            <v>N-012</v>
          </cell>
          <cell r="I433">
            <v>204200</v>
          </cell>
          <cell r="K433" t="str">
            <v>I-086</v>
          </cell>
          <cell r="L433">
            <v>388912.65</v>
          </cell>
          <cell r="N433" t="str">
            <v>K-022</v>
          </cell>
          <cell r="O433">
            <v>103699.2</v>
          </cell>
        </row>
        <row r="434">
          <cell r="B434" t="str">
            <v>H-115</v>
          </cell>
          <cell r="C434">
            <v>217725</v>
          </cell>
          <cell r="H434" t="str">
            <v>N-013</v>
          </cell>
          <cell r="I434">
            <v>308862</v>
          </cell>
          <cell r="K434" t="str">
            <v>J-002</v>
          </cell>
          <cell r="L434">
            <v>23340</v>
          </cell>
          <cell r="N434" t="str">
            <v>K-022</v>
          </cell>
          <cell r="O434">
            <v>396114</v>
          </cell>
        </row>
        <row r="435">
          <cell r="B435" t="str">
            <v>H-115</v>
          </cell>
          <cell r="C435">
            <v>518750</v>
          </cell>
          <cell r="H435" t="str">
            <v>N-013</v>
          </cell>
          <cell r="I435">
            <v>308862</v>
          </cell>
          <cell r="K435" t="str">
            <v>J-002</v>
          </cell>
          <cell r="L435">
            <v>23340</v>
          </cell>
          <cell r="N435" t="str">
            <v>K-022</v>
          </cell>
          <cell r="O435">
            <v>336441.59999999998</v>
          </cell>
        </row>
        <row r="436">
          <cell r="B436" t="str">
            <v>H-127</v>
          </cell>
          <cell r="C436">
            <v>285900</v>
          </cell>
          <cell r="H436" t="str">
            <v>N-027</v>
          </cell>
          <cell r="I436">
            <v>418300.42</v>
          </cell>
          <cell r="K436" t="str">
            <v>J-006</v>
          </cell>
          <cell r="L436">
            <v>383469.93</v>
          </cell>
          <cell r="N436" t="str">
            <v>K-022</v>
          </cell>
          <cell r="O436">
            <v>1288174</v>
          </cell>
        </row>
        <row r="437">
          <cell r="B437" t="str">
            <v>H-127</v>
          </cell>
          <cell r="C437">
            <v>285900</v>
          </cell>
          <cell r="H437" t="str">
            <v>N-027</v>
          </cell>
          <cell r="I437">
            <v>418300.42</v>
          </cell>
          <cell r="K437" t="str">
            <v>J-006</v>
          </cell>
          <cell r="L437">
            <v>178605</v>
          </cell>
          <cell r="N437" t="str">
            <v>K-022</v>
          </cell>
          <cell r="O437">
            <v>3883248.94</v>
          </cell>
        </row>
        <row r="438">
          <cell r="B438" t="str">
            <v>H-137</v>
          </cell>
          <cell r="C438">
            <v>355025</v>
          </cell>
          <cell r="H438" t="str">
            <v>N-030</v>
          </cell>
          <cell r="I438">
            <v>315622</v>
          </cell>
          <cell r="K438" t="str">
            <v>J-006</v>
          </cell>
          <cell r="L438">
            <v>562074.93000000005</v>
          </cell>
          <cell r="N438" t="str">
            <v>K-032</v>
          </cell>
          <cell r="O438">
            <v>382694.40000000002</v>
          </cell>
        </row>
        <row r="439">
          <cell r="B439" t="str">
            <v>H-137</v>
          </cell>
          <cell r="C439">
            <v>57900</v>
          </cell>
          <cell r="H439" t="str">
            <v>N-030</v>
          </cell>
          <cell r="I439">
            <v>315622</v>
          </cell>
          <cell r="K439" t="str">
            <v>J-022</v>
          </cell>
          <cell r="L439">
            <v>678720</v>
          </cell>
          <cell r="N439" t="str">
            <v>K-032</v>
          </cell>
          <cell r="O439">
            <v>184320</v>
          </cell>
        </row>
        <row r="440">
          <cell r="B440" t="str">
            <v>H-137</v>
          </cell>
          <cell r="C440">
            <v>412925</v>
          </cell>
          <cell r="H440" t="str">
            <v>N-038</v>
          </cell>
          <cell r="I440">
            <v>984614.40000000002</v>
          </cell>
          <cell r="K440" t="str">
            <v>J-022</v>
          </cell>
          <cell r="L440">
            <v>678720</v>
          </cell>
          <cell r="N440" t="str">
            <v>K-032</v>
          </cell>
          <cell r="O440">
            <v>301314.2</v>
          </cell>
        </row>
        <row r="441">
          <cell r="B441" t="str">
            <v>H-150</v>
          </cell>
          <cell r="C441">
            <v>146700</v>
          </cell>
          <cell r="H441" t="str">
            <v>N-038</v>
          </cell>
          <cell r="I441">
            <v>984614.40000000002</v>
          </cell>
          <cell r="K441" t="str">
            <v>J-046</v>
          </cell>
          <cell r="L441">
            <v>50625</v>
          </cell>
          <cell r="N441" t="str">
            <v>K-032</v>
          </cell>
          <cell r="O441">
            <v>868328.6</v>
          </cell>
        </row>
        <row r="442">
          <cell r="B442" t="str">
            <v>H-150</v>
          </cell>
          <cell r="C442">
            <v>37500</v>
          </cell>
          <cell r="H442" t="str">
            <v>N-115</v>
          </cell>
          <cell r="I442">
            <v>431861.76000000001</v>
          </cell>
          <cell r="K442" t="str">
            <v>J-046</v>
          </cell>
          <cell r="L442">
            <v>200333.56</v>
          </cell>
          <cell r="N442" t="str">
            <v>K-047</v>
          </cell>
          <cell r="O442">
            <v>650063.39</v>
          </cell>
        </row>
        <row r="443">
          <cell r="B443" t="str">
            <v>H-150</v>
          </cell>
          <cell r="C443">
            <v>184200</v>
          </cell>
          <cell r="H443" t="str">
            <v>N-115</v>
          </cell>
          <cell r="I443">
            <v>431861.76000000001</v>
          </cell>
          <cell r="K443" t="str">
            <v>J-046</v>
          </cell>
          <cell r="L443">
            <v>250958.56</v>
          </cell>
          <cell r="N443" t="str">
            <v>K-047</v>
          </cell>
          <cell r="O443">
            <v>650063.39</v>
          </cell>
        </row>
        <row r="444">
          <cell r="B444" t="str">
            <v>H-157</v>
          </cell>
          <cell r="C444">
            <v>1015710.7</v>
          </cell>
          <cell r="H444" t="str">
            <v>P-001</v>
          </cell>
          <cell r="I444">
            <v>220242</v>
          </cell>
          <cell r="K444" t="str">
            <v>K-004</v>
          </cell>
          <cell r="L444">
            <v>106839.6</v>
          </cell>
          <cell r="N444" t="str">
            <v>L-001</v>
          </cell>
          <cell r="O444">
            <v>131838.03</v>
          </cell>
        </row>
        <row r="445">
          <cell r="B445" t="str">
            <v>H-157</v>
          </cell>
          <cell r="C445">
            <v>1625932.97</v>
          </cell>
          <cell r="H445" t="str">
            <v>P-001</v>
          </cell>
          <cell r="I445">
            <v>222300.34</v>
          </cell>
          <cell r="K445" t="str">
            <v>K-004</v>
          </cell>
          <cell r="L445">
            <v>106839.6</v>
          </cell>
          <cell r="N445" t="str">
            <v>L-001</v>
          </cell>
          <cell r="O445">
            <v>131838.03</v>
          </cell>
        </row>
        <row r="446">
          <cell r="B446" t="str">
            <v>H-157</v>
          </cell>
          <cell r="C446">
            <v>5412798.96</v>
          </cell>
          <cell r="H446" t="str">
            <v>P-001</v>
          </cell>
          <cell r="I446">
            <v>442542.34</v>
          </cell>
          <cell r="K446" t="str">
            <v>K-007</v>
          </cell>
          <cell r="L446">
            <v>320064</v>
          </cell>
          <cell r="N446" t="str">
            <v>L-006</v>
          </cell>
          <cell r="O446">
            <v>136025</v>
          </cell>
        </row>
        <row r="447">
          <cell r="B447" t="str">
            <v>H-157</v>
          </cell>
          <cell r="C447">
            <v>3922328.82</v>
          </cell>
          <cell r="H447" t="str">
            <v>P-002</v>
          </cell>
          <cell r="I447">
            <v>50400</v>
          </cell>
          <cell r="K447" t="str">
            <v>K-007</v>
          </cell>
          <cell r="L447">
            <v>632822.98</v>
          </cell>
          <cell r="N447" t="str">
            <v>L-006</v>
          </cell>
          <cell r="O447">
            <v>136025</v>
          </cell>
        </row>
        <row r="448">
          <cell r="B448" t="str">
            <v>H-157</v>
          </cell>
          <cell r="C448">
            <v>1890873.15</v>
          </cell>
          <cell r="H448" t="str">
            <v>P-002</v>
          </cell>
          <cell r="I448">
            <v>50400</v>
          </cell>
          <cell r="K448" t="str">
            <v>K-007</v>
          </cell>
          <cell r="L448">
            <v>149516.64000000001</v>
          </cell>
          <cell r="N448" t="str">
            <v>L-011</v>
          </cell>
          <cell r="O448">
            <v>62080128</v>
          </cell>
        </row>
        <row r="449">
          <cell r="B449" t="str">
            <v>H-157</v>
          </cell>
          <cell r="C449">
            <v>459573.51</v>
          </cell>
          <cell r="H449" t="str">
            <v>P-004</v>
          </cell>
          <cell r="I449">
            <v>155400</v>
          </cell>
          <cell r="K449" t="str">
            <v>K-007</v>
          </cell>
          <cell r="L449">
            <v>1102403.6200000001</v>
          </cell>
          <cell r="N449" t="str">
            <v>L-011</v>
          </cell>
          <cell r="O449">
            <v>62080128</v>
          </cell>
        </row>
        <row r="450">
          <cell r="B450" t="str">
            <v>H-157</v>
          </cell>
          <cell r="C450">
            <v>3005941.68</v>
          </cell>
          <cell r="H450" t="str">
            <v>P-004</v>
          </cell>
          <cell r="I450">
            <v>155400</v>
          </cell>
          <cell r="K450" t="str">
            <v>K-011</v>
          </cell>
          <cell r="L450">
            <v>271872</v>
          </cell>
          <cell r="N450" t="str">
            <v>L-023</v>
          </cell>
          <cell r="O450">
            <v>1124640</v>
          </cell>
        </row>
        <row r="451">
          <cell r="B451" t="str">
            <v>H-157</v>
          </cell>
          <cell r="C451">
            <v>1306392.8400000001</v>
          </cell>
          <cell r="H451" t="str">
            <v>P-012</v>
          </cell>
          <cell r="I451">
            <v>400126</v>
          </cell>
          <cell r="K451" t="str">
            <v>K-011</v>
          </cell>
          <cell r="L451">
            <v>230260.8</v>
          </cell>
          <cell r="N451" t="str">
            <v>L-023</v>
          </cell>
          <cell r="O451">
            <v>1124640</v>
          </cell>
        </row>
        <row r="452">
          <cell r="B452" t="str">
            <v>H-157</v>
          </cell>
          <cell r="C452">
            <v>1322138.1000000001</v>
          </cell>
          <cell r="H452" t="str">
            <v>P-012</v>
          </cell>
          <cell r="I452">
            <v>400126</v>
          </cell>
          <cell r="K452" t="str">
            <v>K-011</v>
          </cell>
          <cell r="L452">
            <v>502132.8</v>
          </cell>
          <cell r="N452" t="str">
            <v>L-023</v>
          </cell>
          <cell r="O452">
            <v>9768</v>
          </cell>
        </row>
        <row r="453">
          <cell r="B453" t="str">
            <v>H-157</v>
          </cell>
          <cell r="C453">
            <v>5060335.68</v>
          </cell>
          <cell r="H453" t="str">
            <v>P-025</v>
          </cell>
          <cell r="I453">
            <v>285705.05</v>
          </cell>
          <cell r="K453" t="str">
            <v>K-012</v>
          </cell>
          <cell r="L453">
            <v>161311.92000000001</v>
          </cell>
          <cell r="N453" t="str">
            <v>L-023</v>
          </cell>
          <cell r="O453">
            <v>2259048</v>
          </cell>
        </row>
        <row r="454">
          <cell r="B454" t="str">
            <v>H-157</v>
          </cell>
          <cell r="C454">
            <v>1275957.25</v>
          </cell>
          <cell r="H454" t="str">
            <v>P-025</v>
          </cell>
          <cell r="I454">
            <v>114799.98</v>
          </cell>
          <cell r="K454" t="str">
            <v>K-012</v>
          </cell>
          <cell r="L454">
            <v>161311.92000000001</v>
          </cell>
          <cell r="N454" t="str">
            <v>M-003</v>
          </cell>
          <cell r="O454">
            <v>185025</v>
          </cell>
        </row>
        <row r="455">
          <cell r="B455" t="str">
            <v>H-157</v>
          </cell>
          <cell r="C455">
            <v>2045191.56</v>
          </cell>
          <cell r="H455" t="str">
            <v>P-025</v>
          </cell>
          <cell r="I455">
            <v>400505.03</v>
          </cell>
          <cell r="K455" t="str">
            <v>K-015</v>
          </cell>
          <cell r="L455">
            <v>253900.79999999999</v>
          </cell>
          <cell r="N455" t="str">
            <v>M-003</v>
          </cell>
          <cell r="O455">
            <v>39600</v>
          </cell>
        </row>
        <row r="456">
          <cell r="B456" t="str">
            <v>H-157</v>
          </cell>
          <cell r="C456">
            <v>3192828.96</v>
          </cell>
          <cell r="H456" t="str">
            <v>P-048</v>
          </cell>
          <cell r="I456">
            <v>61800</v>
          </cell>
          <cell r="K456" t="str">
            <v>K-015</v>
          </cell>
          <cell r="L456">
            <v>634752</v>
          </cell>
          <cell r="N456" t="str">
            <v>M-003</v>
          </cell>
          <cell r="O456">
            <v>224625</v>
          </cell>
        </row>
        <row r="457">
          <cell r="B457" t="str">
            <v>H-157</v>
          </cell>
          <cell r="C457">
            <v>4760978.9400000004</v>
          </cell>
          <cell r="H457" t="str">
            <v>P-048</v>
          </cell>
          <cell r="I457">
            <v>61800</v>
          </cell>
          <cell r="K457" t="str">
            <v>K-015</v>
          </cell>
          <cell r="L457">
            <v>1085112</v>
          </cell>
          <cell r="N457" t="str">
            <v>M-006</v>
          </cell>
          <cell r="O457">
            <v>603427.97</v>
          </cell>
        </row>
        <row r="458">
          <cell r="B458" t="str">
            <v>H-157</v>
          </cell>
          <cell r="C458">
            <v>6289449.2000000002</v>
          </cell>
          <cell r="H458" t="str">
            <v>R-002</v>
          </cell>
          <cell r="I458">
            <v>18000</v>
          </cell>
          <cell r="K458" t="str">
            <v>K-015</v>
          </cell>
          <cell r="L458">
            <v>387912.96000000002</v>
          </cell>
          <cell r="N458" t="str">
            <v>M-006</v>
          </cell>
          <cell r="O458">
            <v>603427.97</v>
          </cell>
        </row>
        <row r="459">
          <cell r="B459" t="str">
            <v>H-157</v>
          </cell>
          <cell r="C459">
            <v>1556016</v>
          </cell>
          <cell r="H459" t="str">
            <v>R-002</v>
          </cell>
          <cell r="I459">
            <v>18000</v>
          </cell>
          <cell r="K459" t="str">
            <v>K-015</v>
          </cell>
          <cell r="L459">
            <v>508256.64</v>
          </cell>
          <cell r="N459" t="str">
            <v>M-008</v>
          </cell>
          <cell r="O459">
            <v>128700</v>
          </cell>
        </row>
        <row r="460">
          <cell r="B460" t="str">
            <v>H-157</v>
          </cell>
          <cell r="C460">
            <v>5072750.76</v>
          </cell>
          <cell r="H460" t="str">
            <v>R-003</v>
          </cell>
          <cell r="I460">
            <v>993669.96</v>
          </cell>
          <cell r="K460" t="str">
            <v>K-015</v>
          </cell>
          <cell r="L460">
            <v>507801.59999999998</v>
          </cell>
          <cell r="N460" t="str">
            <v>M-008</v>
          </cell>
          <cell r="O460">
            <v>1467063.92</v>
          </cell>
        </row>
        <row r="461">
          <cell r="B461" t="str">
            <v>H-157</v>
          </cell>
          <cell r="C461">
            <v>2817911.76</v>
          </cell>
          <cell r="H461" t="str">
            <v>R-003</v>
          </cell>
          <cell r="I461">
            <v>993669.96</v>
          </cell>
          <cell r="K461" t="str">
            <v>K-015</v>
          </cell>
          <cell r="L461">
            <v>635604.47999999998</v>
          </cell>
          <cell r="N461" t="str">
            <v>M-008</v>
          </cell>
          <cell r="O461">
            <v>954644</v>
          </cell>
        </row>
        <row r="462">
          <cell r="B462" t="str">
            <v>H-157</v>
          </cell>
          <cell r="C462">
            <v>2391167.98</v>
          </cell>
          <cell r="H462" t="str">
            <v>R-034</v>
          </cell>
          <cell r="I462">
            <v>703330.85</v>
          </cell>
          <cell r="K462" t="str">
            <v>K-015</v>
          </cell>
          <cell r="L462">
            <v>4013340.48</v>
          </cell>
          <cell r="N462" t="str">
            <v>M-008</v>
          </cell>
          <cell r="O462">
            <v>834800</v>
          </cell>
        </row>
        <row r="463">
          <cell r="B463" t="str">
            <v>H-157</v>
          </cell>
          <cell r="C463">
            <v>2764764.6</v>
          </cell>
          <cell r="H463" t="str">
            <v>R-034</v>
          </cell>
          <cell r="I463">
            <v>703330.85</v>
          </cell>
          <cell r="K463" t="str">
            <v>K-019</v>
          </cell>
          <cell r="L463">
            <v>1620.11</v>
          </cell>
          <cell r="N463" t="str">
            <v>M-008</v>
          </cell>
          <cell r="O463">
            <v>1575982.4</v>
          </cell>
        </row>
        <row r="464">
          <cell r="B464" t="str">
            <v>H-157</v>
          </cell>
          <cell r="C464">
            <v>281030.53999999998</v>
          </cell>
          <cell r="H464" t="str">
            <v>R-035</v>
          </cell>
          <cell r="I464">
            <v>170182.48</v>
          </cell>
          <cell r="K464" t="str">
            <v>K-019</v>
          </cell>
          <cell r="L464">
            <v>480366.72</v>
          </cell>
          <cell r="N464" t="str">
            <v>M-008</v>
          </cell>
          <cell r="O464">
            <v>571000</v>
          </cell>
        </row>
        <row r="465">
          <cell r="B465" t="str">
            <v>H-157</v>
          </cell>
          <cell r="C465">
            <v>1512944.05</v>
          </cell>
          <cell r="H465" t="str">
            <v>R-035</v>
          </cell>
          <cell r="I465">
            <v>170182.48</v>
          </cell>
          <cell r="K465" t="str">
            <v>K-019</v>
          </cell>
          <cell r="L465">
            <v>390065.28</v>
          </cell>
          <cell r="N465" t="str">
            <v>M-008</v>
          </cell>
          <cell r="O465">
            <v>5532190.3200000003</v>
          </cell>
        </row>
        <row r="466">
          <cell r="B466" t="str">
            <v>H-157</v>
          </cell>
          <cell r="C466">
            <v>5973821.5199999996</v>
          </cell>
          <cell r="H466" t="str">
            <v>R-039</v>
          </cell>
          <cell r="I466">
            <v>421683.36</v>
          </cell>
          <cell r="K466" t="str">
            <v>K-019</v>
          </cell>
          <cell r="L466">
            <v>601413.12</v>
          </cell>
          <cell r="N466" t="str">
            <v>M-013</v>
          </cell>
          <cell r="O466">
            <v>138900</v>
          </cell>
        </row>
        <row r="467">
          <cell r="B467" t="str">
            <v>H-157</v>
          </cell>
          <cell r="C467">
            <v>3834859.99</v>
          </cell>
          <cell r="H467" t="str">
            <v>R-039</v>
          </cell>
          <cell r="I467">
            <v>421683.36</v>
          </cell>
          <cell r="K467" t="str">
            <v>K-019</v>
          </cell>
          <cell r="L467">
            <v>1473465.23</v>
          </cell>
          <cell r="N467" t="str">
            <v>M-013</v>
          </cell>
          <cell r="O467">
            <v>215930.88</v>
          </cell>
        </row>
        <row r="468">
          <cell r="B468" t="str">
            <v>H-157</v>
          </cell>
          <cell r="C468">
            <v>1982730.09</v>
          </cell>
          <cell r="H468" t="str">
            <v>R-040</v>
          </cell>
          <cell r="I468">
            <v>49633.98</v>
          </cell>
          <cell r="K468" t="str">
            <v>K-022</v>
          </cell>
          <cell r="L468">
            <v>5340</v>
          </cell>
          <cell r="N468" t="str">
            <v>M-013</v>
          </cell>
          <cell r="O468">
            <v>354830.88</v>
          </cell>
        </row>
        <row r="469">
          <cell r="B469" t="str">
            <v>H-157</v>
          </cell>
          <cell r="C469">
            <v>702165.33</v>
          </cell>
          <cell r="H469" t="str">
            <v>R-040</v>
          </cell>
          <cell r="I469">
            <v>49633.98</v>
          </cell>
          <cell r="K469" t="str">
            <v>K-022</v>
          </cell>
          <cell r="L469">
            <v>614448</v>
          </cell>
          <cell r="N469" t="str">
            <v>M-016</v>
          </cell>
          <cell r="O469">
            <v>431861.76000000001</v>
          </cell>
        </row>
        <row r="470">
          <cell r="B470" t="str">
            <v>H-157</v>
          </cell>
          <cell r="C470">
            <v>301067.92</v>
          </cell>
          <cell r="H470" t="str">
            <v>R-046</v>
          </cell>
          <cell r="I470">
            <v>32541.67</v>
          </cell>
          <cell r="K470" t="str">
            <v>K-022</v>
          </cell>
          <cell r="L470">
            <v>1259382.95</v>
          </cell>
          <cell r="N470" t="str">
            <v>M-016</v>
          </cell>
          <cell r="O470">
            <v>654433</v>
          </cell>
        </row>
        <row r="471">
          <cell r="B471" t="str">
            <v>H-157</v>
          </cell>
          <cell r="C471">
            <v>772984.8</v>
          </cell>
          <cell r="H471" t="str">
            <v>R-046</v>
          </cell>
          <cell r="I471">
            <v>32541.67</v>
          </cell>
          <cell r="K471" t="str">
            <v>K-022</v>
          </cell>
          <cell r="L471">
            <v>848471.04000000004</v>
          </cell>
          <cell r="N471" t="str">
            <v>M-016</v>
          </cell>
          <cell r="O471">
            <v>1086294.76</v>
          </cell>
        </row>
        <row r="472">
          <cell r="B472" t="str">
            <v>H-157</v>
          </cell>
          <cell r="C472">
            <v>1749017.73</v>
          </cell>
          <cell r="H472" t="str">
            <v>R-048</v>
          </cell>
          <cell r="I472">
            <v>74976</v>
          </cell>
          <cell r="K472" t="str">
            <v>K-022</v>
          </cell>
          <cell r="L472">
            <v>851674.18</v>
          </cell>
          <cell r="N472" t="str">
            <v>M-019</v>
          </cell>
          <cell r="O472">
            <v>29502.63</v>
          </cell>
        </row>
        <row r="473">
          <cell r="B473" t="str">
            <v>H-157</v>
          </cell>
          <cell r="C473">
            <v>1911166.52</v>
          </cell>
          <cell r="H473" t="str">
            <v>R-048</v>
          </cell>
          <cell r="I473">
            <v>74976</v>
          </cell>
          <cell r="K473" t="str">
            <v>K-022</v>
          </cell>
          <cell r="L473">
            <v>647395.19999999995</v>
          </cell>
          <cell r="N473" t="str">
            <v>M-019</v>
          </cell>
          <cell r="O473">
            <v>29502.63</v>
          </cell>
        </row>
        <row r="474">
          <cell r="B474" t="str">
            <v>H-157</v>
          </cell>
          <cell r="C474">
            <v>2714420.75</v>
          </cell>
          <cell r="H474" t="str">
            <v>R-049</v>
          </cell>
          <cell r="I474">
            <v>36000</v>
          </cell>
          <cell r="K474" t="str">
            <v>K-022</v>
          </cell>
          <cell r="L474">
            <v>4226711.37</v>
          </cell>
          <cell r="N474" t="str">
            <v>M-020</v>
          </cell>
          <cell r="O474">
            <v>1806435.96</v>
          </cell>
        </row>
        <row r="475">
          <cell r="B475" t="str">
            <v>H-157</v>
          </cell>
          <cell r="C475">
            <v>6980104.0800000001</v>
          </cell>
          <cell r="H475" t="str">
            <v>R-049</v>
          </cell>
          <cell r="I475">
            <v>36000</v>
          </cell>
          <cell r="K475" t="str">
            <v>K-035</v>
          </cell>
          <cell r="L475">
            <v>414930.82</v>
          </cell>
          <cell r="N475" t="str">
            <v>M-020</v>
          </cell>
          <cell r="O475">
            <v>1107420.1599999999</v>
          </cell>
        </row>
        <row r="476">
          <cell r="B476" t="str">
            <v>H-157</v>
          </cell>
          <cell r="C476">
            <v>85905356.73999998</v>
          </cell>
          <cell r="H476" t="str">
            <v>R-081</v>
          </cell>
          <cell r="I476">
            <v>770811.3</v>
          </cell>
          <cell r="K476" t="str">
            <v>K-035</v>
          </cell>
          <cell r="L476">
            <v>211036.14</v>
          </cell>
          <cell r="N476" t="str">
            <v>M-020</v>
          </cell>
          <cell r="O476">
            <v>2913856.12</v>
          </cell>
        </row>
        <row r="477">
          <cell r="B477" t="str">
            <v>H-169</v>
          </cell>
          <cell r="C477">
            <v>121200</v>
          </cell>
          <cell r="H477" t="str">
            <v>R-081</v>
          </cell>
          <cell r="I477">
            <v>370614.78</v>
          </cell>
          <cell r="K477" t="str">
            <v>K-035</v>
          </cell>
          <cell r="L477">
            <v>92800</v>
          </cell>
          <cell r="N477" t="str">
            <v>M-022</v>
          </cell>
          <cell r="O477">
            <v>759182.36</v>
          </cell>
        </row>
        <row r="478">
          <cell r="B478" t="str">
            <v>H-169</v>
          </cell>
          <cell r="C478">
            <v>121200</v>
          </cell>
          <cell r="H478" t="str">
            <v>R-081</v>
          </cell>
          <cell r="I478">
            <v>424553.04</v>
          </cell>
          <cell r="K478" t="str">
            <v>K-035</v>
          </cell>
          <cell r="L478">
            <v>718766.96</v>
          </cell>
          <cell r="N478" t="str">
            <v>M-022</v>
          </cell>
          <cell r="O478">
            <v>759182.36</v>
          </cell>
        </row>
        <row r="479">
          <cell r="B479" t="str">
            <v>H-326</v>
          </cell>
          <cell r="C479">
            <v>92825</v>
          </cell>
          <cell r="H479" t="str">
            <v>R-081</v>
          </cell>
          <cell r="I479">
            <v>316676.52</v>
          </cell>
          <cell r="K479" t="str">
            <v>K-040</v>
          </cell>
          <cell r="L479">
            <v>108427.2</v>
          </cell>
          <cell r="N479" t="str">
            <v>M-023</v>
          </cell>
          <cell r="O479">
            <v>628000</v>
          </cell>
        </row>
        <row r="480">
          <cell r="B480" t="str">
            <v>H-326</v>
          </cell>
          <cell r="C480">
            <v>92825</v>
          </cell>
          <cell r="H480" t="str">
            <v>R-081</v>
          </cell>
          <cell r="I480">
            <v>672030</v>
          </cell>
          <cell r="K480" t="str">
            <v>K-040</v>
          </cell>
          <cell r="L480">
            <v>108427.2</v>
          </cell>
          <cell r="N480" t="str">
            <v>M-023</v>
          </cell>
          <cell r="O480">
            <v>453000</v>
          </cell>
        </row>
        <row r="481">
          <cell r="B481" t="str">
            <v>H-347</v>
          </cell>
          <cell r="C481">
            <v>394200</v>
          </cell>
          <cell r="H481" t="str">
            <v>R-081</v>
          </cell>
          <cell r="I481">
            <v>63798.84</v>
          </cell>
          <cell r="K481" t="str">
            <v>K-104</v>
          </cell>
          <cell r="L481">
            <v>152684.98000000001</v>
          </cell>
          <cell r="N481" t="str">
            <v>M-023</v>
          </cell>
          <cell r="O481">
            <v>1081000</v>
          </cell>
        </row>
        <row r="482">
          <cell r="B482" t="str">
            <v>H-347</v>
          </cell>
          <cell r="C482">
            <v>160000</v>
          </cell>
          <cell r="H482" t="str">
            <v>R-081</v>
          </cell>
          <cell r="I482">
            <v>41760</v>
          </cell>
          <cell r="K482" t="str">
            <v>K-104</v>
          </cell>
          <cell r="L482">
            <v>152684.98000000001</v>
          </cell>
          <cell r="N482" t="str">
            <v>M-026</v>
          </cell>
          <cell r="O482">
            <v>1183697.28</v>
          </cell>
        </row>
        <row r="483">
          <cell r="B483" t="str">
            <v>H-347</v>
          </cell>
          <cell r="C483">
            <v>554200</v>
          </cell>
          <cell r="H483" t="str">
            <v>R-081</v>
          </cell>
          <cell r="I483">
            <v>613631.88</v>
          </cell>
          <cell r="K483" t="str">
            <v>L-001</v>
          </cell>
          <cell r="L483">
            <v>244687.68</v>
          </cell>
          <cell r="N483" t="str">
            <v>M-026</v>
          </cell>
          <cell r="O483">
            <v>2385153.6</v>
          </cell>
        </row>
        <row r="484">
          <cell r="B484" t="str">
            <v>I-001</v>
          </cell>
          <cell r="C484">
            <v>345900</v>
          </cell>
          <cell r="H484" t="str">
            <v>R-081</v>
          </cell>
          <cell r="I484">
            <v>125280</v>
          </cell>
          <cell r="K484" t="str">
            <v>L-001</v>
          </cell>
          <cell r="L484">
            <v>127613.64</v>
          </cell>
          <cell r="N484" t="str">
            <v>M-026</v>
          </cell>
          <cell r="O484">
            <v>1165924.32</v>
          </cell>
        </row>
        <row r="485">
          <cell r="B485" t="str">
            <v>I-001</v>
          </cell>
          <cell r="C485">
            <v>384000</v>
          </cell>
          <cell r="H485" t="str">
            <v>R-081</v>
          </cell>
          <cell r="I485">
            <v>3399156.36</v>
          </cell>
          <cell r="K485" t="str">
            <v>L-001</v>
          </cell>
          <cell r="L485">
            <v>372301.32</v>
          </cell>
          <cell r="N485" t="str">
            <v>M-026</v>
          </cell>
          <cell r="O485">
            <v>889000.24</v>
          </cell>
        </row>
        <row r="486">
          <cell r="B486" t="str">
            <v>I-001</v>
          </cell>
          <cell r="C486">
            <v>729900</v>
          </cell>
          <cell r="H486" t="str">
            <v>R-099</v>
          </cell>
          <cell r="I486">
            <v>234253</v>
          </cell>
          <cell r="K486" t="str">
            <v>L-006</v>
          </cell>
          <cell r="L486">
            <v>244108.79999999999</v>
          </cell>
          <cell r="N486" t="str">
            <v>M-026</v>
          </cell>
          <cell r="O486">
            <v>1544224.32</v>
          </cell>
        </row>
        <row r="487">
          <cell r="B487" t="str">
            <v>I-002</v>
          </cell>
          <cell r="C487">
            <v>1214600</v>
          </cell>
          <cell r="H487" t="str">
            <v>R-099</v>
          </cell>
          <cell r="I487">
            <v>234253</v>
          </cell>
          <cell r="K487" t="str">
            <v>L-006</v>
          </cell>
          <cell r="L487">
            <v>244108.79999999999</v>
          </cell>
          <cell r="N487" t="str">
            <v>M-026</v>
          </cell>
          <cell r="O487">
            <v>3925617.12</v>
          </cell>
        </row>
        <row r="488">
          <cell r="B488" t="str">
            <v>I-002</v>
          </cell>
          <cell r="C488">
            <v>1214600</v>
          </cell>
          <cell r="H488" t="str">
            <v>R-103</v>
          </cell>
          <cell r="I488">
            <v>171400</v>
          </cell>
          <cell r="K488" t="str">
            <v>L-011</v>
          </cell>
          <cell r="L488">
            <v>25002499</v>
          </cell>
          <cell r="N488" t="str">
            <v>M-026</v>
          </cell>
          <cell r="O488">
            <v>649493.28</v>
          </cell>
        </row>
        <row r="489">
          <cell r="B489" t="str">
            <v>I-030</v>
          </cell>
          <cell r="C489">
            <v>672000</v>
          </cell>
          <cell r="H489" t="str">
            <v>R-103</v>
          </cell>
          <cell r="I489">
            <v>171400</v>
          </cell>
          <cell r="K489" t="str">
            <v>L-011</v>
          </cell>
          <cell r="L489">
            <v>2611206.7200000002</v>
          </cell>
          <cell r="N489" t="str">
            <v>M-026</v>
          </cell>
          <cell r="O489">
            <v>3546043.84</v>
          </cell>
        </row>
        <row r="490">
          <cell r="B490" t="str">
            <v>I-030</v>
          </cell>
          <cell r="C490">
            <v>672000</v>
          </cell>
          <cell r="H490" t="str">
            <v>R-133</v>
          </cell>
          <cell r="I490">
            <v>300444.03999999998</v>
          </cell>
          <cell r="K490" t="str">
            <v>L-011</v>
          </cell>
          <cell r="L490">
            <v>27613705.719999999</v>
          </cell>
          <cell r="N490" t="str">
            <v>M-026</v>
          </cell>
          <cell r="O490">
            <v>15289154</v>
          </cell>
        </row>
        <row r="491">
          <cell r="B491" t="str">
            <v>I-032</v>
          </cell>
          <cell r="C491">
            <v>116850</v>
          </cell>
          <cell r="H491" t="str">
            <v>R-133</v>
          </cell>
          <cell r="I491">
            <v>300444.03999999998</v>
          </cell>
          <cell r="K491" t="str">
            <v>L-015</v>
          </cell>
          <cell r="L491">
            <v>125493.9</v>
          </cell>
          <cell r="N491" t="str">
            <v>M-040</v>
          </cell>
          <cell r="O491">
            <v>811052.74</v>
          </cell>
        </row>
        <row r="492">
          <cell r="B492" t="str">
            <v>I-032</v>
          </cell>
          <cell r="C492">
            <v>116850</v>
          </cell>
          <cell r="H492" t="str">
            <v>R-147</v>
          </cell>
          <cell r="I492">
            <v>65930.880000000005</v>
          </cell>
          <cell r="K492" t="str">
            <v>L-015</v>
          </cell>
          <cell r="L492">
            <v>125493.9</v>
          </cell>
          <cell r="N492" t="str">
            <v>M-040</v>
          </cell>
          <cell r="O492">
            <v>811052.74</v>
          </cell>
        </row>
        <row r="493">
          <cell r="B493" t="str">
            <v>I-035</v>
          </cell>
          <cell r="C493">
            <v>261900</v>
          </cell>
          <cell r="H493" t="str">
            <v>R-147</v>
          </cell>
          <cell r="I493">
            <v>65930.880000000005</v>
          </cell>
          <cell r="K493" t="str">
            <v>L-023</v>
          </cell>
          <cell r="L493">
            <v>476657</v>
          </cell>
          <cell r="N493" t="str">
            <v>M-063</v>
          </cell>
          <cell r="O493">
            <v>206000</v>
          </cell>
        </row>
        <row r="494">
          <cell r="B494" t="str">
            <v>I-035</v>
          </cell>
          <cell r="C494">
            <v>261900</v>
          </cell>
          <cell r="H494" t="str">
            <v>R-158</v>
          </cell>
          <cell r="I494">
            <v>62494</v>
          </cell>
          <cell r="K494" t="str">
            <v>L-023</v>
          </cell>
          <cell r="L494">
            <v>476657</v>
          </cell>
          <cell r="N494" t="str">
            <v>M-063</v>
          </cell>
          <cell r="O494">
            <v>231000</v>
          </cell>
        </row>
        <row r="495">
          <cell r="B495" t="str">
            <v>I-094</v>
          </cell>
          <cell r="C495">
            <v>80000</v>
          </cell>
          <cell r="H495" t="str">
            <v>R-158</v>
          </cell>
          <cell r="I495">
            <v>62494</v>
          </cell>
          <cell r="K495" t="str">
            <v>M-003</v>
          </cell>
          <cell r="L495">
            <v>43104</v>
          </cell>
          <cell r="N495" t="str">
            <v>M-063</v>
          </cell>
          <cell r="O495">
            <v>437000</v>
          </cell>
        </row>
        <row r="496">
          <cell r="B496" t="str">
            <v>I-094</v>
          </cell>
          <cell r="C496">
            <v>80000</v>
          </cell>
          <cell r="H496" t="str">
            <v>R-201</v>
          </cell>
          <cell r="I496">
            <v>66216</v>
          </cell>
          <cell r="K496" t="str">
            <v>M-003</v>
          </cell>
          <cell r="L496">
            <v>143619</v>
          </cell>
          <cell r="N496" t="str">
            <v>M-150</v>
          </cell>
          <cell r="O496">
            <v>2890179.38</v>
          </cell>
        </row>
        <row r="497">
          <cell r="B497" t="str">
            <v>I-095</v>
          </cell>
          <cell r="C497">
            <v>248800</v>
          </cell>
          <cell r="H497" t="str">
            <v>R-201</v>
          </cell>
          <cell r="I497">
            <v>66216</v>
          </cell>
          <cell r="K497" t="str">
            <v>M-003</v>
          </cell>
          <cell r="L497">
            <v>186723</v>
          </cell>
          <cell r="N497" t="str">
            <v>M-150</v>
          </cell>
          <cell r="O497">
            <v>2890179.38</v>
          </cell>
        </row>
        <row r="498">
          <cell r="B498" t="str">
            <v>I-095</v>
          </cell>
          <cell r="C498">
            <v>248800</v>
          </cell>
          <cell r="H498" t="str">
            <v>S-001</v>
          </cell>
          <cell r="I498">
            <v>155800.07999999999</v>
          </cell>
          <cell r="K498" t="str">
            <v>M-008</v>
          </cell>
          <cell r="L498">
            <v>2083461.1200000001</v>
          </cell>
          <cell r="N498" t="str">
            <v>N-001</v>
          </cell>
          <cell r="O498">
            <v>213771.57</v>
          </cell>
        </row>
        <row r="499">
          <cell r="B499" t="str">
            <v>I-100</v>
          </cell>
          <cell r="C499">
            <v>44400</v>
          </cell>
          <cell r="H499" t="str">
            <v>S-001</v>
          </cell>
          <cell r="I499">
            <v>222000</v>
          </cell>
          <cell r="K499" t="str">
            <v>M-008</v>
          </cell>
          <cell r="L499">
            <v>2751853.44</v>
          </cell>
          <cell r="N499" t="str">
            <v>N-001</v>
          </cell>
          <cell r="O499">
            <v>213771.57</v>
          </cell>
        </row>
        <row r="500">
          <cell r="B500" t="str">
            <v>I-100</v>
          </cell>
          <cell r="C500">
            <v>44400</v>
          </cell>
          <cell r="H500" t="str">
            <v>S-001</v>
          </cell>
          <cell r="I500">
            <v>377800.08</v>
          </cell>
          <cell r="K500" t="str">
            <v>M-008</v>
          </cell>
          <cell r="L500">
            <v>947552.26</v>
          </cell>
          <cell r="N500" t="str">
            <v>N-002</v>
          </cell>
          <cell r="O500">
            <v>238800</v>
          </cell>
        </row>
        <row r="501">
          <cell r="B501" t="str">
            <v>I-146</v>
          </cell>
          <cell r="C501">
            <v>40000</v>
          </cell>
          <cell r="H501" t="str">
            <v>S-002</v>
          </cell>
          <cell r="I501">
            <v>410797.92</v>
          </cell>
          <cell r="K501" t="str">
            <v>M-008</v>
          </cell>
          <cell r="L501">
            <v>2088159.55</v>
          </cell>
          <cell r="N501" t="str">
            <v>N-002</v>
          </cell>
          <cell r="O501">
            <v>152082</v>
          </cell>
        </row>
        <row r="502">
          <cell r="B502" t="str">
            <v>I-146</v>
          </cell>
          <cell r="C502">
            <v>40000</v>
          </cell>
          <cell r="H502" t="str">
            <v>S-002</v>
          </cell>
          <cell r="I502">
            <v>212049.96</v>
          </cell>
          <cell r="K502" t="str">
            <v>M-008</v>
          </cell>
          <cell r="L502">
            <v>7871026.3700000001</v>
          </cell>
          <cell r="N502" t="str">
            <v>N-002</v>
          </cell>
          <cell r="O502">
            <v>253792</v>
          </cell>
        </row>
        <row r="503">
          <cell r="B503" t="str">
            <v>J-006</v>
          </cell>
          <cell r="C503">
            <v>122850</v>
          </cell>
          <cell r="H503" t="str">
            <v>S-002</v>
          </cell>
          <cell r="I503">
            <v>241420.09</v>
          </cell>
          <cell r="K503" t="str">
            <v>M-009</v>
          </cell>
          <cell r="L503">
            <v>261709.44</v>
          </cell>
          <cell r="N503" t="str">
            <v>N-002</v>
          </cell>
          <cell r="O503">
            <v>644674</v>
          </cell>
        </row>
        <row r="504">
          <cell r="B504" t="str">
            <v>J-006</v>
          </cell>
          <cell r="C504">
            <v>183675</v>
          </cell>
          <cell r="H504" t="str">
            <v>S-002</v>
          </cell>
          <cell r="I504">
            <v>113050.02</v>
          </cell>
          <cell r="K504" t="str">
            <v>M-009</v>
          </cell>
          <cell r="L504">
            <v>261709.44</v>
          </cell>
          <cell r="N504" t="str">
            <v>N-003</v>
          </cell>
          <cell r="O504">
            <v>62862.63</v>
          </cell>
        </row>
        <row r="505">
          <cell r="B505" t="str">
            <v>J-006</v>
          </cell>
          <cell r="C505">
            <v>68100</v>
          </cell>
          <cell r="H505" t="str">
            <v>S-002</v>
          </cell>
          <cell r="I505">
            <v>977317.99</v>
          </cell>
          <cell r="K505" t="str">
            <v>M-016</v>
          </cell>
          <cell r="L505">
            <v>266328</v>
          </cell>
          <cell r="N505" t="str">
            <v>N-003</v>
          </cell>
          <cell r="O505">
            <v>26400</v>
          </cell>
        </row>
        <row r="506">
          <cell r="B506" t="str">
            <v>J-006</v>
          </cell>
          <cell r="C506">
            <v>93150</v>
          </cell>
          <cell r="H506" t="str">
            <v>S-010</v>
          </cell>
          <cell r="I506">
            <v>86600.04</v>
          </cell>
          <cell r="K506" t="str">
            <v>M-016</v>
          </cell>
          <cell r="L506">
            <v>623187.84</v>
          </cell>
          <cell r="N506" t="str">
            <v>N-003</v>
          </cell>
          <cell r="O506">
            <v>89262.63</v>
          </cell>
        </row>
        <row r="507">
          <cell r="B507" t="str">
            <v>J-006</v>
          </cell>
          <cell r="C507">
            <v>467775</v>
          </cell>
          <cell r="H507" t="str">
            <v>S-010</v>
          </cell>
          <cell r="I507">
            <v>86600.04</v>
          </cell>
          <cell r="K507" t="str">
            <v>M-016</v>
          </cell>
          <cell r="L507">
            <v>889515.84</v>
          </cell>
          <cell r="N507" t="str">
            <v>N-004</v>
          </cell>
          <cell r="O507">
            <v>431861.76000000001</v>
          </cell>
        </row>
        <row r="508">
          <cell r="B508" t="str">
            <v>J-022</v>
          </cell>
          <cell r="C508">
            <v>555500</v>
          </cell>
          <cell r="H508" t="str">
            <v>S-012</v>
          </cell>
          <cell r="I508">
            <v>155400</v>
          </cell>
          <cell r="K508" t="str">
            <v>M-019</v>
          </cell>
          <cell r="L508">
            <v>10177</v>
          </cell>
          <cell r="N508" t="str">
            <v>N-004</v>
          </cell>
          <cell r="O508">
            <v>175000</v>
          </cell>
        </row>
        <row r="509">
          <cell r="B509" t="str">
            <v>J-022</v>
          </cell>
          <cell r="C509">
            <v>555500</v>
          </cell>
          <cell r="H509" t="str">
            <v>S-012</v>
          </cell>
          <cell r="I509">
            <v>259710</v>
          </cell>
          <cell r="K509" t="str">
            <v>M-019</v>
          </cell>
          <cell r="L509">
            <v>10177</v>
          </cell>
          <cell r="N509" t="str">
            <v>N-004</v>
          </cell>
          <cell r="O509">
            <v>606861.76</v>
          </cell>
        </row>
        <row r="510">
          <cell r="B510" t="str">
            <v>J-026</v>
          </cell>
          <cell r="C510">
            <v>445350</v>
          </cell>
          <cell r="H510" t="str">
            <v>S-012</v>
          </cell>
          <cell r="I510">
            <v>415110</v>
          </cell>
          <cell r="K510" t="str">
            <v>M-020</v>
          </cell>
          <cell r="L510">
            <v>704706.28</v>
          </cell>
          <cell r="N510" t="str">
            <v>N-006</v>
          </cell>
          <cell r="O510">
            <v>863723.52000000002</v>
          </cell>
        </row>
        <row r="511">
          <cell r="B511" t="str">
            <v>J-026</v>
          </cell>
          <cell r="C511">
            <v>445350</v>
          </cell>
          <cell r="H511" t="str">
            <v>S-014</v>
          </cell>
          <cell r="I511">
            <v>1141515</v>
          </cell>
          <cell r="K511" t="str">
            <v>M-020</v>
          </cell>
          <cell r="L511">
            <v>1292783.27</v>
          </cell>
          <cell r="N511" t="str">
            <v>N-006</v>
          </cell>
          <cell r="O511">
            <v>882471.2</v>
          </cell>
        </row>
        <row r="512">
          <cell r="B512" t="str">
            <v>J-046</v>
          </cell>
          <cell r="C512">
            <v>563250</v>
          </cell>
          <cell r="H512" t="str">
            <v>S-014</v>
          </cell>
          <cell r="I512">
            <v>1141515</v>
          </cell>
          <cell r="K512" t="str">
            <v>M-020</v>
          </cell>
          <cell r="L512">
            <v>583228.80000000005</v>
          </cell>
          <cell r="N512" t="str">
            <v>N-006</v>
          </cell>
          <cell r="O512">
            <v>1746194.72</v>
          </cell>
        </row>
        <row r="513">
          <cell r="B513" t="str">
            <v>J-046</v>
          </cell>
          <cell r="C513">
            <v>563250</v>
          </cell>
          <cell r="H513" t="str">
            <v>S-015</v>
          </cell>
          <cell r="I513">
            <v>144399.70000000001</v>
          </cell>
          <cell r="K513" t="str">
            <v>M-020</v>
          </cell>
          <cell r="L513">
            <v>601106.11</v>
          </cell>
          <cell r="N513" t="str">
            <v>N-012</v>
          </cell>
          <cell r="O513">
            <v>459977.76</v>
          </cell>
        </row>
        <row r="514">
          <cell r="B514" t="str">
            <v>K-005</v>
          </cell>
          <cell r="C514">
            <v>1426300</v>
          </cell>
          <cell r="H514" t="str">
            <v>S-015</v>
          </cell>
          <cell r="I514">
            <v>144399.70000000001</v>
          </cell>
          <cell r="K514" t="str">
            <v>M-020</v>
          </cell>
          <cell r="L514">
            <v>3181824.46</v>
          </cell>
          <cell r="N514" t="str">
            <v>N-012</v>
          </cell>
          <cell r="O514">
            <v>459977.76</v>
          </cell>
        </row>
        <row r="515">
          <cell r="B515" t="str">
            <v>K-005</v>
          </cell>
          <cell r="C515">
            <v>1426300</v>
          </cell>
          <cell r="H515" t="str">
            <v>S-018</v>
          </cell>
          <cell r="I515">
            <v>648399.69999999995</v>
          </cell>
          <cell r="K515" t="str">
            <v>M-022</v>
          </cell>
          <cell r="L515">
            <v>786585.59999999998</v>
          </cell>
          <cell r="N515" t="str">
            <v>N-037</v>
          </cell>
          <cell r="O515">
            <v>230012.68</v>
          </cell>
        </row>
        <row r="516">
          <cell r="B516" t="str">
            <v>K-006</v>
          </cell>
          <cell r="C516">
            <v>846525</v>
          </cell>
          <cell r="H516" t="str">
            <v>S-018</v>
          </cell>
          <cell r="I516">
            <v>364200</v>
          </cell>
          <cell r="K516" t="str">
            <v>M-022</v>
          </cell>
          <cell r="L516">
            <v>786585.59999999998</v>
          </cell>
          <cell r="N516" t="str">
            <v>N-037</v>
          </cell>
          <cell r="O516">
            <v>230012.68</v>
          </cell>
        </row>
        <row r="517">
          <cell r="B517" t="str">
            <v>K-006</v>
          </cell>
          <cell r="C517">
            <v>1218450</v>
          </cell>
          <cell r="H517" t="str">
            <v>S-018</v>
          </cell>
          <cell r="I517">
            <v>1050000</v>
          </cell>
          <cell r="K517" t="str">
            <v>M-026</v>
          </cell>
          <cell r="L517">
            <v>1236499.2</v>
          </cell>
          <cell r="N517" t="str">
            <v>N-072</v>
          </cell>
          <cell r="O517">
            <v>18744</v>
          </cell>
        </row>
        <row r="518">
          <cell r="B518" t="str">
            <v>K-006</v>
          </cell>
          <cell r="C518">
            <v>718200</v>
          </cell>
          <cell r="H518" t="str">
            <v>S-018</v>
          </cell>
          <cell r="I518">
            <v>2062599.7</v>
          </cell>
          <cell r="K518" t="str">
            <v>M-026</v>
          </cell>
          <cell r="L518">
            <v>713530.56</v>
          </cell>
          <cell r="N518" t="str">
            <v>N-072</v>
          </cell>
          <cell r="O518">
            <v>29502.63</v>
          </cell>
        </row>
        <row r="519">
          <cell r="B519" t="str">
            <v>K-006</v>
          </cell>
          <cell r="C519">
            <v>911700</v>
          </cell>
          <cell r="H519" t="str">
            <v>S-019</v>
          </cell>
          <cell r="I519">
            <v>447690</v>
          </cell>
          <cell r="K519" t="str">
            <v>M-026</v>
          </cell>
          <cell r="L519">
            <v>571242.23999999999</v>
          </cell>
          <cell r="N519" t="str">
            <v>N-072</v>
          </cell>
          <cell r="O519">
            <v>48246.63</v>
          </cell>
        </row>
        <row r="520">
          <cell r="B520" t="str">
            <v>K-006</v>
          </cell>
          <cell r="C520">
            <v>1662350</v>
          </cell>
          <cell r="H520" t="str">
            <v>S-019</v>
          </cell>
          <cell r="I520">
            <v>447690</v>
          </cell>
          <cell r="K520" t="str">
            <v>M-026</v>
          </cell>
          <cell r="L520">
            <v>872898.24</v>
          </cell>
          <cell r="N520" t="str">
            <v>P-001</v>
          </cell>
          <cell r="O520">
            <v>231000</v>
          </cell>
        </row>
        <row r="521">
          <cell r="B521" t="str">
            <v>K-006</v>
          </cell>
          <cell r="C521">
            <v>664350</v>
          </cell>
          <cell r="H521" t="str">
            <v>S-020</v>
          </cell>
          <cell r="I521">
            <v>138000</v>
          </cell>
          <cell r="K521" t="str">
            <v>M-026</v>
          </cell>
          <cell r="L521">
            <v>835531.2</v>
          </cell>
          <cell r="N521" t="str">
            <v>P-001</v>
          </cell>
          <cell r="O521">
            <v>231000</v>
          </cell>
        </row>
        <row r="522">
          <cell r="B522" t="str">
            <v>K-006</v>
          </cell>
          <cell r="C522">
            <v>6021575</v>
          </cell>
          <cell r="H522" t="str">
            <v>S-020</v>
          </cell>
          <cell r="I522">
            <v>190020</v>
          </cell>
          <cell r="K522" t="str">
            <v>M-026</v>
          </cell>
          <cell r="L522">
            <v>2212899.8399999999</v>
          </cell>
          <cell r="N522" t="str">
            <v>P-002</v>
          </cell>
          <cell r="O522">
            <v>42720</v>
          </cell>
        </row>
        <row r="523">
          <cell r="B523" t="str">
            <v>K-007</v>
          </cell>
          <cell r="C523">
            <v>1251000</v>
          </cell>
          <cell r="H523" t="str">
            <v>S-020</v>
          </cell>
          <cell r="I523">
            <v>108000</v>
          </cell>
          <cell r="K523" t="str">
            <v>M-026</v>
          </cell>
          <cell r="L523">
            <v>2376655.6800000002</v>
          </cell>
          <cell r="N523" t="str">
            <v>P-002</v>
          </cell>
          <cell r="O523">
            <v>42720</v>
          </cell>
        </row>
        <row r="524">
          <cell r="B524" t="str">
            <v>K-007</v>
          </cell>
          <cell r="C524">
            <v>940350</v>
          </cell>
          <cell r="H524" t="str">
            <v>S-020</v>
          </cell>
          <cell r="I524">
            <v>24750</v>
          </cell>
          <cell r="K524" t="str">
            <v>M-026</v>
          </cell>
          <cell r="L524">
            <v>8819256.9600000009</v>
          </cell>
          <cell r="N524" t="str">
            <v>P-004</v>
          </cell>
          <cell r="O524">
            <v>216444.1</v>
          </cell>
        </row>
        <row r="525">
          <cell r="B525" t="str">
            <v>K-007</v>
          </cell>
          <cell r="C525">
            <v>2191350</v>
          </cell>
          <cell r="H525" t="str">
            <v>S-020</v>
          </cell>
          <cell r="I525">
            <v>49200</v>
          </cell>
          <cell r="K525" t="str">
            <v>M-030</v>
          </cell>
          <cell r="L525">
            <v>181802.74</v>
          </cell>
          <cell r="N525" t="str">
            <v>P-004</v>
          </cell>
          <cell r="O525">
            <v>1244646.5</v>
          </cell>
        </row>
        <row r="526">
          <cell r="B526" t="str">
            <v>K-011</v>
          </cell>
          <cell r="C526">
            <v>781500</v>
          </cell>
          <cell r="H526" t="str">
            <v>S-020</v>
          </cell>
          <cell r="I526">
            <v>509970</v>
          </cell>
          <cell r="K526" t="str">
            <v>M-030</v>
          </cell>
          <cell r="L526">
            <v>181802.74</v>
          </cell>
          <cell r="N526" t="str">
            <v>P-004</v>
          </cell>
          <cell r="O526">
            <v>1461090.6</v>
          </cell>
        </row>
        <row r="527">
          <cell r="B527" t="str">
            <v>K-011</v>
          </cell>
          <cell r="C527">
            <v>781500</v>
          </cell>
          <cell r="H527" t="str">
            <v>S-022</v>
          </cell>
          <cell r="I527">
            <v>85353.02</v>
          </cell>
          <cell r="K527" t="str">
            <v>M-043</v>
          </cell>
          <cell r="L527">
            <v>87310</v>
          </cell>
          <cell r="N527" t="str">
            <v>P-025</v>
          </cell>
          <cell r="O527">
            <v>3725</v>
          </cell>
        </row>
        <row r="528">
          <cell r="B528" t="str">
            <v>K-012</v>
          </cell>
          <cell r="C528">
            <v>339700</v>
          </cell>
          <cell r="H528" t="str">
            <v>S-022</v>
          </cell>
          <cell r="I528">
            <v>85353.02</v>
          </cell>
          <cell r="K528" t="str">
            <v>M-043</v>
          </cell>
          <cell r="L528">
            <v>87310</v>
          </cell>
          <cell r="N528" t="str">
            <v>P-025</v>
          </cell>
          <cell r="O528">
            <v>224294.39999999999</v>
          </cell>
        </row>
        <row r="529">
          <cell r="B529" t="str">
            <v>K-012</v>
          </cell>
          <cell r="C529">
            <v>339700</v>
          </cell>
          <cell r="H529" t="str">
            <v>S-024</v>
          </cell>
          <cell r="I529">
            <v>212400</v>
          </cell>
          <cell r="K529" t="str">
            <v>M-048</v>
          </cell>
          <cell r="L529">
            <v>1074996</v>
          </cell>
          <cell r="N529" t="str">
            <v>P-025</v>
          </cell>
          <cell r="O529">
            <v>146190</v>
          </cell>
        </row>
        <row r="530">
          <cell r="B530" t="str">
            <v>K-013</v>
          </cell>
          <cell r="C530">
            <v>729300</v>
          </cell>
          <cell r="H530" t="str">
            <v>S-024</v>
          </cell>
          <cell r="I530">
            <v>212400</v>
          </cell>
          <cell r="K530" t="str">
            <v>M-048</v>
          </cell>
          <cell r="L530">
            <v>1074996</v>
          </cell>
          <cell r="N530" t="str">
            <v>P-025</v>
          </cell>
          <cell r="O530">
            <v>329541.02</v>
          </cell>
        </row>
        <row r="531">
          <cell r="B531" t="str">
            <v>K-013</v>
          </cell>
          <cell r="C531">
            <v>729300</v>
          </cell>
          <cell r="H531" t="str">
            <v>S-027</v>
          </cell>
          <cell r="I531">
            <v>203500.02</v>
          </cell>
          <cell r="K531" t="str">
            <v>M-054</v>
          </cell>
          <cell r="L531">
            <v>205953</v>
          </cell>
          <cell r="N531" t="str">
            <v>P-025</v>
          </cell>
          <cell r="O531">
            <v>703750.42</v>
          </cell>
        </row>
        <row r="532">
          <cell r="B532" t="str">
            <v>K-015</v>
          </cell>
          <cell r="C532">
            <v>1231650</v>
          </cell>
          <cell r="H532" t="str">
            <v>S-027</v>
          </cell>
          <cell r="I532">
            <v>266530.02</v>
          </cell>
          <cell r="K532" t="str">
            <v>M-054</v>
          </cell>
          <cell r="L532">
            <v>205953</v>
          </cell>
          <cell r="N532" t="str">
            <v>R-004</v>
          </cell>
          <cell r="O532">
            <v>216444.1</v>
          </cell>
        </row>
        <row r="533">
          <cell r="B533" t="str">
            <v>K-015</v>
          </cell>
          <cell r="C533">
            <v>124050</v>
          </cell>
          <cell r="H533" t="str">
            <v>S-027</v>
          </cell>
          <cell r="I533">
            <v>470030.04</v>
          </cell>
          <cell r="K533" t="str">
            <v>M-063</v>
          </cell>
          <cell r="L533">
            <v>689126.40000000002</v>
          </cell>
          <cell r="N533" t="str">
            <v>R-004</v>
          </cell>
          <cell r="O533">
            <v>374660</v>
          </cell>
        </row>
        <row r="534">
          <cell r="B534" t="str">
            <v>K-015</v>
          </cell>
          <cell r="C534">
            <v>824400</v>
          </cell>
          <cell r="H534" t="str">
            <v>S-029</v>
          </cell>
          <cell r="I534">
            <v>647851.92000000004</v>
          </cell>
          <cell r="K534" t="str">
            <v>M-063</v>
          </cell>
          <cell r="L534">
            <v>689126.40000000002</v>
          </cell>
          <cell r="N534" t="str">
            <v>R-004</v>
          </cell>
          <cell r="O534">
            <v>591104.1</v>
          </cell>
        </row>
        <row r="535">
          <cell r="B535" t="str">
            <v>K-015</v>
          </cell>
          <cell r="C535">
            <v>2200950</v>
          </cell>
          <cell r="H535" t="str">
            <v>S-029</v>
          </cell>
          <cell r="I535">
            <v>647851.92000000004</v>
          </cell>
          <cell r="K535" t="str">
            <v>M-068</v>
          </cell>
          <cell r="L535">
            <v>364579.2</v>
          </cell>
          <cell r="N535" t="str">
            <v>R-005</v>
          </cell>
          <cell r="O535">
            <v>12320</v>
          </cell>
        </row>
        <row r="536">
          <cell r="B536" t="str">
            <v>K-015</v>
          </cell>
          <cell r="C536">
            <v>321900</v>
          </cell>
          <cell r="H536" t="str">
            <v>S-034</v>
          </cell>
          <cell r="I536">
            <v>308062.2</v>
          </cell>
          <cell r="K536" t="str">
            <v>M-068</v>
          </cell>
          <cell r="L536">
            <v>364579.2</v>
          </cell>
          <cell r="N536" t="str">
            <v>R-005</v>
          </cell>
          <cell r="O536">
            <v>12320</v>
          </cell>
        </row>
        <row r="537">
          <cell r="B537" t="str">
            <v>K-015</v>
          </cell>
          <cell r="C537">
            <v>892200</v>
          </cell>
          <cell r="H537" t="str">
            <v>S-034</v>
          </cell>
          <cell r="I537">
            <v>308062.2</v>
          </cell>
          <cell r="K537" t="str">
            <v>M-096</v>
          </cell>
          <cell r="L537">
            <v>803109.6</v>
          </cell>
          <cell r="N537" t="str">
            <v>R-006</v>
          </cell>
          <cell r="O537">
            <v>29502.63</v>
          </cell>
        </row>
        <row r="538">
          <cell r="B538" t="str">
            <v>K-015</v>
          </cell>
          <cell r="C538">
            <v>5595150</v>
          </cell>
          <cell r="H538" t="str">
            <v>S-037</v>
          </cell>
          <cell r="I538">
            <v>130050</v>
          </cell>
          <cell r="K538" t="str">
            <v>M-096</v>
          </cell>
          <cell r="L538">
            <v>803109.6</v>
          </cell>
          <cell r="N538" t="str">
            <v>R-006</v>
          </cell>
          <cell r="O538">
            <v>29502.63</v>
          </cell>
        </row>
        <row r="539">
          <cell r="B539" t="str">
            <v>K-019</v>
          </cell>
          <cell r="C539">
            <v>1096800</v>
          </cell>
          <cell r="H539" t="str">
            <v>S-037</v>
          </cell>
          <cell r="I539">
            <v>150527.28</v>
          </cell>
          <cell r="K539" t="str">
            <v>M-162</v>
          </cell>
          <cell r="L539">
            <v>116190</v>
          </cell>
          <cell r="N539" t="str">
            <v>R-012</v>
          </cell>
          <cell r="O539">
            <v>331412.88</v>
          </cell>
        </row>
        <row r="540">
          <cell r="B540" t="str">
            <v>K-019</v>
          </cell>
          <cell r="C540">
            <v>1096800</v>
          </cell>
          <cell r="H540" t="str">
            <v>S-037</v>
          </cell>
          <cell r="I540">
            <v>280577.28000000003</v>
          </cell>
          <cell r="K540" t="str">
            <v>M-162</v>
          </cell>
          <cell r="L540">
            <v>164505.60000000001</v>
          </cell>
          <cell r="N540" t="str">
            <v>R-012</v>
          </cell>
          <cell r="O540">
            <v>331412.88</v>
          </cell>
        </row>
        <row r="541">
          <cell r="B541" t="str">
            <v>K-022</v>
          </cell>
          <cell r="C541">
            <v>1711050</v>
          </cell>
          <cell r="H541" t="str">
            <v>S-038</v>
          </cell>
          <cell r="I541">
            <v>391594.2</v>
          </cell>
          <cell r="K541" t="str">
            <v>M-162</v>
          </cell>
          <cell r="L541">
            <v>280695.59999999998</v>
          </cell>
          <cell r="N541" t="str">
            <v>R-024</v>
          </cell>
          <cell r="O541">
            <v>575031.69999999995</v>
          </cell>
        </row>
        <row r="542">
          <cell r="B542" t="str">
            <v>K-022</v>
          </cell>
          <cell r="C542">
            <v>4750</v>
          </cell>
          <cell r="H542" t="str">
            <v>S-038</v>
          </cell>
          <cell r="I542">
            <v>391594.2</v>
          </cell>
          <cell r="K542" t="str">
            <v>M-180</v>
          </cell>
          <cell r="L542">
            <v>113742.72</v>
          </cell>
          <cell r="N542" t="str">
            <v>R-024</v>
          </cell>
          <cell r="O542">
            <v>575031.69999999995</v>
          </cell>
        </row>
        <row r="543">
          <cell r="B543" t="str">
            <v>K-022</v>
          </cell>
          <cell r="C543">
            <v>3460450</v>
          </cell>
          <cell r="H543" t="str">
            <v>S-040</v>
          </cell>
          <cell r="I543">
            <v>275875.08</v>
          </cell>
          <cell r="K543" t="str">
            <v>M-180</v>
          </cell>
          <cell r="L543">
            <v>181780.2</v>
          </cell>
          <cell r="N543" t="str">
            <v>R-024</v>
          </cell>
          <cell r="O543">
            <v>1150063.3999999999</v>
          </cell>
        </row>
        <row r="544">
          <cell r="B544" t="str">
            <v>K-022</v>
          </cell>
          <cell r="C544">
            <v>5176250</v>
          </cell>
          <cell r="H544" t="str">
            <v>S-040</v>
          </cell>
          <cell r="I544">
            <v>144399.70000000001</v>
          </cell>
          <cell r="K544" t="str">
            <v>M-180</v>
          </cell>
          <cell r="L544">
            <v>295522.92</v>
          </cell>
          <cell r="N544" t="str">
            <v>R-030</v>
          </cell>
          <cell r="O544">
            <v>276872.68</v>
          </cell>
        </row>
        <row r="545">
          <cell r="B545" t="str">
            <v>K-032</v>
          </cell>
          <cell r="C545">
            <v>165025</v>
          </cell>
          <cell r="H545" t="str">
            <v>S-040</v>
          </cell>
          <cell r="I545">
            <v>420274.78</v>
          </cell>
          <cell r="K545" t="str">
            <v>N-002</v>
          </cell>
          <cell r="L545">
            <v>147346.92000000001</v>
          </cell>
          <cell r="N545" t="str">
            <v>R-030</v>
          </cell>
          <cell r="O545">
            <v>276872.68</v>
          </cell>
        </row>
        <row r="546">
          <cell r="B546" t="str">
            <v>K-032</v>
          </cell>
          <cell r="C546">
            <v>281700</v>
          </cell>
          <cell r="H546" t="str">
            <v>S-044</v>
          </cell>
          <cell r="I546">
            <v>254400</v>
          </cell>
          <cell r="K546" t="str">
            <v>N-002</v>
          </cell>
          <cell r="L546">
            <v>97380</v>
          </cell>
          <cell r="N546" t="str">
            <v>R-041</v>
          </cell>
          <cell r="O546">
            <v>28751.58</v>
          </cell>
        </row>
        <row r="547">
          <cell r="B547" t="str">
            <v>K-032</v>
          </cell>
          <cell r="C547">
            <v>446725</v>
          </cell>
          <cell r="H547" t="str">
            <v>S-044</v>
          </cell>
          <cell r="I547">
            <v>254400</v>
          </cell>
          <cell r="K547" t="str">
            <v>N-002</v>
          </cell>
          <cell r="L547">
            <v>173636.4</v>
          </cell>
          <cell r="N547" t="str">
            <v>R-041</v>
          </cell>
          <cell r="O547">
            <v>28751.58</v>
          </cell>
        </row>
        <row r="548">
          <cell r="B548" t="str">
            <v>K-035</v>
          </cell>
          <cell r="C548">
            <v>1534450</v>
          </cell>
          <cell r="H548" t="str">
            <v>S-045</v>
          </cell>
          <cell r="I548">
            <v>155400</v>
          </cell>
          <cell r="K548" t="str">
            <v>N-002</v>
          </cell>
          <cell r="L548">
            <v>418363.32</v>
          </cell>
          <cell r="N548" t="str">
            <v>R-081</v>
          </cell>
          <cell r="O548">
            <v>2034299.52</v>
          </cell>
        </row>
        <row r="549">
          <cell r="B549" t="str">
            <v>K-035</v>
          </cell>
          <cell r="C549">
            <v>1534450</v>
          </cell>
          <cell r="H549" t="str">
            <v>S-045</v>
          </cell>
          <cell r="I549">
            <v>155400</v>
          </cell>
          <cell r="K549" t="str">
            <v>N-003</v>
          </cell>
          <cell r="L549">
            <v>73760</v>
          </cell>
          <cell r="N549" t="str">
            <v>R-081</v>
          </cell>
          <cell r="O549">
            <v>535500</v>
          </cell>
        </row>
        <row r="550">
          <cell r="B550" t="str">
            <v>K-040</v>
          </cell>
          <cell r="C550">
            <v>617400</v>
          </cell>
          <cell r="H550" t="str">
            <v>S-051</v>
          </cell>
          <cell r="I550">
            <v>222840</v>
          </cell>
          <cell r="K550" t="str">
            <v>N-003</v>
          </cell>
          <cell r="L550">
            <v>73760</v>
          </cell>
          <cell r="N550" t="str">
            <v>R-081</v>
          </cell>
          <cell r="O550">
            <v>88813.2</v>
          </cell>
        </row>
        <row r="551">
          <cell r="B551" t="str">
            <v>K-040</v>
          </cell>
          <cell r="C551">
            <v>617400</v>
          </cell>
          <cell r="H551" t="str">
            <v>S-051</v>
          </cell>
          <cell r="I551">
            <v>246100.02</v>
          </cell>
          <cell r="K551" t="str">
            <v>N-004</v>
          </cell>
          <cell r="L551">
            <v>93360</v>
          </cell>
          <cell r="N551" t="str">
            <v>R-081</v>
          </cell>
          <cell r="O551">
            <v>311020.79999999999</v>
          </cell>
        </row>
        <row r="552">
          <cell r="B552" t="str">
            <v>K-128</v>
          </cell>
          <cell r="C552">
            <v>288725</v>
          </cell>
          <cell r="H552" t="str">
            <v>S-051</v>
          </cell>
          <cell r="I552">
            <v>632094.48</v>
          </cell>
          <cell r="K552" t="str">
            <v>N-004</v>
          </cell>
          <cell r="L552">
            <v>93360</v>
          </cell>
          <cell r="N552" t="str">
            <v>R-081</v>
          </cell>
          <cell r="O552">
            <v>682956.9</v>
          </cell>
        </row>
        <row r="553">
          <cell r="B553" t="str">
            <v>K-128</v>
          </cell>
          <cell r="C553">
            <v>288725</v>
          </cell>
          <cell r="H553" t="str">
            <v>S-051</v>
          </cell>
          <cell r="I553">
            <v>1101034.5</v>
          </cell>
          <cell r="K553" t="str">
            <v>N-005</v>
          </cell>
          <cell r="L553">
            <v>215272.68</v>
          </cell>
          <cell r="N553" t="str">
            <v>R-081</v>
          </cell>
          <cell r="O553">
            <v>1306238.6000000001</v>
          </cell>
        </row>
        <row r="554">
          <cell r="B554" t="str">
            <v>L-006</v>
          </cell>
          <cell r="C554">
            <v>184725</v>
          </cell>
          <cell r="H554" t="str">
            <v>S-054</v>
          </cell>
          <cell r="I554">
            <v>106200</v>
          </cell>
          <cell r="K554" t="str">
            <v>N-005</v>
          </cell>
          <cell r="L554">
            <v>173636.4</v>
          </cell>
          <cell r="N554" t="str">
            <v>R-081</v>
          </cell>
          <cell r="O554">
            <v>118728</v>
          </cell>
        </row>
        <row r="555">
          <cell r="B555" t="str">
            <v>L-006</v>
          </cell>
          <cell r="C555">
            <v>53850</v>
          </cell>
          <cell r="H555" t="str">
            <v>S-054</v>
          </cell>
          <cell r="I555">
            <v>635191.92000000004</v>
          </cell>
          <cell r="K555" t="str">
            <v>N-005</v>
          </cell>
          <cell r="L555">
            <v>70431</v>
          </cell>
          <cell r="N555" t="str">
            <v>R-081</v>
          </cell>
          <cell r="O555">
            <v>467229.6</v>
          </cell>
        </row>
        <row r="556">
          <cell r="B556" t="str">
            <v>L-006</v>
          </cell>
          <cell r="C556">
            <v>238575</v>
          </cell>
          <cell r="H556" t="str">
            <v>S-054</v>
          </cell>
          <cell r="I556">
            <v>741391.92</v>
          </cell>
          <cell r="K556" t="str">
            <v>N-005</v>
          </cell>
          <cell r="L556">
            <v>115386.18</v>
          </cell>
          <cell r="N556" t="str">
            <v>R-081</v>
          </cell>
          <cell r="O556">
            <v>608205.19999999995</v>
          </cell>
        </row>
        <row r="557">
          <cell r="B557" t="str">
            <v>L-008</v>
          </cell>
          <cell r="C557">
            <v>10308492</v>
          </cell>
          <cell r="H557" t="str">
            <v>S-060</v>
          </cell>
          <cell r="I557">
            <v>325950</v>
          </cell>
          <cell r="K557" t="str">
            <v>N-005</v>
          </cell>
          <cell r="L557">
            <v>574726.26</v>
          </cell>
          <cell r="N557" t="str">
            <v>R-081</v>
          </cell>
          <cell r="O557">
            <v>41613</v>
          </cell>
        </row>
        <row r="558">
          <cell r="B558" t="str">
            <v>L-008</v>
          </cell>
          <cell r="C558">
            <v>10308492</v>
          </cell>
          <cell r="H558" t="str">
            <v>S-060</v>
          </cell>
          <cell r="I558">
            <v>325950</v>
          </cell>
          <cell r="K558" t="str">
            <v>N-006</v>
          </cell>
          <cell r="L558">
            <v>774675.84</v>
          </cell>
          <cell r="N558" t="str">
            <v>R-081</v>
          </cell>
          <cell r="O558">
            <v>382500</v>
          </cell>
        </row>
        <row r="559">
          <cell r="B559" t="str">
            <v>L-011</v>
          </cell>
          <cell r="C559">
            <v>11793888</v>
          </cell>
          <cell r="H559" t="str">
            <v>S-065</v>
          </cell>
          <cell r="I559">
            <v>832455.76</v>
          </cell>
          <cell r="K559" t="str">
            <v>N-006</v>
          </cell>
          <cell r="L559">
            <v>518371.2</v>
          </cell>
          <cell r="N559" t="str">
            <v>R-081</v>
          </cell>
          <cell r="O559">
            <v>212546.4</v>
          </cell>
        </row>
        <row r="560">
          <cell r="B560" t="str">
            <v>L-011</v>
          </cell>
          <cell r="C560">
            <v>17439732</v>
          </cell>
          <cell r="H560" t="str">
            <v>S-065</v>
          </cell>
          <cell r="I560">
            <v>331000.08</v>
          </cell>
          <cell r="K560" t="str">
            <v>N-006</v>
          </cell>
          <cell r="L560">
            <v>1293047.04</v>
          </cell>
          <cell r="N560" t="str">
            <v>R-081</v>
          </cell>
          <cell r="O560">
            <v>153000</v>
          </cell>
        </row>
        <row r="561">
          <cell r="B561" t="str">
            <v>L-011</v>
          </cell>
          <cell r="C561">
            <v>7182576</v>
          </cell>
          <cell r="H561" t="str">
            <v>S-065</v>
          </cell>
          <cell r="I561">
            <v>1163455.8400000001</v>
          </cell>
          <cell r="K561" t="str">
            <v>N-010</v>
          </cell>
          <cell r="L561">
            <v>43140</v>
          </cell>
          <cell r="N561" t="str">
            <v>R-081</v>
          </cell>
          <cell r="O561">
            <v>473941.7</v>
          </cell>
        </row>
        <row r="562">
          <cell r="B562" t="str">
            <v>L-011</v>
          </cell>
          <cell r="C562">
            <v>5836122</v>
          </cell>
          <cell r="H562" t="str">
            <v>S-066</v>
          </cell>
          <cell r="I562">
            <v>133308.78</v>
          </cell>
          <cell r="K562" t="str">
            <v>N-010</v>
          </cell>
          <cell r="L562">
            <v>43140</v>
          </cell>
          <cell r="N562" t="str">
            <v>R-081</v>
          </cell>
          <cell r="O562">
            <v>1371024.8</v>
          </cell>
        </row>
        <row r="563">
          <cell r="B563" t="str">
            <v>L-011</v>
          </cell>
          <cell r="C563">
            <v>8647884</v>
          </cell>
          <cell r="H563" t="str">
            <v>S-066</v>
          </cell>
          <cell r="I563">
            <v>133308.78</v>
          </cell>
          <cell r="K563" t="str">
            <v>N-017</v>
          </cell>
          <cell r="L563">
            <v>1557025.92</v>
          </cell>
          <cell r="N563" t="str">
            <v>R-081</v>
          </cell>
          <cell r="O563">
            <v>316142.40000000002</v>
          </cell>
        </row>
        <row r="564">
          <cell r="B564" t="str">
            <v>L-011</v>
          </cell>
          <cell r="C564">
            <v>50900202</v>
          </cell>
          <cell r="H564" t="str">
            <v>S-087</v>
          </cell>
          <cell r="I564">
            <v>263802.48</v>
          </cell>
          <cell r="K564" t="str">
            <v>N-017</v>
          </cell>
          <cell r="L564">
            <v>1557025.92</v>
          </cell>
          <cell r="N564" t="str">
            <v>R-081</v>
          </cell>
          <cell r="O564">
            <v>1236633.6000000001</v>
          </cell>
        </row>
        <row r="565">
          <cell r="B565" t="str">
            <v>L-014</v>
          </cell>
          <cell r="C565">
            <v>384000</v>
          </cell>
          <cell r="H565" t="str">
            <v>S-087</v>
          </cell>
          <cell r="I565">
            <v>263802.48</v>
          </cell>
          <cell r="K565" t="str">
            <v>N-030</v>
          </cell>
          <cell r="L565">
            <v>189776.02</v>
          </cell>
          <cell r="N565" t="str">
            <v>R-081</v>
          </cell>
          <cell r="O565">
            <v>761320.5</v>
          </cell>
        </row>
        <row r="566">
          <cell r="B566" t="str">
            <v>L-014</v>
          </cell>
          <cell r="C566">
            <v>384000</v>
          </cell>
          <cell r="H566" t="str">
            <v>S-088</v>
          </cell>
          <cell r="I566">
            <v>50000</v>
          </cell>
          <cell r="K566" t="str">
            <v>N-030</v>
          </cell>
          <cell r="L566">
            <v>189776.02</v>
          </cell>
          <cell r="N566" t="str">
            <v>R-081</v>
          </cell>
          <cell r="O566">
            <v>774379.2</v>
          </cell>
        </row>
        <row r="567">
          <cell r="B567" t="str">
            <v>L-015</v>
          </cell>
          <cell r="C567">
            <v>573650</v>
          </cell>
          <cell r="H567" t="str">
            <v>S-088</v>
          </cell>
          <cell r="I567">
            <v>50000</v>
          </cell>
          <cell r="K567" t="str">
            <v>N-097</v>
          </cell>
          <cell r="L567">
            <v>215168.8</v>
          </cell>
          <cell r="N567" t="str">
            <v>R-081</v>
          </cell>
          <cell r="O567">
            <v>688500</v>
          </cell>
        </row>
        <row r="568">
          <cell r="B568" t="str">
            <v>L-015</v>
          </cell>
          <cell r="C568">
            <v>573650</v>
          </cell>
          <cell r="H568" t="str">
            <v>S-103</v>
          </cell>
          <cell r="I568">
            <v>747628.68</v>
          </cell>
          <cell r="K568" t="str">
            <v>N-097</v>
          </cell>
          <cell r="L568">
            <v>215168.8</v>
          </cell>
          <cell r="N568" t="str">
            <v>R-081</v>
          </cell>
          <cell r="O568">
            <v>1807668.72</v>
          </cell>
        </row>
        <row r="569">
          <cell r="B569" t="str">
            <v>L-017</v>
          </cell>
          <cell r="C569">
            <v>837000</v>
          </cell>
          <cell r="H569" t="str">
            <v>S-103</v>
          </cell>
          <cell r="I569">
            <v>747628.68</v>
          </cell>
          <cell r="K569" t="str">
            <v>P-001</v>
          </cell>
          <cell r="L569">
            <v>367718.40000000002</v>
          </cell>
          <cell r="N569" t="str">
            <v>R-081</v>
          </cell>
          <cell r="O569">
            <v>921888</v>
          </cell>
        </row>
        <row r="570">
          <cell r="B570" t="str">
            <v>L-017</v>
          </cell>
          <cell r="C570">
            <v>837000</v>
          </cell>
          <cell r="H570" t="str">
            <v>S-139</v>
          </cell>
          <cell r="I570">
            <v>318823.3</v>
          </cell>
          <cell r="K570" t="str">
            <v>P-001</v>
          </cell>
          <cell r="L570">
            <v>194839.67999999999</v>
          </cell>
          <cell r="N570" t="str">
            <v>R-081</v>
          </cell>
          <cell r="O570">
            <v>647520</v>
          </cell>
        </row>
        <row r="571">
          <cell r="B571" t="str">
            <v>L-023</v>
          </cell>
          <cell r="C571">
            <v>1390500</v>
          </cell>
          <cell r="H571" t="str">
            <v>S-139</v>
          </cell>
          <cell r="I571">
            <v>318823.3</v>
          </cell>
          <cell r="K571" t="str">
            <v>P-001</v>
          </cell>
          <cell r="L571">
            <v>562558.07999999996</v>
          </cell>
          <cell r="N571" t="str">
            <v>R-081</v>
          </cell>
          <cell r="O571">
            <v>177626.4</v>
          </cell>
        </row>
        <row r="572">
          <cell r="B572" t="str">
            <v>L-023</v>
          </cell>
          <cell r="C572">
            <v>927000</v>
          </cell>
          <cell r="H572" t="str">
            <v>S-142</v>
          </cell>
          <cell r="I572">
            <v>99319.76</v>
          </cell>
          <cell r="K572" t="str">
            <v>P-007</v>
          </cell>
          <cell r="L572">
            <v>202195.56</v>
          </cell>
          <cell r="N572" t="str">
            <v>R-081</v>
          </cell>
          <cell r="O572">
            <v>1011772.08</v>
          </cell>
        </row>
        <row r="573">
          <cell r="B573" t="str">
            <v>L-023</v>
          </cell>
          <cell r="C573">
            <v>927000</v>
          </cell>
          <cell r="H573" t="str">
            <v>S-142</v>
          </cell>
          <cell r="I573">
            <v>99319.76</v>
          </cell>
          <cell r="K573" t="str">
            <v>P-007</v>
          </cell>
          <cell r="L573">
            <v>202195.56</v>
          </cell>
          <cell r="N573" t="str">
            <v>R-081</v>
          </cell>
          <cell r="O573">
            <v>259008</v>
          </cell>
        </row>
        <row r="574">
          <cell r="B574" t="str">
            <v>L-023</v>
          </cell>
          <cell r="C574">
            <v>927000</v>
          </cell>
          <cell r="H574" t="str">
            <v>S-168</v>
          </cell>
          <cell r="I574">
            <v>246669.98</v>
          </cell>
          <cell r="K574" t="str">
            <v>P-012</v>
          </cell>
          <cell r="L574">
            <v>204482.88</v>
          </cell>
          <cell r="N574" t="str">
            <v>R-081</v>
          </cell>
          <cell r="O574">
            <v>1350263.5</v>
          </cell>
        </row>
        <row r="575">
          <cell r="B575" t="str">
            <v>L-023</v>
          </cell>
          <cell r="C575">
            <v>927000</v>
          </cell>
          <cell r="H575" t="str">
            <v>S-168</v>
          </cell>
          <cell r="I575">
            <v>246669.98</v>
          </cell>
          <cell r="K575" t="str">
            <v>P-012</v>
          </cell>
          <cell r="L575">
            <v>203649.49</v>
          </cell>
          <cell r="N575" t="str">
            <v>R-081</v>
          </cell>
          <cell r="O575">
            <v>153648</v>
          </cell>
        </row>
        <row r="576">
          <cell r="B576" t="str">
            <v>L-023</v>
          </cell>
          <cell r="C576">
            <v>7680000</v>
          </cell>
          <cell r="H576" t="str">
            <v>S-188</v>
          </cell>
          <cell r="I576">
            <v>989861.76</v>
          </cell>
          <cell r="K576" t="str">
            <v>P-012</v>
          </cell>
          <cell r="L576">
            <v>408132.37</v>
          </cell>
          <cell r="N576" t="str">
            <v>R-081</v>
          </cell>
          <cell r="O576">
            <v>311020.79999999999</v>
          </cell>
        </row>
        <row r="577">
          <cell r="B577" t="str">
            <v>L-023</v>
          </cell>
          <cell r="C577">
            <v>36000</v>
          </cell>
          <cell r="H577" t="str">
            <v>S-188</v>
          </cell>
          <cell r="I577">
            <v>989861.76</v>
          </cell>
          <cell r="K577" t="str">
            <v>P-025</v>
          </cell>
          <cell r="L577">
            <v>158804.1</v>
          </cell>
          <cell r="N577" t="str">
            <v>R-081</v>
          </cell>
          <cell r="O577">
            <v>130426.2</v>
          </cell>
        </row>
        <row r="578">
          <cell r="B578" t="str">
            <v>L-023</v>
          </cell>
          <cell r="C578">
            <v>892800</v>
          </cell>
          <cell r="H578" t="str">
            <v>S-194</v>
          </cell>
          <cell r="I578">
            <v>34980</v>
          </cell>
          <cell r="K578" t="str">
            <v>P-025</v>
          </cell>
          <cell r="L578">
            <v>158804.1</v>
          </cell>
          <cell r="N578" t="str">
            <v>R-081</v>
          </cell>
          <cell r="O578">
            <v>204000</v>
          </cell>
        </row>
        <row r="579">
          <cell r="B579" t="str">
            <v>L-023</v>
          </cell>
          <cell r="C579">
            <v>1192500</v>
          </cell>
          <cell r="H579" t="str">
            <v>S-194</v>
          </cell>
          <cell r="I579">
            <v>264876.98</v>
          </cell>
          <cell r="K579" t="str">
            <v>R-003</v>
          </cell>
          <cell r="L579">
            <v>653840.64000000001</v>
          </cell>
          <cell r="N579" t="str">
            <v>R-081</v>
          </cell>
          <cell r="O579">
            <v>19539435.120000001</v>
          </cell>
        </row>
        <row r="580">
          <cell r="B580" t="str">
            <v>L-023</v>
          </cell>
          <cell r="C580">
            <v>397500</v>
          </cell>
          <cell r="H580" t="str">
            <v>S-194</v>
          </cell>
          <cell r="I580">
            <v>299856.98</v>
          </cell>
          <cell r="K580" t="str">
            <v>R-003</v>
          </cell>
          <cell r="L580">
            <v>653840.64000000001</v>
          </cell>
          <cell r="N580" t="str">
            <v>S-011</v>
          </cell>
          <cell r="O580">
            <v>1547101.5</v>
          </cell>
        </row>
        <row r="581">
          <cell r="B581" t="str">
            <v>L-023</v>
          </cell>
          <cell r="C581">
            <v>1296000</v>
          </cell>
          <cell r="H581" t="str">
            <v>S-276</v>
          </cell>
          <cell r="I581">
            <v>384690.24</v>
          </cell>
          <cell r="K581" t="str">
            <v>R-036</v>
          </cell>
          <cell r="L581">
            <v>1227997</v>
          </cell>
          <cell r="N581" t="str">
            <v>S-011</v>
          </cell>
          <cell r="O581">
            <v>427543.14</v>
          </cell>
        </row>
        <row r="582">
          <cell r="B582" t="str">
            <v>L-023</v>
          </cell>
          <cell r="C582">
            <v>1536000</v>
          </cell>
          <cell r="H582" t="str">
            <v>S-276</v>
          </cell>
          <cell r="I582">
            <v>384690.24</v>
          </cell>
          <cell r="K582" t="str">
            <v>R-036</v>
          </cell>
          <cell r="L582">
            <v>203009</v>
          </cell>
          <cell r="N582" t="str">
            <v>S-011</v>
          </cell>
          <cell r="O582">
            <v>1974644.64</v>
          </cell>
        </row>
        <row r="583">
          <cell r="B583" t="str">
            <v>L-023</v>
          </cell>
          <cell r="C583">
            <v>18129300</v>
          </cell>
          <cell r="H583" t="str">
            <v>S-323</v>
          </cell>
          <cell r="I583">
            <v>70675.259999999995</v>
          </cell>
          <cell r="K583" t="str">
            <v>R-036</v>
          </cell>
          <cell r="L583">
            <v>33180</v>
          </cell>
          <cell r="N583" t="str">
            <v>S-012</v>
          </cell>
          <cell r="O583">
            <v>182734.2</v>
          </cell>
        </row>
        <row r="584">
          <cell r="B584" t="str">
            <v>M-003</v>
          </cell>
          <cell r="C584">
            <v>344500</v>
          </cell>
          <cell r="H584" t="str">
            <v>S-323</v>
          </cell>
          <cell r="I584">
            <v>70675.259999999995</v>
          </cell>
          <cell r="K584" t="str">
            <v>R-036</v>
          </cell>
          <cell r="L584">
            <v>1464186</v>
          </cell>
          <cell r="N584" t="str">
            <v>S-012</v>
          </cell>
          <cell r="O584">
            <v>278000</v>
          </cell>
        </row>
        <row r="585">
          <cell r="B585" t="str">
            <v>M-003</v>
          </cell>
          <cell r="C585">
            <v>344500</v>
          </cell>
          <cell r="H585" t="str">
            <v>S-336</v>
          </cell>
          <cell r="I585">
            <v>72000</v>
          </cell>
          <cell r="K585" t="str">
            <v>R-048</v>
          </cell>
          <cell r="L585">
            <v>77055</v>
          </cell>
          <cell r="N585" t="str">
            <v>S-012</v>
          </cell>
          <cell r="O585">
            <v>460734.2</v>
          </cell>
        </row>
        <row r="586">
          <cell r="B586" t="str">
            <v>M-006</v>
          </cell>
          <cell r="C586">
            <v>1528200</v>
          </cell>
          <cell r="H586" t="str">
            <v>S-336</v>
          </cell>
          <cell r="I586">
            <v>196050</v>
          </cell>
          <cell r="K586" t="str">
            <v>R-048</v>
          </cell>
          <cell r="L586">
            <v>77055</v>
          </cell>
          <cell r="N586" t="str">
            <v>S-014</v>
          </cell>
          <cell r="O586">
            <v>240259.98</v>
          </cell>
        </row>
        <row r="587">
          <cell r="B587" t="str">
            <v>M-006</v>
          </cell>
          <cell r="C587">
            <v>1528200</v>
          </cell>
          <cell r="H587" t="str">
            <v>S-336</v>
          </cell>
          <cell r="I587">
            <v>132399.96</v>
          </cell>
          <cell r="K587" t="str">
            <v>R-049</v>
          </cell>
          <cell r="L587">
            <v>85680</v>
          </cell>
          <cell r="N587" t="str">
            <v>S-014</v>
          </cell>
          <cell r="O587">
            <v>1197740.08</v>
          </cell>
        </row>
        <row r="588">
          <cell r="B588" t="str">
            <v>M-008</v>
          </cell>
          <cell r="C588">
            <v>5581372.5</v>
          </cell>
          <cell r="H588" t="str">
            <v>S-336</v>
          </cell>
          <cell r="I588">
            <v>400449.96</v>
          </cell>
          <cell r="K588" t="str">
            <v>R-049</v>
          </cell>
          <cell r="L588">
            <v>85680</v>
          </cell>
          <cell r="N588" t="str">
            <v>S-014</v>
          </cell>
          <cell r="O588">
            <v>1438000.06</v>
          </cell>
        </row>
        <row r="589">
          <cell r="B589" t="str">
            <v>M-008</v>
          </cell>
          <cell r="C589">
            <v>5581372.5</v>
          </cell>
          <cell r="H589" t="str">
            <v>S-367</v>
          </cell>
          <cell r="I589">
            <v>42250.02</v>
          </cell>
          <cell r="K589" t="str">
            <v>R-081</v>
          </cell>
          <cell r="L589">
            <v>92793.600000000006</v>
          </cell>
          <cell r="N589" t="str">
            <v>S-015</v>
          </cell>
          <cell r="O589">
            <v>863723.52000000002</v>
          </cell>
        </row>
        <row r="590">
          <cell r="B590" t="str">
            <v>M-011</v>
          </cell>
          <cell r="C590">
            <v>444250</v>
          </cell>
          <cell r="H590" t="str">
            <v>S-367</v>
          </cell>
          <cell r="I590">
            <v>42250.02</v>
          </cell>
          <cell r="K590" t="str">
            <v>R-081</v>
          </cell>
          <cell r="L590">
            <v>958544.64</v>
          </cell>
          <cell r="N590" t="str">
            <v>S-015</v>
          </cell>
          <cell r="O590">
            <v>530248.88</v>
          </cell>
        </row>
        <row r="591">
          <cell r="B591" t="str">
            <v>M-011</v>
          </cell>
          <cell r="C591">
            <v>444250</v>
          </cell>
          <cell r="H591" t="str">
            <v>S-402</v>
          </cell>
          <cell r="I591">
            <v>184080</v>
          </cell>
          <cell r="K591" t="str">
            <v>R-081</v>
          </cell>
          <cell r="L591">
            <v>663454.07999999996</v>
          </cell>
          <cell r="N591" t="str">
            <v>S-015</v>
          </cell>
          <cell r="O591">
            <v>1393972.4</v>
          </cell>
        </row>
        <row r="592">
          <cell r="B592" t="str">
            <v>M-013</v>
          </cell>
          <cell r="C592">
            <v>330500</v>
          </cell>
          <cell r="H592" t="str">
            <v>S-402</v>
          </cell>
          <cell r="I592">
            <v>184080</v>
          </cell>
          <cell r="K592" t="str">
            <v>R-081</v>
          </cell>
          <cell r="L592">
            <v>246758.39999999999</v>
          </cell>
          <cell r="N592" t="str">
            <v>S-017</v>
          </cell>
          <cell r="O592">
            <v>372240.08</v>
          </cell>
        </row>
        <row r="593">
          <cell r="B593" t="str">
            <v>M-013</v>
          </cell>
          <cell r="C593">
            <v>228500</v>
          </cell>
          <cell r="H593" t="str">
            <v>S-453</v>
          </cell>
          <cell r="I593">
            <v>248995.02</v>
          </cell>
          <cell r="K593" t="str">
            <v>R-081</v>
          </cell>
          <cell r="L593">
            <v>1181669.76</v>
          </cell>
          <cell r="N593" t="str">
            <v>S-017</v>
          </cell>
          <cell r="O593">
            <v>147015</v>
          </cell>
        </row>
        <row r="594">
          <cell r="B594" t="str">
            <v>M-013</v>
          </cell>
          <cell r="C594">
            <v>559000</v>
          </cell>
          <cell r="H594" t="str">
            <v>S-453</v>
          </cell>
          <cell r="I594">
            <v>248995.02</v>
          </cell>
          <cell r="K594" t="str">
            <v>R-081</v>
          </cell>
          <cell r="L594">
            <v>1622764.8</v>
          </cell>
          <cell r="N594" t="str">
            <v>S-017</v>
          </cell>
          <cell r="O594">
            <v>519255.08</v>
          </cell>
        </row>
        <row r="595">
          <cell r="B595" t="str">
            <v>M-016</v>
          </cell>
          <cell r="C595">
            <v>4239750</v>
          </cell>
          <cell r="H595" t="str">
            <v>T-001</v>
          </cell>
          <cell r="I595">
            <v>149925</v>
          </cell>
          <cell r="K595" t="str">
            <v>R-081</v>
          </cell>
          <cell r="L595">
            <v>1266376.32</v>
          </cell>
          <cell r="N595" t="str">
            <v>S-018</v>
          </cell>
          <cell r="O595">
            <v>2664408.04</v>
          </cell>
        </row>
        <row r="596">
          <cell r="B596" t="str">
            <v>M-016</v>
          </cell>
          <cell r="C596">
            <v>4239750</v>
          </cell>
          <cell r="H596" t="str">
            <v>T-001</v>
          </cell>
          <cell r="I596">
            <v>252540</v>
          </cell>
          <cell r="K596" t="str">
            <v>R-081</v>
          </cell>
          <cell r="L596">
            <v>1345628.1599999999</v>
          </cell>
          <cell r="N596" t="str">
            <v>S-018</v>
          </cell>
          <cell r="O596">
            <v>792762.36</v>
          </cell>
        </row>
        <row r="597">
          <cell r="B597" t="str">
            <v>M-020</v>
          </cell>
          <cell r="C597">
            <v>1581800</v>
          </cell>
          <cell r="H597" t="str">
            <v>T-001</v>
          </cell>
          <cell r="I597">
            <v>402465</v>
          </cell>
          <cell r="K597" t="str">
            <v>R-081</v>
          </cell>
          <cell r="L597">
            <v>990161.28</v>
          </cell>
          <cell r="N597" t="str">
            <v>S-018</v>
          </cell>
          <cell r="O597">
            <v>782496</v>
          </cell>
        </row>
        <row r="598">
          <cell r="B598" t="str">
            <v>M-020</v>
          </cell>
          <cell r="C598">
            <v>847600</v>
          </cell>
          <cell r="H598" t="str">
            <v>T-006</v>
          </cell>
          <cell r="I598">
            <v>248658</v>
          </cell>
          <cell r="K598" t="str">
            <v>R-081</v>
          </cell>
          <cell r="L598">
            <v>1689071.04</v>
          </cell>
          <cell r="N598" t="str">
            <v>S-018</v>
          </cell>
          <cell r="O598">
            <v>3817644.12</v>
          </cell>
        </row>
        <row r="599">
          <cell r="B599" t="str">
            <v>M-020</v>
          </cell>
          <cell r="C599">
            <v>2249850</v>
          </cell>
          <cell r="H599" t="str">
            <v>T-006</v>
          </cell>
          <cell r="I599">
            <v>248658</v>
          </cell>
          <cell r="K599" t="str">
            <v>R-081</v>
          </cell>
          <cell r="L599">
            <v>1186348.8</v>
          </cell>
          <cell r="N599" t="str">
            <v>S-018</v>
          </cell>
          <cell r="O599">
            <v>1668000</v>
          </cell>
        </row>
        <row r="600">
          <cell r="B600" t="str">
            <v>M-020</v>
          </cell>
          <cell r="C600">
            <v>721200</v>
          </cell>
          <cell r="H600" t="str">
            <v>T-023</v>
          </cell>
          <cell r="I600">
            <v>80520</v>
          </cell>
          <cell r="K600" t="str">
            <v>R-081</v>
          </cell>
          <cell r="L600">
            <v>793382.40000000002</v>
          </cell>
          <cell r="N600" t="str">
            <v>S-018</v>
          </cell>
          <cell r="O600">
            <v>180500</v>
          </cell>
        </row>
        <row r="601">
          <cell r="B601" t="str">
            <v>M-020</v>
          </cell>
          <cell r="C601">
            <v>5400450</v>
          </cell>
          <cell r="H601" t="str">
            <v>T-023</v>
          </cell>
          <cell r="I601">
            <v>80520</v>
          </cell>
          <cell r="K601" t="str">
            <v>R-081</v>
          </cell>
          <cell r="L601">
            <v>469693.44</v>
          </cell>
          <cell r="N601" t="str">
            <v>S-018</v>
          </cell>
          <cell r="O601">
            <v>9905810.5199999996</v>
          </cell>
        </row>
        <row r="602">
          <cell r="B602" t="str">
            <v>M-026</v>
          </cell>
          <cell r="C602">
            <v>1431429</v>
          </cell>
          <cell r="H602" t="str">
            <v>T-057</v>
          </cell>
          <cell r="I602">
            <v>256228.62</v>
          </cell>
          <cell r="K602" t="str">
            <v>R-081</v>
          </cell>
          <cell r="L602">
            <v>1429257.6</v>
          </cell>
          <cell r="N602" t="str">
            <v>S-019</v>
          </cell>
          <cell r="O602">
            <v>216444.1</v>
          </cell>
        </row>
        <row r="603">
          <cell r="B603" t="str">
            <v>M-026</v>
          </cell>
          <cell r="C603">
            <v>3205947</v>
          </cell>
          <cell r="H603" t="str">
            <v>T-057</v>
          </cell>
          <cell r="I603">
            <v>256228.62</v>
          </cell>
          <cell r="K603" t="str">
            <v>R-081</v>
          </cell>
          <cell r="L603">
            <v>972472.31999999995</v>
          </cell>
          <cell r="N603" t="str">
            <v>S-019</v>
          </cell>
          <cell r="O603">
            <v>142000.01999999999</v>
          </cell>
        </row>
        <row r="604">
          <cell r="B604" t="str">
            <v>M-026</v>
          </cell>
          <cell r="C604">
            <v>2305787</v>
          </cell>
          <cell r="H604" t="str">
            <v>U-002</v>
          </cell>
          <cell r="I604">
            <v>144399.70000000001</v>
          </cell>
          <cell r="K604" t="str">
            <v>R-081</v>
          </cell>
          <cell r="L604">
            <v>240998.39999999999</v>
          </cell>
          <cell r="N604" t="str">
            <v>S-019</v>
          </cell>
          <cell r="O604">
            <v>358444.12</v>
          </cell>
        </row>
        <row r="605">
          <cell r="B605" t="str">
            <v>M-026</v>
          </cell>
          <cell r="C605">
            <v>2347691</v>
          </cell>
          <cell r="H605" t="str">
            <v>U-002</v>
          </cell>
          <cell r="I605">
            <v>144399.70000000001</v>
          </cell>
          <cell r="K605" t="str">
            <v>R-081</v>
          </cell>
          <cell r="L605">
            <v>49104</v>
          </cell>
          <cell r="N605" t="str">
            <v>S-023</v>
          </cell>
          <cell r="O605">
            <v>83400</v>
          </cell>
        </row>
        <row r="606">
          <cell r="B606" t="str">
            <v>M-026</v>
          </cell>
          <cell r="C606">
            <v>401580</v>
          </cell>
          <cell r="H606" t="str">
            <v>U-013</v>
          </cell>
          <cell r="I606">
            <v>144399.70000000001</v>
          </cell>
          <cell r="K606" t="str">
            <v>R-081</v>
          </cell>
          <cell r="L606">
            <v>870508.8</v>
          </cell>
          <cell r="N606" t="str">
            <v>S-023</v>
          </cell>
          <cell r="O606">
            <v>180500</v>
          </cell>
        </row>
        <row r="607">
          <cell r="B607" t="str">
            <v>M-026</v>
          </cell>
          <cell r="C607">
            <v>2623074</v>
          </cell>
          <cell r="H607" t="str">
            <v>U-013</v>
          </cell>
          <cell r="I607">
            <v>144399.70000000001</v>
          </cell>
          <cell r="K607" t="str">
            <v>R-081</v>
          </cell>
          <cell r="L607">
            <v>16068987.840000002</v>
          </cell>
          <cell r="N607" t="str">
            <v>S-023</v>
          </cell>
          <cell r="O607">
            <v>580861.80000000005</v>
          </cell>
        </row>
        <row r="608">
          <cell r="B608" t="str">
            <v>M-026</v>
          </cell>
          <cell r="C608">
            <v>3326227</v>
          </cell>
          <cell r="H608" t="str">
            <v>V-007</v>
          </cell>
          <cell r="I608">
            <v>183600</v>
          </cell>
          <cell r="K608" t="str">
            <v>R-158</v>
          </cell>
          <cell r="L608">
            <v>55926</v>
          </cell>
          <cell r="N608" t="str">
            <v>S-023</v>
          </cell>
          <cell r="O608">
            <v>844761.8</v>
          </cell>
        </row>
        <row r="609">
          <cell r="B609" t="str">
            <v>M-026</v>
          </cell>
          <cell r="C609">
            <v>2038746</v>
          </cell>
          <cell r="H609" t="str">
            <v>V-007</v>
          </cell>
          <cell r="I609">
            <v>575400</v>
          </cell>
          <cell r="K609" t="str">
            <v>R-158</v>
          </cell>
          <cell r="L609">
            <v>55926</v>
          </cell>
          <cell r="N609" t="str">
            <v>S-024</v>
          </cell>
          <cell r="O609">
            <v>431861.76000000001</v>
          </cell>
        </row>
        <row r="610">
          <cell r="B610" t="str">
            <v>M-026</v>
          </cell>
          <cell r="C610">
            <v>3517026</v>
          </cell>
          <cell r="H610" t="str">
            <v>V-007</v>
          </cell>
          <cell r="I610">
            <v>759000</v>
          </cell>
          <cell r="K610" t="str">
            <v>R-185</v>
          </cell>
          <cell r="L610">
            <v>356370</v>
          </cell>
          <cell r="N610" t="str">
            <v>S-024</v>
          </cell>
          <cell r="O610">
            <v>863723.52000000002</v>
          </cell>
        </row>
        <row r="611">
          <cell r="B611" t="str">
            <v>M-026</v>
          </cell>
          <cell r="C611">
            <v>1850469</v>
          </cell>
          <cell r="H611" t="str">
            <v>W-007</v>
          </cell>
          <cell r="I611">
            <v>85800</v>
          </cell>
          <cell r="K611" t="str">
            <v>R-185</v>
          </cell>
          <cell r="L611">
            <v>356370</v>
          </cell>
          <cell r="N611" t="str">
            <v>S-024</v>
          </cell>
          <cell r="O611">
            <v>1295585.28</v>
          </cell>
        </row>
        <row r="612">
          <cell r="B612" t="str">
            <v>M-026</v>
          </cell>
          <cell r="C612">
            <v>2143215</v>
          </cell>
          <cell r="H612" t="str">
            <v>W-007</v>
          </cell>
          <cell r="I612">
            <v>85800</v>
          </cell>
          <cell r="K612" t="str">
            <v>S-001</v>
          </cell>
          <cell r="L612">
            <v>136131.79999999999</v>
          </cell>
          <cell r="N612" t="str">
            <v>S-029</v>
          </cell>
          <cell r="O612">
            <v>636760.02</v>
          </cell>
        </row>
        <row r="613">
          <cell r="B613" t="str">
            <v>M-026</v>
          </cell>
          <cell r="C613">
            <v>3713257</v>
          </cell>
          <cell r="H613" t="str">
            <v>W-011</v>
          </cell>
          <cell r="I613">
            <v>272162.88</v>
          </cell>
          <cell r="K613" t="str">
            <v>S-001</v>
          </cell>
          <cell r="L613">
            <v>136131.79999999999</v>
          </cell>
          <cell r="N613" t="str">
            <v>S-029</v>
          </cell>
          <cell r="O613">
            <v>761236.04</v>
          </cell>
        </row>
        <row r="614">
          <cell r="B614" t="str">
            <v>M-026</v>
          </cell>
          <cell r="C614">
            <v>28904448</v>
          </cell>
          <cell r="H614" t="str">
            <v>W-011</v>
          </cell>
          <cell r="I614">
            <v>272162.88</v>
          </cell>
          <cell r="K614" t="str">
            <v>S-012</v>
          </cell>
          <cell r="L614">
            <v>582884.16</v>
          </cell>
          <cell r="N614" t="str">
            <v>S-029</v>
          </cell>
          <cell r="O614">
            <v>1397996.06</v>
          </cell>
        </row>
        <row r="615">
          <cell r="B615" t="str">
            <v>M-043</v>
          </cell>
          <cell r="C615">
            <v>174000</v>
          </cell>
          <cell r="H615" t="str">
            <v>W-015</v>
          </cell>
          <cell r="I615">
            <v>108000</v>
          </cell>
          <cell r="K615" t="str">
            <v>S-012</v>
          </cell>
          <cell r="L615">
            <v>807815.12</v>
          </cell>
          <cell r="N615" t="str">
            <v>S-036</v>
          </cell>
          <cell r="O615">
            <v>551537.43000000005</v>
          </cell>
        </row>
        <row r="616">
          <cell r="B616" t="str">
            <v>M-043</v>
          </cell>
          <cell r="C616">
            <v>174000</v>
          </cell>
          <cell r="H616" t="str">
            <v>W-015</v>
          </cell>
          <cell r="I616">
            <v>108000</v>
          </cell>
          <cell r="K616" t="str">
            <v>S-012</v>
          </cell>
          <cell r="L616">
            <v>768899.14</v>
          </cell>
          <cell r="N616" t="str">
            <v>S-036</v>
          </cell>
          <cell r="O616">
            <v>551537.43000000005</v>
          </cell>
        </row>
        <row r="617">
          <cell r="B617" t="str">
            <v>M-048</v>
          </cell>
          <cell r="C617">
            <v>189500</v>
          </cell>
          <cell r="H617" t="str">
            <v>W-032</v>
          </cell>
          <cell r="I617">
            <v>56232</v>
          </cell>
          <cell r="K617" t="str">
            <v>S-012</v>
          </cell>
          <cell r="L617">
            <v>591946.56000000006</v>
          </cell>
          <cell r="N617" t="str">
            <v>S-040</v>
          </cell>
          <cell r="O617">
            <v>184451.04</v>
          </cell>
        </row>
        <row r="618">
          <cell r="B618" t="str">
            <v>M-048</v>
          </cell>
          <cell r="C618">
            <v>189500</v>
          </cell>
          <cell r="H618" t="str">
            <v>W-032</v>
          </cell>
          <cell r="I618">
            <v>56232</v>
          </cell>
          <cell r="K618" t="str">
            <v>S-012</v>
          </cell>
          <cell r="L618">
            <v>2751544.98</v>
          </cell>
          <cell r="N618" t="str">
            <v>S-040</v>
          </cell>
          <cell r="O618">
            <v>977236.2</v>
          </cell>
        </row>
        <row r="619">
          <cell r="B619" t="str">
            <v>M-054</v>
          </cell>
          <cell r="C619">
            <v>494050</v>
          </cell>
          <cell r="H619" t="str">
            <v>Y-001</v>
          </cell>
          <cell r="I619">
            <v>307400.03999999998</v>
          </cell>
          <cell r="K619" t="str">
            <v>S-014</v>
          </cell>
          <cell r="L619">
            <v>166556.88</v>
          </cell>
          <cell r="N619" t="str">
            <v>S-040</v>
          </cell>
          <cell r="O619">
            <v>1161687.24</v>
          </cell>
        </row>
        <row r="620">
          <cell r="B620" t="str">
            <v>M-054</v>
          </cell>
          <cell r="C620">
            <v>494050</v>
          </cell>
          <cell r="H620" t="str">
            <v>Y-001</v>
          </cell>
          <cell r="I620">
            <v>307400.03999999998</v>
          </cell>
          <cell r="K620" t="str">
            <v>S-014</v>
          </cell>
          <cell r="L620">
            <v>166556.88</v>
          </cell>
          <cell r="N620" t="str">
            <v>S-042</v>
          </cell>
          <cell r="O620">
            <v>206000</v>
          </cell>
        </row>
        <row r="621">
          <cell r="B621" t="str">
            <v>M-096</v>
          </cell>
          <cell r="C621">
            <v>931350</v>
          </cell>
          <cell r="H621" t="str">
            <v>Y-022</v>
          </cell>
          <cell r="I621">
            <v>87950</v>
          </cell>
          <cell r="K621" t="str">
            <v>S-015</v>
          </cell>
          <cell r="L621">
            <v>295622.40000000002</v>
          </cell>
          <cell r="N621" t="str">
            <v>S-042</v>
          </cell>
          <cell r="O621">
            <v>206000</v>
          </cell>
        </row>
        <row r="622">
          <cell r="B622" t="str">
            <v>M-096</v>
          </cell>
          <cell r="C622">
            <v>931350</v>
          </cell>
          <cell r="H622" t="str">
            <v>Y-022</v>
          </cell>
          <cell r="I622">
            <v>87950</v>
          </cell>
          <cell r="K622" t="str">
            <v>S-015</v>
          </cell>
          <cell r="L622">
            <v>295622.40000000002</v>
          </cell>
          <cell r="N622" t="str">
            <v>S-044</v>
          </cell>
          <cell r="O622">
            <v>494599.36</v>
          </cell>
        </row>
        <row r="623">
          <cell r="B623" t="str">
            <v>M-161</v>
          </cell>
          <cell r="C623">
            <v>80000</v>
          </cell>
          <cell r="H623" t="str">
            <v>Y-074</v>
          </cell>
          <cell r="I623">
            <v>126368</v>
          </cell>
          <cell r="K623" t="str">
            <v>S-018</v>
          </cell>
          <cell r="L623">
            <v>2497049.86</v>
          </cell>
          <cell r="N623" t="str">
            <v>S-044</v>
          </cell>
          <cell r="O623">
            <v>494599.36</v>
          </cell>
        </row>
        <row r="624">
          <cell r="B624" t="str">
            <v>M-161</v>
          </cell>
          <cell r="C624">
            <v>80000</v>
          </cell>
          <cell r="H624" t="str">
            <v>Y-074</v>
          </cell>
          <cell r="I624">
            <v>126368</v>
          </cell>
          <cell r="K624" t="str">
            <v>S-018</v>
          </cell>
          <cell r="L624">
            <v>1236994.79</v>
          </cell>
          <cell r="N624" t="str">
            <v>S-045</v>
          </cell>
          <cell r="O624">
            <v>114499.98</v>
          </cell>
        </row>
        <row r="625">
          <cell r="B625" t="str">
            <v>M-180</v>
          </cell>
          <cell r="C625">
            <v>566325</v>
          </cell>
          <cell r="H625" t="str">
            <v>Y-090</v>
          </cell>
          <cell r="I625">
            <v>234313</v>
          </cell>
          <cell r="K625" t="str">
            <v>S-018</v>
          </cell>
          <cell r="L625">
            <v>3409246.46</v>
          </cell>
          <cell r="N625" t="str">
            <v>S-045</v>
          </cell>
          <cell r="O625">
            <v>151500</v>
          </cell>
        </row>
        <row r="626">
          <cell r="B626" t="str">
            <v>M-180</v>
          </cell>
          <cell r="C626">
            <v>784925</v>
          </cell>
          <cell r="H626" t="str">
            <v>Y-090</v>
          </cell>
          <cell r="I626">
            <v>234313</v>
          </cell>
          <cell r="K626" t="str">
            <v>S-018</v>
          </cell>
          <cell r="L626">
            <v>1952982.72</v>
          </cell>
          <cell r="N626" t="str">
            <v>S-045</v>
          </cell>
          <cell r="O626">
            <v>265999.98</v>
          </cell>
        </row>
        <row r="627">
          <cell r="B627" t="str">
            <v>M-180</v>
          </cell>
          <cell r="C627">
            <v>182400</v>
          </cell>
          <cell r="H627" t="str">
            <v>Y-100</v>
          </cell>
          <cell r="I627">
            <v>560930.88</v>
          </cell>
          <cell r="K627" t="str">
            <v>S-018</v>
          </cell>
          <cell r="L627">
            <v>9096273.8300000001</v>
          </cell>
          <cell r="N627" t="str">
            <v>S-049</v>
          </cell>
          <cell r="O627">
            <v>61551</v>
          </cell>
        </row>
        <row r="628">
          <cell r="B628" t="str">
            <v>M-180</v>
          </cell>
          <cell r="C628">
            <v>1533650</v>
          </cell>
          <cell r="H628" t="str">
            <v>Y-100</v>
          </cell>
          <cell r="I628">
            <v>560930.88</v>
          </cell>
          <cell r="K628" t="str">
            <v>S-020</v>
          </cell>
          <cell r="L628">
            <v>246674.88</v>
          </cell>
          <cell r="N628" t="str">
            <v>S-049</v>
          </cell>
          <cell r="O628">
            <v>61551</v>
          </cell>
        </row>
        <row r="629">
          <cell r="B629" t="str">
            <v>N-001</v>
          </cell>
          <cell r="C629">
            <v>624000</v>
          </cell>
          <cell r="H629" t="str">
            <v>Z-002</v>
          </cell>
          <cell r="I629">
            <v>112527.36</v>
          </cell>
          <cell r="K629" t="str">
            <v>S-020</v>
          </cell>
          <cell r="L629">
            <v>277603.20000000001</v>
          </cell>
          <cell r="N629" t="str">
            <v>S-054</v>
          </cell>
          <cell r="O629">
            <v>39600</v>
          </cell>
        </row>
        <row r="630">
          <cell r="B630" t="str">
            <v>N-001</v>
          </cell>
          <cell r="C630">
            <v>1030200</v>
          </cell>
          <cell r="H630" t="str">
            <v>Z-002</v>
          </cell>
          <cell r="I630">
            <v>112527.36</v>
          </cell>
          <cell r="K630" t="str">
            <v>S-020</v>
          </cell>
          <cell r="L630">
            <v>524278.08</v>
          </cell>
          <cell r="N630" t="str">
            <v>S-054</v>
          </cell>
          <cell r="O630">
            <v>39600</v>
          </cell>
        </row>
        <row r="631">
          <cell r="B631" t="str">
            <v>N-001</v>
          </cell>
          <cell r="C631">
            <v>628500</v>
          </cell>
          <cell r="H631" t="str">
            <v>Z-003</v>
          </cell>
          <cell r="I631">
            <v>345274.02</v>
          </cell>
          <cell r="K631" t="str">
            <v>S-022</v>
          </cell>
          <cell r="L631">
            <v>85680</v>
          </cell>
          <cell r="N631" t="str">
            <v>S-055</v>
          </cell>
          <cell r="O631">
            <v>52800</v>
          </cell>
        </row>
        <row r="632">
          <cell r="B632" t="str">
            <v>N-001</v>
          </cell>
          <cell r="C632">
            <v>510000</v>
          </cell>
          <cell r="H632" t="str">
            <v>Z-003</v>
          </cell>
          <cell r="I632">
            <v>261663.96</v>
          </cell>
          <cell r="K632" t="str">
            <v>S-022</v>
          </cell>
          <cell r="L632">
            <v>85680</v>
          </cell>
          <cell r="N632" t="str">
            <v>S-055</v>
          </cell>
          <cell r="O632">
            <v>52800</v>
          </cell>
        </row>
        <row r="633">
          <cell r="B633" t="str">
            <v>N-001</v>
          </cell>
          <cell r="C633">
            <v>686400</v>
          </cell>
          <cell r="H633" t="str">
            <v>Z-003</v>
          </cell>
          <cell r="I633">
            <v>606937.98</v>
          </cell>
          <cell r="K633" t="str">
            <v>S-023</v>
          </cell>
          <cell r="L633">
            <v>221628.96</v>
          </cell>
          <cell r="N633" t="str">
            <v>S-059</v>
          </cell>
          <cell r="O633">
            <v>112527.36</v>
          </cell>
        </row>
        <row r="634">
          <cell r="B634" t="str">
            <v>N-001</v>
          </cell>
          <cell r="C634">
            <v>754800</v>
          </cell>
          <cell r="K634" t="str">
            <v>S-023</v>
          </cell>
          <cell r="L634">
            <v>221628.96</v>
          </cell>
          <cell r="N634" t="str">
            <v>S-059</v>
          </cell>
          <cell r="O634">
            <v>112527.36</v>
          </cell>
        </row>
        <row r="635">
          <cell r="B635" t="str">
            <v>N-001</v>
          </cell>
          <cell r="C635">
            <v>4233900</v>
          </cell>
          <cell r="K635" t="str">
            <v>S-027</v>
          </cell>
          <cell r="L635">
            <v>77235</v>
          </cell>
          <cell r="N635" t="str">
            <v>S-060</v>
          </cell>
          <cell r="O635">
            <v>215930.88</v>
          </cell>
        </row>
        <row r="636">
          <cell r="B636" t="str">
            <v>N-002</v>
          </cell>
          <cell r="C636">
            <v>113100</v>
          </cell>
          <cell r="K636" t="str">
            <v>S-027</v>
          </cell>
          <cell r="L636">
            <v>191296.98</v>
          </cell>
          <cell r="N636" t="str">
            <v>S-060</v>
          </cell>
          <cell r="O636">
            <v>215930.88</v>
          </cell>
        </row>
        <row r="637">
          <cell r="B637" t="str">
            <v>N-002</v>
          </cell>
          <cell r="C637">
            <v>64800</v>
          </cell>
          <cell r="K637" t="str">
            <v>S-027</v>
          </cell>
          <cell r="L637">
            <v>268531.98</v>
          </cell>
          <cell r="N637" t="str">
            <v>S-065</v>
          </cell>
          <cell r="O637">
            <v>863723.52000000002</v>
          </cell>
        </row>
        <row r="638">
          <cell r="B638" t="str">
            <v>N-002</v>
          </cell>
          <cell r="C638">
            <v>177900</v>
          </cell>
          <cell r="K638" t="str">
            <v>S-029</v>
          </cell>
          <cell r="L638">
            <v>1164257.28</v>
          </cell>
          <cell r="N638" t="str">
            <v>S-065</v>
          </cell>
          <cell r="O638">
            <v>406375.02</v>
          </cell>
        </row>
        <row r="639">
          <cell r="B639" t="str">
            <v>N-004</v>
          </cell>
          <cell r="C639">
            <v>547500</v>
          </cell>
          <cell r="K639" t="str">
            <v>S-029</v>
          </cell>
          <cell r="L639">
            <v>1752078.72</v>
          </cell>
          <cell r="N639" t="str">
            <v>S-065</v>
          </cell>
          <cell r="O639">
            <v>1270098.54</v>
          </cell>
        </row>
        <row r="640">
          <cell r="B640" t="str">
            <v>N-004</v>
          </cell>
          <cell r="C640">
            <v>547500</v>
          </cell>
          <cell r="K640" t="str">
            <v>S-029</v>
          </cell>
          <cell r="L640">
            <v>2916336</v>
          </cell>
          <cell r="N640" t="str">
            <v>S-072</v>
          </cell>
          <cell r="O640">
            <v>240124.5</v>
          </cell>
        </row>
        <row r="641">
          <cell r="B641" t="str">
            <v>N-005</v>
          </cell>
          <cell r="C641">
            <v>1396500</v>
          </cell>
          <cell r="K641" t="str">
            <v>S-034</v>
          </cell>
          <cell r="L641">
            <v>72975</v>
          </cell>
          <cell r="N641" t="str">
            <v>S-072</v>
          </cell>
          <cell r="O641">
            <v>240124.5</v>
          </cell>
        </row>
        <row r="642">
          <cell r="B642" t="str">
            <v>N-005</v>
          </cell>
          <cell r="C642">
            <v>518250</v>
          </cell>
          <cell r="K642" t="str">
            <v>S-034</v>
          </cell>
          <cell r="L642">
            <v>118638.8</v>
          </cell>
          <cell r="N642" t="str">
            <v>S-076</v>
          </cell>
          <cell r="O642">
            <v>351027.38</v>
          </cell>
        </row>
        <row r="643">
          <cell r="B643" t="str">
            <v>N-005</v>
          </cell>
          <cell r="C643">
            <v>1914750</v>
          </cell>
          <cell r="K643" t="str">
            <v>S-034</v>
          </cell>
          <cell r="L643">
            <v>191613.8</v>
          </cell>
          <cell r="N643" t="str">
            <v>S-076</v>
          </cell>
          <cell r="O643">
            <v>351027.38</v>
          </cell>
        </row>
        <row r="644">
          <cell r="B644" t="str">
            <v>N-006</v>
          </cell>
          <cell r="C644">
            <v>1195000</v>
          </cell>
          <cell r="K644" t="str">
            <v>S-038</v>
          </cell>
          <cell r="L644">
            <v>190732.5</v>
          </cell>
          <cell r="N644" t="str">
            <v>S-079</v>
          </cell>
          <cell r="O644">
            <v>1316040</v>
          </cell>
        </row>
        <row r="645">
          <cell r="B645" t="str">
            <v>N-006</v>
          </cell>
          <cell r="C645">
            <v>1206000</v>
          </cell>
          <cell r="K645" t="str">
            <v>S-038</v>
          </cell>
          <cell r="L645">
            <v>190732.5</v>
          </cell>
          <cell r="N645" t="str">
            <v>S-079</v>
          </cell>
          <cell r="O645">
            <v>115680</v>
          </cell>
        </row>
        <row r="646">
          <cell r="B646" t="str">
            <v>N-006</v>
          </cell>
          <cell r="C646">
            <v>2401000</v>
          </cell>
          <cell r="K646" t="str">
            <v>S-044</v>
          </cell>
          <cell r="L646">
            <v>1861564.03</v>
          </cell>
          <cell r="N646" t="str">
            <v>S-079</v>
          </cell>
          <cell r="O646">
            <v>1431720</v>
          </cell>
        </row>
        <row r="647">
          <cell r="B647" t="str">
            <v>N-010</v>
          </cell>
          <cell r="C647">
            <v>54750</v>
          </cell>
          <cell r="K647" t="str">
            <v>S-044</v>
          </cell>
          <cell r="L647">
            <v>1861564.03</v>
          </cell>
          <cell r="N647" t="str">
            <v>S-088</v>
          </cell>
          <cell r="O647">
            <v>236021.04</v>
          </cell>
        </row>
        <row r="648">
          <cell r="B648" t="str">
            <v>N-010</v>
          </cell>
          <cell r="C648">
            <v>54750</v>
          </cell>
          <cell r="K648" t="str">
            <v>S-045</v>
          </cell>
          <cell r="L648">
            <v>352742.40000000002</v>
          </cell>
          <cell r="N648" t="str">
            <v>S-088</v>
          </cell>
          <cell r="O648">
            <v>236021.04</v>
          </cell>
        </row>
        <row r="649">
          <cell r="B649" t="str">
            <v>N-017</v>
          </cell>
          <cell r="C649">
            <v>2956250</v>
          </cell>
          <cell r="K649" t="str">
            <v>S-045</v>
          </cell>
          <cell r="L649">
            <v>37032</v>
          </cell>
          <cell r="N649" t="str">
            <v>S-094</v>
          </cell>
          <cell r="O649">
            <v>175000</v>
          </cell>
        </row>
        <row r="650">
          <cell r="B650" t="str">
            <v>N-017</v>
          </cell>
          <cell r="C650">
            <v>2956250</v>
          </cell>
          <cell r="K650" t="str">
            <v>S-045</v>
          </cell>
          <cell r="L650">
            <v>72546</v>
          </cell>
          <cell r="N650" t="str">
            <v>S-094</v>
          </cell>
          <cell r="O650">
            <v>659000</v>
          </cell>
        </row>
        <row r="651">
          <cell r="B651" t="str">
            <v>N-030</v>
          </cell>
          <cell r="C651">
            <v>219000</v>
          </cell>
          <cell r="K651" t="str">
            <v>S-045</v>
          </cell>
          <cell r="L651">
            <v>462320.4</v>
          </cell>
          <cell r="N651" t="str">
            <v>S-094</v>
          </cell>
          <cell r="O651">
            <v>684000</v>
          </cell>
        </row>
        <row r="652">
          <cell r="B652" t="str">
            <v>N-030</v>
          </cell>
          <cell r="C652">
            <v>219000</v>
          </cell>
          <cell r="K652" t="str">
            <v>S-048</v>
          </cell>
          <cell r="L652">
            <v>18440</v>
          </cell>
          <cell r="N652" t="str">
            <v>S-094</v>
          </cell>
          <cell r="O652">
            <v>1518000</v>
          </cell>
        </row>
        <row r="653">
          <cell r="B653" t="str">
            <v>N-038</v>
          </cell>
          <cell r="C653">
            <v>744800</v>
          </cell>
          <cell r="K653" t="str">
            <v>S-048</v>
          </cell>
          <cell r="L653">
            <v>18440</v>
          </cell>
          <cell r="N653" t="str">
            <v>S-098</v>
          </cell>
          <cell r="O653">
            <v>179628</v>
          </cell>
        </row>
        <row r="654">
          <cell r="B654" t="str">
            <v>N-038</v>
          </cell>
          <cell r="C654">
            <v>744800</v>
          </cell>
          <cell r="K654" t="str">
            <v>S-049</v>
          </cell>
          <cell r="L654">
            <v>84300</v>
          </cell>
          <cell r="N654" t="str">
            <v>S-098</v>
          </cell>
          <cell r="O654">
            <v>179628</v>
          </cell>
        </row>
        <row r="655">
          <cell r="B655" t="str">
            <v>N-072</v>
          </cell>
          <cell r="C655">
            <v>19250</v>
          </cell>
          <cell r="K655" t="str">
            <v>S-049</v>
          </cell>
          <cell r="L655">
            <v>84300</v>
          </cell>
          <cell r="N655" t="str">
            <v>S-124</v>
          </cell>
          <cell r="O655">
            <v>18714.21</v>
          </cell>
        </row>
        <row r="656">
          <cell r="B656" t="str">
            <v>N-072</v>
          </cell>
          <cell r="C656">
            <v>19250</v>
          </cell>
          <cell r="K656" t="str">
            <v>S-050</v>
          </cell>
          <cell r="L656">
            <v>212312.1</v>
          </cell>
          <cell r="N656" t="str">
            <v>S-124</v>
          </cell>
          <cell r="O656">
            <v>18714.21</v>
          </cell>
        </row>
        <row r="657">
          <cell r="B657" t="str">
            <v>P-001</v>
          </cell>
          <cell r="C657">
            <v>374000</v>
          </cell>
          <cell r="K657" t="str">
            <v>S-050</v>
          </cell>
          <cell r="L657">
            <v>43140</v>
          </cell>
          <cell r="N657" t="str">
            <v>S-170</v>
          </cell>
          <cell r="O657">
            <v>3000</v>
          </cell>
        </row>
        <row r="658">
          <cell r="B658" t="str">
            <v>P-001</v>
          </cell>
          <cell r="C658">
            <v>165600</v>
          </cell>
          <cell r="K658" t="str">
            <v>S-050</v>
          </cell>
          <cell r="L658">
            <v>152174.39999999999</v>
          </cell>
          <cell r="N658" t="str">
            <v>S-170</v>
          </cell>
          <cell r="O658">
            <v>3000</v>
          </cell>
        </row>
        <row r="659">
          <cell r="B659" t="str">
            <v>P-001</v>
          </cell>
          <cell r="C659">
            <v>458950</v>
          </cell>
          <cell r="K659" t="str">
            <v>S-050</v>
          </cell>
          <cell r="L659">
            <v>55999</v>
          </cell>
          <cell r="N659" t="str">
            <v>S-336</v>
          </cell>
          <cell r="O659">
            <v>216444.1</v>
          </cell>
        </row>
        <row r="660">
          <cell r="B660" t="str">
            <v>P-001</v>
          </cell>
          <cell r="C660">
            <v>998550</v>
          </cell>
          <cell r="K660" t="str">
            <v>S-050</v>
          </cell>
          <cell r="L660">
            <v>463625.5</v>
          </cell>
          <cell r="N660" t="str">
            <v>S-336</v>
          </cell>
          <cell r="O660">
            <v>575740</v>
          </cell>
        </row>
        <row r="661">
          <cell r="B661" t="str">
            <v>P-004</v>
          </cell>
          <cell r="C661">
            <v>5568300</v>
          </cell>
          <cell r="K661" t="str">
            <v>S-051</v>
          </cell>
          <cell r="L661">
            <v>397086.34</v>
          </cell>
          <cell r="N661" t="str">
            <v>S-336</v>
          </cell>
          <cell r="O661">
            <v>105600</v>
          </cell>
        </row>
        <row r="662">
          <cell r="B662" t="str">
            <v>P-004</v>
          </cell>
          <cell r="C662">
            <v>2706150</v>
          </cell>
          <cell r="K662" t="str">
            <v>S-051</v>
          </cell>
          <cell r="L662">
            <v>397086.34</v>
          </cell>
          <cell r="N662" t="str">
            <v>S-336</v>
          </cell>
          <cell r="O662">
            <v>500024</v>
          </cell>
        </row>
        <row r="663">
          <cell r="B663" t="str">
            <v>P-004</v>
          </cell>
          <cell r="C663">
            <v>8274450</v>
          </cell>
          <cell r="K663" t="str">
            <v>S-052</v>
          </cell>
          <cell r="L663">
            <v>112946.96</v>
          </cell>
          <cell r="N663" t="str">
            <v>S-336</v>
          </cell>
          <cell r="O663">
            <v>1915680.08</v>
          </cell>
        </row>
        <row r="664">
          <cell r="B664" t="str">
            <v>P-007</v>
          </cell>
          <cell r="C664">
            <v>201300</v>
          </cell>
          <cell r="K664" t="str">
            <v>S-052</v>
          </cell>
          <cell r="L664">
            <v>112946.96</v>
          </cell>
          <cell r="N664" t="str">
            <v>S-336</v>
          </cell>
          <cell r="O664">
            <v>3313488.18</v>
          </cell>
        </row>
        <row r="665">
          <cell r="B665" t="str">
            <v>P-007</v>
          </cell>
          <cell r="C665">
            <v>201300</v>
          </cell>
          <cell r="K665" t="str">
            <v>S-055</v>
          </cell>
          <cell r="L665">
            <v>401299.20000000001</v>
          </cell>
          <cell r="N665" t="str">
            <v>S-421</v>
          </cell>
          <cell r="O665">
            <v>37488</v>
          </cell>
        </row>
        <row r="666">
          <cell r="B666" t="str">
            <v>P-012</v>
          </cell>
          <cell r="C666">
            <v>272375</v>
          </cell>
          <cell r="K666" t="str">
            <v>S-055</v>
          </cell>
          <cell r="L666">
            <v>401299.20000000001</v>
          </cell>
          <cell r="N666" t="str">
            <v>S-421</v>
          </cell>
          <cell r="O666">
            <v>37488</v>
          </cell>
        </row>
        <row r="667">
          <cell r="B667" t="str">
            <v>P-012</v>
          </cell>
          <cell r="C667">
            <v>115500</v>
          </cell>
          <cell r="K667" t="str">
            <v>S-070</v>
          </cell>
          <cell r="L667">
            <v>91845</v>
          </cell>
          <cell r="N667" t="str">
            <v>S-491</v>
          </cell>
          <cell r="O667">
            <v>13918500</v>
          </cell>
        </row>
        <row r="668">
          <cell r="B668" t="str">
            <v>P-012</v>
          </cell>
          <cell r="C668">
            <v>967575</v>
          </cell>
          <cell r="K668" t="str">
            <v>S-070</v>
          </cell>
          <cell r="L668">
            <v>91845</v>
          </cell>
          <cell r="N668" t="str">
            <v>S-491</v>
          </cell>
          <cell r="O668">
            <v>13918500</v>
          </cell>
        </row>
        <row r="669">
          <cell r="B669" t="str">
            <v>P-012</v>
          </cell>
          <cell r="C669">
            <v>234075</v>
          </cell>
          <cell r="K669" t="str">
            <v>S-092</v>
          </cell>
          <cell r="L669">
            <v>1100820</v>
          </cell>
          <cell r="N669" t="str">
            <v>T-002</v>
          </cell>
          <cell r="O669">
            <v>450243.4</v>
          </cell>
        </row>
        <row r="670">
          <cell r="B670" t="str">
            <v>P-012</v>
          </cell>
          <cell r="C670">
            <v>1589525</v>
          </cell>
          <cell r="K670" t="str">
            <v>S-092</v>
          </cell>
          <cell r="L670">
            <v>738840</v>
          </cell>
          <cell r="N670" t="str">
            <v>T-002</v>
          </cell>
          <cell r="O670">
            <v>450243.4</v>
          </cell>
        </row>
        <row r="671">
          <cell r="B671" t="str">
            <v>P-025</v>
          </cell>
          <cell r="C671">
            <v>582200</v>
          </cell>
          <cell r="K671" t="str">
            <v>S-092</v>
          </cell>
          <cell r="L671">
            <v>1839660</v>
          </cell>
          <cell r="N671" t="str">
            <v>T-007</v>
          </cell>
          <cell r="O671">
            <v>1015</v>
          </cell>
        </row>
        <row r="672">
          <cell r="B672" t="str">
            <v>P-025</v>
          </cell>
          <cell r="C672">
            <v>582200</v>
          </cell>
          <cell r="K672" t="str">
            <v>S-103</v>
          </cell>
          <cell r="L672">
            <v>725715</v>
          </cell>
          <cell r="N672" t="str">
            <v>T-007</v>
          </cell>
          <cell r="O672">
            <v>118010.52</v>
          </cell>
        </row>
        <row r="673">
          <cell r="B673" t="str">
            <v>P-030</v>
          </cell>
          <cell r="C673">
            <v>120000</v>
          </cell>
          <cell r="K673" t="str">
            <v>S-103</v>
          </cell>
          <cell r="L673">
            <v>725715</v>
          </cell>
          <cell r="N673" t="str">
            <v>T-007</v>
          </cell>
          <cell r="O673">
            <v>431861.76000000001</v>
          </cell>
        </row>
        <row r="674">
          <cell r="B674" t="str">
            <v>P-030</v>
          </cell>
          <cell r="C674">
            <v>120000</v>
          </cell>
          <cell r="K674" t="str">
            <v>S-134</v>
          </cell>
          <cell r="L674">
            <v>24450</v>
          </cell>
          <cell r="N674" t="str">
            <v>T-007</v>
          </cell>
          <cell r="O674">
            <v>1012223.52</v>
          </cell>
        </row>
        <row r="675">
          <cell r="B675" t="str">
            <v>P-034</v>
          </cell>
          <cell r="C675">
            <v>225500</v>
          </cell>
          <cell r="K675" t="str">
            <v>S-134</v>
          </cell>
          <cell r="L675">
            <v>24450</v>
          </cell>
          <cell r="N675" t="str">
            <v>T-007</v>
          </cell>
          <cell r="O675">
            <v>1563110.8</v>
          </cell>
        </row>
        <row r="676">
          <cell r="B676" t="str">
            <v>P-034</v>
          </cell>
          <cell r="C676">
            <v>225500</v>
          </cell>
          <cell r="K676" t="str">
            <v>S-168</v>
          </cell>
          <cell r="L676">
            <v>52905</v>
          </cell>
          <cell r="N676" t="str">
            <v>T-025</v>
          </cell>
          <cell r="O676">
            <v>215930.88</v>
          </cell>
        </row>
        <row r="677">
          <cell r="B677" t="str">
            <v>P-072</v>
          </cell>
          <cell r="C677">
            <v>4088400</v>
          </cell>
          <cell r="K677" t="str">
            <v>S-168</v>
          </cell>
          <cell r="L677">
            <v>52905</v>
          </cell>
          <cell r="N677" t="str">
            <v>T-025</v>
          </cell>
          <cell r="O677">
            <v>215930.88</v>
          </cell>
        </row>
        <row r="678">
          <cell r="B678" t="str">
            <v>P-072</v>
          </cell>
          <cell r="C678">
            <v>4088400</v>
          </cell>
          <cell r="K678" t="str">
            <v>S-194</v>
          </cell>
          <cell r="L678">
            <v>85960</v>
          </cell>
        </row>
        <row r="679">
          <cell r="B679" t="str">
            <v>R-002</v>
          </cell>
          <cell r="C679">
            <v>136200</v>
          </cell>
          <cell r="K679" t="str">
            <v>S-194</v>
          </cell>
          <cell r="L679">
            <v>85960</v>
          </cell>
        </row>
        <row r="680">
          <cell r="B680" t="str">
            <v>R-002</v>
          </cell>
          <cell r="C680">
            <v>136200</v>
          </cell>
          <cell r="K680" t="str">
            <v>S-209</v>
          </cell>
          <cell r="L680">
            <v>93360</v>
          </cell>
        </row>
        <row r="681">
          <cell r="B681" t="str">
            <v>R-004</v>
          </cell>
          <cell r="C681">
            <v>724950</v>
          </cell>
          <cell r="K681" t="str">
            <v>S-209</v>
          </cell>
          <cell r="L681">
            <v>93360</v>
          </cell>
        </row>
        <row r="682">
          <cell r="B682" t="str">
            <v>R-004</v>
          </cell>
          <cell r="C682">
            <v>654500</v>
          </cell>
          <cell r="K682" t="str">
            <v>S-323</v>
          </cell>
          <cell r="L682">
            <v>42340</v>
          </cell>
        </row>
        <row r="683">
          <cell r="B683" t="str">
            <v>R-004</v>
          </cell>
          <cell r="C683">
            <v>1379450</v>
          </cell>
          <cell r="K683" t="str">
            <v>S-323</v>
          </cell>
          <cell r="L683">
            <v>47899</v>
          </cell>
        </row>
        <row r="684">
          <cell r="B684" t="str">
            <v>R-034</v>
          </cell>
          <cell r="C684">
            <v>109500</v>
          </cell>
          <cell r="K684" t="str">
            <v>S-323</v>
          </cell>
          <cell r="L684">
            <v>90239</v>
          </cell>
        </row>
        <row r="685">
          <cell r="B685" t="str">
            <v>R-034</v>
          </cell>
          <cell r="C685">
            <v>543550</v>
          </cell>
          <cell r="K685" t="str">
            <v>S-336</v>
          </cell>
          <cell r="L685">
            <v>1160896.32</v>
          </cell>
        </row>
        <row r="686">
          <cell r="B686" t="str">
            <v>R-034</v>
          </cell>
          <cell r="C686">
            <v>653050</v>
          </cell>
          <cell r="K686" t="str">
            <v>S-336</v>
          </cell>
          <cell r="L686">
            <v>925232.49</v>
          </cell>
        </row>
        <row r="687">
          <cell r="B687" t="str">
            <v>R-035</v>
          </cell>
          <cell r="C687">
            <v>23850</v>
          </cell>
          <cell r="K687" t="str">
            <v>S-336</v>
          </cell>
          <cell r="L687">
            <v>448329.6</v>
          </cell>
        </row>
        <row r="688">
          <cell r="B688" t="str">
            <v>R-035</v>
          </cell>
          <cell r="C688">
            <v>23850</v>
          </cell>
          <cell r="K688" t="str">
            <v>S-336</v>
          </cell>
          <cell r="L688">
            <v>424857.59999999998</v>
          </cell>
        </row>
        <row r="689">
          <cell r="B689" t="str">
            <v>R-036</v>
          </cell>
          <cell r="C689">
            <v>2703450</v>
          </cell>
          <cell r="K689" t="str">
            <v>S-336</v>
          </cell>
          <cell r="L689">
            <v>2959316.01</v>
          </cell>
        </row>
        <row r="690">
          <cell r="B690" t="str">
            <v>R-036</v>
          </cell>
          <cell r="C690">
            <v>2703450</v>
          </cell>
          <cell r="K690" t="str">
            <v>S-340</v>
          </cell>
          <cell r="L690">
            <v>254623.68</v>
          </cell>
        </row>
        <row r="691">
          <cell r="B691" t="str">
            <v>R-039</v>
          </cell>
          <cell r="C691">
            <v>1221000</v>
          </cell>
          <cell r="K691" t="str">
            <v>S-340</v>
          </cell>
          <cell r="L691">
            <v>254623.68</v>
          </cell>
        </row>
        <row r="692">
          <cell r="B692" t="str">
            <v>R-039</v>
          </cell>
          <cell r="C692">
            <v>1221000</v>
          </cell>
          <cell r="K692" t="str">
            <v>S-354</v>
          </cell>
          <cell r="L692">
            <v>309690</v>
          </cell>
        </row>
        <row r="693">
          <cell r="B693" t="str">
            <v>R-040</v>
          </cell>
          <cell r="C693">
            <v>136000</v>
          </cell>
          <cell r="K693" t="str">
            <v>S-354</v>
          </cell>
          <cell r="L693">
            <v>309690</v>
          </cell>
        </row>
        <row r="694">
          <cell r="B694" t="str">
            <v>R-040</v>
          </cell>
          <cell r="C694">
            <v>136000</v>
          </cell>
          <cell r="K694" t="str">
            <v>S-371</v>
          </cell>
          <cell r="L694">
            <v>134152.20000000001</v>
          </cell>
        </row>
        <row r="695">
          <cell r="B695" t="str">
            <v>R-047</v>
          </cell>
          <cell r="C695">
            <v>367600</v>
          </cell>
          <cell r="K695" t="str">
            <v>S-371</v>
          </cell>
          <cell r="L695">
            <v>134152.20000000001</v>
          </cell>
        </row>
        <row r="696">
          <cell r="B696" t="str">
            <v>R-047</v>
          </cell>
          <cell r="C696">
            <v>367600</v>
          </cell>
          <cell r="K696" t="str">
            <v>S-476</v>
          </cell>
          <cell r="L696">
            <v>42640</v>
          </cell>
        </row>
        <row r="697">
          <cell r="B697" t="str">
            <v>R-048</v>
          </cell>
          <cell r="C697">
            <v>52400</v>
          </cell>
          <cell r="K697" t="str">
            <v>S-476</v>
          </cell>
          <cell r="L697">
            <v>42640</v>
          </cell>
        </row>
        <row r="698">
          <cell r="B698" t="str">
            <v>R-048</v>
          </cell>
          <cell r="C698">
            <v>52400</v>
          </cell>
          <cell r="K698" t="str">
            <v>T-001</v>
          </cell>
          <cell r="L698">
            <v>25200</v>
          </cell>
        </row>
        <row r="699">
          <cell r="B699" t="str">
            <v>R-049</v>
          </cell>
          <cell r="C699">
            <v>167850</v>
          </cell>
          <cell r="K699" t="str">
            <v>T-001</v>
          </cell>
          <cell r="L699">
            <v>371091.46</v>
          </cell>
        </row>
        <row r="700">
          <cell r="B700" t="str">
            <v>R-049</v>
          </cell>
          <cell r="C700">
            <v>167850</v>
          </cell>
          <cell r="K700" t="str">
            <v>T-001</v>
          </cell>
          <cell r="L700">
            <v>85680</v>
          </cell>
        </row>
        <row r="701">
          <cell r="B701" t="str">
            <v>R-061</v>
          </cell>
          <cell r="C701">
            <v>334700</v>
          </cell>
          <cell r="K701" t="str">
            <v>T-001</v>
          </cell>
          <cell r="L701">
            <v>78780</v>
          </cell>
        </row>
        <row r="702">
          <cell r="B702" t="str">
            <v>R-061</v>
          </cell>
          <cell r="C702">
            <v>334700</v>
          </cell>
          <cell r="K702" t="str">
            <v>T-001</v>
          </cell>
          <cell r="L702">
            <v>560751.46</v>
          </cell>
        </row>
        <row r="703">
          <cell r="B703" t="str">
            <v>R-062</v>
          </cell>
          <cell r="C703">
            <v>563400</v>
          </cell>
          <cell r="K703" t="str">
            <v>T-002</v>
          </cell>
          <cell r="L703">
            <v>241416</v>
          </cell>
        </row>
        <row r="704">
          <cell r="B704" t="str">
            <v>R-062</v>
          </cell>
          <cell r="C704">
            <v>563400</v>
          </cell>
          <cell r="K704" t="str">
            <v>T-002</v>
          </cell>
          <cell r="L704">
            <v>186207.84</v>
          </cell>
        </row>
        <row r="705">
          <cell r="B705" t="str">
            <v>R-081</v>
          </cell>
          <cell r="C705">
            <v>2511330</v>
          </cell>
          <cell r="K705" t="str">
            <v>T-002</v>
          </cell>
          <cell r="L705">
            <v>289368</v>
          </cell>
        </row>
        <row r="706">
          <cell r="B706" t="str">
            <v>R-081</v>
          </cell>
          <cell r="C706">
            <v>633022</v>
          </cell>
          <cell r="K706" t="str">
            <v>T-002</v>
          </cell>
          <cell r="L706">
            <v>716991.84</v>
          </cell>
        </row>
        <row r="707">
          <cell r="B707" t="str">
            <v>R-081</v>
          </cell>
          <cell r="C707">
            <v>2244580</v>
          </cell>
          <cell r="K707" t="str">
            <v>T-006</v>
          </cell>
          <cell r="L707">
            <v>148440.6</v>
          </cell>
        </row>
        <row r="708">
          <cell r="B708" t="str">
            <v>R-081</v>
          </cell>
          <cell r="C708">
            <v>1723399</v>
          </cell>
          <cell r="K708" t="str">
            <v>T-006</v>
          </cell>
          <cell r="L708">
            <v>148440.6</v>
          </cell>
        </row>
        <row r="709">
          <cell r="B709" t="str">
            <v>R-081</v>
          </cell>
          <cell r="C709">
            <v>1057203</v>
          </cell>
          <cell r="K709" t="str">
            <v>T-007</v>
          </cell>
          <cell r="L709">
            <v>183126.72</v>
          </cell>
        </row>
        <row r="710">
          <cell r="B710" t="str">
            <v>R-081</v>
          </cell>
          <cell r="C710">
            <v>3531867</v>
          </cell>
          <cell r="K710" t="str">
            <v>T-007</v>
          </cell>
          <cell r="L710">
            <v>296305.91999999998</v>
          </cell>
        </row>
        <row r="711">
          <cell r="B711" t="str">
            <v>R-081</v>
          </cell>
          <cell r="C711">
            <v>653586</v>
          </cell>
          <cell r="K711" t="str">
            <v>T-007</v>
          </cell>
          <cell r="L711">
            <v>564387.83999999997</v>
          </cell>
        </row>
        <row r="712">
          <cell r="B712" t="str">
            <v>R-081</v>
          </cell>
          <cell r="C712">
            <v>3776792</v>
          </cell>
          <cell r="K712" t="str">
            <v>T-007</v>
          </cell>
          <cell r="L712">
            <v>1043820.48</v>
          </cell>
        </row>
        <row r="713">
          <cell r="B713" t="str">
            <v>R-081</v>
          </cell>
          <cell r="C713">
            <v>483060</v>
          </cell>
          <cell r="K713" t="str">
            <v>T-017</v>
          </cell>
          <cell r="L713">
            <v>464210.15</v>
          </cell>
        </row>
        <row r="714">
          <cell r="B714" t="str">
            <v>R-081</v>
          </cell>
          <cell r="C714">
            <v>3420996</v>
          </cell>
          <cell r="K714" t="str">
            <v>T-017</v>
          </cell>
          <cell r="L714">
            <v>464210.15</v>
          </cell>
        </row>
        <row r="715">
          <cell r="B715" t="str">
            <v>R-081</v>
          </cell>
          <cell r="C715">
            <v>2559248</v>
          </cell>
          <cell r="K715" t="str">
            <v>T-023</v>
          </cell>
          <cell r="L715">
            <v>140100</v>
          </cell>
        </row>
        <row r="716">
          <cell r="B716" t="str">
            <v>R-081</v>
          </cell>
          <cell r="C716">
            <v>1952804</v>
          </cell>
          <cell r="K716" t="str">
            <v>T-023</v>
          </cell>
          <cell r="L716">
            <v>140100</v>
          </cell>
        </row>
        <row r="717">
          <cell r="B717" t="str">
            <v>R-081</v>
          </cell>
          <cell r="C717">
            <v>2506092</v>
          </cell>
          <cell r="K717" t="str">
            <v>T-054</v>
          </cell>
          <cell r="L717">
            <v>109711</v>
          </cell>
        </row>
        <row r="718">
          <cell r="B718" t="str">
            <v>R-081</v>
          </cell>
          <cell r="C718">
            <v>1253628</v>
          </cell>
          <cell r="K718" t="str">
            <v>T-054</v>
          </cell>
          <cell r="L718">
            <v>109711</v>
          </cell>
        </row>
        <row r="719">
          <cell r="B719" t="str">
            <v>R-081</v>
          </cell>
          <cell r="C719">
            <v>768240</v>
          </cell>
          <cell r="K719" t="str">
            <v>U-002</v>
          </cell>
          <cell r="L719">
            <v>345168</v>
          </cell>
        </row>
        <row r="720">
          <cell r="B720" t="str">
            <v>R-081</v>
          </cell>
          <cell r="C720">
            <v>1193391</v>
          </cell>
          <cell r="K720" t="str">
            <v>U-002</v>
          </cell>
          <cell r="L720">
            <v>345168</v>
          </cell>
        </row>
        <row r="721">
          <cell r="B721" t="str">
            <v>R-081</v>
          </cell>
          <cell r="C721">
            <v>2253795</v>
          </cell>
          <cell r="K721" t="str">
            <v>U-003</v>
          </cell>
          <cell r="L721">
            <v>233788.79999999999</v>
          </cell>
        </row>
        <row r="722">
          <cell r="B722" t="str">
            <v>R-081</v>
          </cell>
          <cell r="C722">
            <v>32523033</v>
          </cell>
          <cell r="K722" t="str">
            <v>U-003</v>
          </cell>
          <cell r="L722">
            <v>233788.79999999999</v>
          </cell>
        </row>
        <row r="723">
          <cell r="B723" t="str">
            <v>R-094</v>
          </cell>
          <cell r="C723">
            <v>126750</v>
          </cell>
          <cell r="K723" t="str">
            <v>U-011</v>
          </cell>
          <cell r="L723">
            <v>749445.12</v>
          </cell>
        </row>
        <row r="724">
          <cell r="B724" t="str">
            <v>R-094</v>
          </cell>
          <cell r="C724">
            <v>126750</v>
          </cell>
          <cell r="K724" t="str">
            <v>U-011</v>
          </cell>
          <cell r="L724">
            <v>749445.12</v>
          </cell>
        </row>
        <row r="725">
          <cell r="B725" t="str">
            <v>R-158</v>
          </cell>
          <cell r="C725">
            <v>40000</v>
          </cell>
          <cell r="K725" t="str">
            <v>U-016</v>
          </cell>
          <cell r="L725">
            <v>217581.56</v>
          </cell>
        </row>
        <row r="726">
          <cell r="B726" t="str">
            <v>R-158</v>
          </cell>
          <cell r="C726">
            <v>120000</v>
          </cell>
          <cell r="K726" t="str">
            <v>U-016</v>
          </cell>
          <cell r="L726">
            <v>57954</v>
          </cell>
        </row>
        <row r="727">
          <cell r="B727" t="str">
            <v>R-158</v>
          </cell>
          <cell r="C727">
            <v>160000</v>
          </cell>
          <cell r="K727" t="str">
            <v>U-016</v>
          </cell>
          <cell r="L727">
            <v>136384.64000000001</v>
          </cell>
        </row>
        <row r="728">
          <cell r="B728" t="str">
            <v>R-188</v>
          </cell>
          <cell r="C728">
            <v>39000</v>
          </cell>
          <cell r="K728" t="str">
            <v>U-016</v>
          </cell>
          <cell r="L728">
            <v>411920.2</v>
          </cell>
        </row>
        <row r="729">
          <cell r="B729" t="str">
            <v>R-188</v>
          </cell>
          <cell r="C729">
            <v>39000</v>
          </cell>
          <cell r="K729" t="str">
            <v>V-001</v>
          </cell>
          <cell r="L729">
            <v>43104</v>
          </cell>
        </row>
        <row r="730">
          <cell r="B730" t="str">
            <v>R-201</v>
          </cell>
          <cell r="C730">
            <v>103950</v>
          </cell>
          <cell r="K730" t="str">
            <v>V-001</v>
          </cell>
          <cell r="L730">
            <v>43104</v>
          </cell>
        </row>
        <row r="731">
          <cell r="B731" t="str">
            <v>R-201</v>
          </cell>
          <cell r="C731">
            <v>103950</v>
          </cell>
          <cell r="K731" t="str">
            <v>V-006</v>
          </cell>
          <cell r="L731">
            <v>209248.62</v>
          </cell>
        </row>
        <row r="732">
          <cell r="B732" t="str">
            <v>S-001</v>
          </cell>
          <cell r="C732">
            <v>441350</v>
          </cell>
          <cell r="K732" t="str">
            <v>V-006</v>
          </cell>
          <cell r="L732">
            <v>311454.71999999997</v>
          </cell>
        </row>
        <row r="733">
          <cell r="B733" t="str">
            <v>S-001</v>
          </cell>
          <cell r="C733">
            <v>457600</v>
          </cell>
          <cell r="K733" t="str">
            <v>V-006</v>
          </cell>
          <cell r="L733">
            <v>520703.34</v>
          </cell>
        </row>
        <row r="734">
          <cell r="B734" t="str">
            <v>S-001</v>
          </cell>
          <cell r="C734">
            <v>898950</v>
          </cell>
          <cell r="K734" t="str">
            <v>V-007</v>
          </cell>
          <cell r="L734">
            <v>519796.8</v>
          </cell>
        </row>
        <row r="735">
          <cell r="B735" t="str">
            <v>S-002</v>
          </cell>
          <cell r="C735">
            <v>413550</v>
          </cell>
          <cell r="K735" t="str">
            <v>V-007</v>
          </cell>
          <cell r="L735">
            <v>2384385.6</v>
          </cell>
        </row>
        <row r="736">
          <cell r="B736" t="str">
            <v>S-002</v>
          </cell>
          <cell r="C736">
            <v>70500</v>
          </cell>
          <cell r="K736" t="str">
            <v>V-007</v>
          </cell>
          <cell r="L736">
            <v>1194912.04</v>
          </cell>
        </row>
        <row r="737">
          <cell r="B737" t="str">
            <v>S-002</v>
          </cell>
          <cell r="C737">
            <v>99625</v>
          </cell>
          <cell r="K737" t="str">
            <v>V-007</v>
          </cell>
          <cell r="L737">
            <v>650793.6</v>
          </cell>
        </row>
        <row r="738">
          <cell r="B738" t="str">
            <v>S-002</v>
          </cell>
          <cell r="C738">
            <v>119400</v>
          </cell>
          <cell r="K738" t="str">
            <v>V-007</v>
          </cell>
          <cell r="L738">
            <v>4749888.04</v>
          </cell>
        </row>
        <row r="739">
          <cell r="B739" t="str">
            <v>S-002</v>
          </cell>
          <cell r="C739">
            <v>703075</v>
          </cell>
          <cell r="K739" t="str">
            <v>W-004</v>
          </cell>
          <cell r="L739">
            <v>186548.88</v>
          </cell>
        </row>
        <row r="740">
          <cell r="B740" t="str">
            <v>S-012</v>
          </cell>
          <cell r="C740">
            <v>1310025</v>
          </cell>
          <cell r="K740" t="str">
            <v>W-004</v>
          </cell>
          <cell r="L740">
            <v>415730.88</v>
          </cell>
        </row>
        <row r="741">
          <cell r="B741" t="str">
            <v>S-012</v>
          </cell>
          <cell r="C741">
            <v>979725</v>
          </cell>
          <cell r="K741" t="str">
            <v>W-004</v>
          </cell>
          <cell r="L741">
            <v>602279.76</v>
          </cell>
        </row>
        <row r="742">
          <cell r="B742" t="str">
            <v>S-012</v>
          </cell>
          <cell r="C742">
            <v>1109550</v>
          </cell>
          <cell r="K742" t="str">
            <v>W-007</v>
          </cell>
          <cell r="L742">
            <v>479474.88</v>
          </cell>
        </row>
        <row r="743">
          <cell r="B743" t="str">
            <v>S-012</v>
          </cell>
          <cell r="C743">
            <v>3399300</v>
          </cell>
          <cell r="K743" t="str">
            <v>W-007</v>
          </cell>
          <cell r="L743">
            <v>153232.79999999999</v>
          </cell>
        </row>
        <row r="744">
          <cell r="B744" t="str">
            <v>S-013</v>
          </cell>
          <cell r="C744">
            <v>51225</v>
          </cell>
          <cell r="K744" t="str">
            <v>W-007</v>
          </cell>
          <cell r="L744">
            <v>632707.68000000005</v>
          </cell>
        </row>
        <row r="745">
          <cell r="B745" t="str">
            <v>S-013</v>
          </cell>
          <cell r="C745">
            <v>51225</v>
          </cell>
          <cell r="K745" t="str">
            <v>W-013</v>
          </cell>
          <cell r="L745">
            <v>181995.8</v>
          </cell>
        </row>
        <row r="746">
          <cell r="B746" t="str">
            <v>S-014</v>
          </cell>
          <cell r="C746">
            <v>759175</v>
          </cell>
          <cell r="K746" t="str">
            <v>W-013</v>
          </cell>
          <cell r="L746">
            <v>181995.8</v>
          </cell>
        </row>
        <row r="747">
          <cell r="B747" t="str">
            <v>S-014</v>
          </cell>
          <cell r="C747">
            <v>572550</v>
          </cell>
          <cell r="K747" t="str">
            <v>W-017</v>
          </cell>
          <cell r="L747">
            <v>246689.28</v>
          </cell>
        </row>
        <row r="748">
          <cell r="B748" t="str">
            <v>S-014</v>
          </cell>
          <cell r="C748">
            <v>1331725</v>
          </cell>
          <cell r="K748" t="str">
            <v>W-017</v>
          </cell>
          <cell r="L748">
            <v>271875.46000000002</v>
          </cell>
        </row>
        <row r="749">
          <cell r="B749" t="str">
            <v>S-015</v>
          </cell>
          <cell r="C749">
            <v>2248200</v>
          </cell>
          <cell r="K749" t="str">
            <v>W-017</v>
          </cell>
          <cell r="L749">
            <v>518564.74</v>
          </cell>
        </row>
        <row r="750">
          <cell r="B750" t="str">
            <v>S-015</v>
          </cell>
          <cell r="C750">
            <v>455100</v>
          </cell>
          <cell r="K750" t="str">
            <v>W-022</v>
          </cell>
          <cell r="L750">
            <v>252850</v>
          </cell>
        </row>
        <row r="751">
          <cell r="B751" t="str">
            <v>S-015</v>
          </cell>
          <cell r="C751">
            <v>2703300</v>
          </cell>
          <cell r="K751" t="str">
            <v>W-022</v>
          </cell>
          <cell r="L751">
            <v>252850</v>
          </cell>
        </row>
        <row r="752">
          <cell r="B752" t="str">
            <v>S-018</v>
          </cell>
          <cell r="C752">
            <v>210525</v>
          </cell>
          <cell r="K752" t="str">
            <v>Y-002</v>
          </cell>
          <cell r="L752">
            <v>147658.56</v>
          </cell>
        </row>
        <row r="753">
          <cell r="B753" t="str">
            <v>S-018</v>
          </cell>
          <cell r="C753">
            <v>3290775</v>
          </cell>
          <cell r="K753" t="str">
            <v>Y-002</v>
          </cell>
          <cell r="L753">
            <v>66360</v>
          </cell>
        </row>
        <row r="754">
          <cell r="B754" t="str">
            <v>S-018</v>
          </cell>
          <cell r="C754">
            <v>1671525</v>
          </cell>
          <cell r="K754" t="str">
            <v>Y-002</v>
          </cell>
          <cell r="L754">
            <v>214018.56</v>
          </cell>
        </row>
        <row r="755">
          <cell r="B755" t="str">
            <v>S-018</v>
          </cell>
          <cell r="C755">
            <v>1200000</v>
          </cell>
          <cell r="K755" t="str">
            <v>Y-042</v>
          </cell>
          <cell r="L755">
            <v>112102.2</v>
          </cell>
        </row>
        <row r="756">
          <cell r="B756" t="str">
            <v>S-018</v>
          </cell>
          <cell r="C756">
            <v>7277100</v>
          </cell>
          <cell r="K756" t="str">
            <v>Y-042</v>
          </cell>
          <cell r="L756">
            <v>79338</v>
          </cell>
        </row>
        <row r="757">
          <cell r="B757" t="str">
            <v>S-018</v>
          </cell>
          <cell r="C757">
            <v>4180350</v>
          </cell>
          <cell r="K757" t="str">
            <v>Y-042</v>
          </cell>
          <cell r="L757">
            <v>191440.2</v>
          </cell>
        </row>
        <row r="758">
          <cell r="B758" t="str">
            <v>S-018</v>
          </cell>
          <cell r="C758">
            <v>17830275</v>
          </cell>
          <cell r="K758" t="str">
            <v>Z-003</v>
          </cell>
          <cell r="L758">
            <v>85480</v>
          </cell>
        </row>
        <row r="759">
          <cell r="B759" t="str">
            <v>S-019</v>
          </cell>
          <cell r="C759">
            <v>534150</v>
          </cell>
          <cell r="K759" t="str">
            <v>Z-003</v>
          </cell>
          <cell r="L759">
            <v>85480</v>
          </cell>
        </row>
        <row r="760">
          <cell r="B760" t="str">
            <v>S-019</v>
          </cell>
          <cell r="C760">
            <v>246600</v>
          </cell>
        </row>
        <row r="761">
          <cell r="B761" t="str">
            <v>S-019</v>
          </cell>
          <cell r="C761">
            <v>780750</v>
          </cell>
        </row>
        <row r="762">
          <cell r="B762" t="str">
            <v>S-020</v>
          </cell>
          <cell r="C762">
            <v>157527</v>
          </cell>
        </row>
        <row r="763">
          <cell r="B763" t="str">
            <v>S-020</v>
          </cell>
          <cell r="C763">
            <v>77100</v>
          </cell>
        </row>
        <row r="764">
          <cell r="B764" t="str">
            <v>S-020</v>
          </cell>
          <cell r="C764">
            <v>108150</v>
          </cell>
        </row>
        <row r="765">
          <cell r="B765" t="str">
            <v>S-020</v>
          </cell>
          <cell r="C765">
            <v>62100</v>
          </cell>
        </row>
        <row r="766">
          <cell r="B766" t="str">
            <v>S-020</v>
          </cell>
          <cell r="C766">
            <v>404877</v>
          </cell>
        </row>
        <row r="767">
          <cell r="B767" t="str">
            <v>S-024</v>
          </cell>
          <cell r="C767">
            <v>1480500</v>
          </cell>
        </row>
        <row r="768">
          <cell r="B768" t="str">
            <v>S-024</v>
          </cell>
          <cell r="C768">
            <v>2113650</v>
          </cell>
        </row>
        <row r="769">
          <cell r="B769" t="str">
            <v>S-024</v>
          </cell>
          <cell r="C769">
            <v>3594150</v>
          </cell>
        </row>
        <row r="770">
          <cell r="B770" t="str">
            <v>S-025</v>
          </cell>
          <cell r="C770">
            <v>77150</v>
          </cell>
        </row>
        <row r="771">
          <cell r="B771" t="str">
            <v>S-025</v>
          </cell>
          <cell r="C771">
            <v>77150</v>
          </cell>
        </row>
        <row r="772">
          <cell r="B772" t="str">
            <v>S-027</v>
          </cell>
          <cell r="C772">
            <v>329925</v>
          </cell>
        </row>
        <row r="773">
          <cell r="B773" t="str">
            <v>S-027</v>
          </cell>
          <cell r="C773">
            <v>145775</v>
          </cell>
        </row>
        <row r="774">
          <cell r="B774" t="str">
            <v>S-027</v>
          </cell>
          <cell r="C774">
            <v>237525</v>
          </cell>
        </row>
        <row r="775">
          <cell r="B775" t="str">
            <v>S-027</v>
          </cell>
          <cell r="C775">
            <v>713225</v>
          </cell>
        </row>
        <row r="776">
          <cell r="B776" t="str">
            <v>S-029</v>
          </cell>
          <cell r="C776">
            <v>1590750</v>
          </cell>
        </row>
        <row r="777">
          <cell r="B777" t="str">
            <v>S-029</v>
          </cell>
          <cell r="C777">
            <v>1969350</v>
          </cell>
        </row>
        <row r="778">
          <cell r="B778" t="str">
            <v>S-029</v>
          </cell>
          <cell r="C778">
            <v>3560100</v>
          </cell>
        </row>
        <row r="779">
          <cell r="B779" t="str">
            <v>S-034</v>
          </cell>
          <cell r="C779">
            <v>327175</v>
          </cell>
        </row>
        <row r="780">
          <cell r="B780" t="str">
            <v>S-034</v>
          </cell>
          <cell r="C780">
            <v>327175</v>
          </cell>
        </row>
        <row r="781">
          <cell r="B781" t="str">
            <v>S-037</v>
          </cell>
          <cell r="C781">
            <v>100000</v>
          </cell>
        </row>
        <row r="782">
          <cell r="B782" t="str">
            <v>S-037</v>
          </cell>
          <cell r="C782">
            <v>40000</v>
          </cell>
        </row>
        <row r="783">
          <cell r="B783" t="str">
            <v>S-037</v>
          </cell>
          <cell r="C783">
            <v>140000</v>
          </cell>
        </row>
        <row r="784">
          <cell r="B784" t="str">
            <v>S-038</v>
          </cell>
          <cell r="C784">
            <v>565025</v>
          </cell>
        </row>
        <row r="785">
          <cell r="B785" t="str">
            <v>S-038</v>
          </cell>
          <cell r="C785">
            <v>565025</v>
          </cell>
        </row>
        <row r="786">
          <cell r="B786" t="str">
            <v>S-040</v>
          </cell>
          <cell r="C786">
            <v>1179850</v>
          </cell>
        </row>
        <row r="787">
          <cell r="B787" t="str">
            <v>S-040</v>
          </cell>
          <cell r="C787">
            <v>1179850</v>
          </cell>
        </row>
        <row r="788">
          <cell r="B788" t="str">
            <v>S-044</v>
          </cell>
          <cell r="C788">
            <v>1911000</v>
          </cell>
        </row>
        <row r="789">
          <cell r="B789" t="str">
            <v>S-044</v>
          </cell>
          <cell r="C789">
            <v>1911000</v>
          </cell>
        </row>
        <row r="790">
          <cell r="B790" t="str">
            <v>S-045</v>
          </cell>
          <cell r="C790">
            <v>219000</v>
          </cell>
        </row>
        <row r="791">
          <cell r="B791" t="str">
            <v>S-045</v>
          </cell>
          <cell r="C791">
            <v>487050</v>
          </cell>
        </row>
        <row r="792">
          <cell r="B792" t="str">
            <v>S-045</v>
          </cell>
          <cell r="C792">
            <v>209175</v>
          </cell>
        </row>
        <row r="793">
          <cell r="B793" t="str">
            <v>S-045</v>
          </cell>
          <cell r="C793">
            <v>194850</v>
          </cell>
        </row>
        <row r="794">
          <cell r="B794" t="str">
            <v>S-045</v>
          </cell>
          <cell r="C794">
            <v>1110075</v>
          </cell>
        </row>
        <row r="795">
          <cell r="B795" t="str">
            <v>S-047</v>
          </cell>
          <cell r="C795">
            <v>226200</v>
          </cell>
        </row>
        <row r="796">
          <cell r="B796" t="str">
            <v>S-047</v>
          </cell>
          <cell r="C796">
            <v>226200</v>
          </cell>
        </row>
        <row r="797">
          <cell r="B797" t="str">
            <v>S-049</v>
          </cell>
          <cell r="C797">
            <v>109500</v>
          </cell>
        </row>
        <row r="798">
          <cell r="B798" t="str">
            <v>S-049</v>
          </cell>
          <cell r="C798">
            <v>109500</v>
          </cell>
        </row>
        <row r="799">
          <cell r="B799" t="str">
            <v>S-050</v>
          </cell>
          <cell r="C799">
            <v>291225</v>
          </cell>
        </row>
        <row r="800">
          <cell r="B800" t="str">
            <v>S-050</v>
          </cell>
          <cell r="C800">
            <v>275600</v>
          </cell>
        </row>
        <row r="801">
          <cell r="B801" t="str">
            <v>S-050</v>
          </cell>
          <cell r="C801">
            <v>566825</v>
          </cell>
        </row>
        <row r="802">
          <cell r="B802" t="str">
            <v>S-051</v>
          </cell>
          <cell r="C802">
            <v>712050</v>
          </cell>
        </row>
        <row r="803">
          <cell r="B803" t="str">
            <v>S-051</v>
          </cell>
          <cell r="C803">
            <v>421725</v>
          </cell>
        </row>
        <row r="804">
          <cell r="B804" t="str">
            <v>S-051</v>
          </cell>
          <cell r="C804">
            <v>279750</v>
          </cell>
        </row>
        <row r="805">
          <cell r="B805" t="str">
            <v>S-051</v>
          </cell>
          <cell r="C805">
            <v>1413525</v>
          </cell>
        </row>
        <row r="806">
          <cell r="B806" t="str">
            <v>S-052</v>
          </cell>
          <cell r="C806">
            <v>999450</v>
          </cell>
        </row>
        <row r="807">
          <cell r="B807" t="str">
            <v>S-052</v>
          </cell>
          <cell r="C807">
            <v>999450</v>
          </cell>
        </row>
        <row r="808">
          <cell r="B808" t="str">
            <v>S-053</v>
          </cell>
          <cell r="C808">
            <v>120850</v>
          </cell>
        </row>
        <row r="809">
          <cell r="B809" t="str">
            <v>S-053</v>
          </cell>
          <cell r="C809">
            <v>120850</v>
          </cell>
        </row>
        <row r="810">
          <cell r="B810" t="str">
            <v>S-054</v>
          </cell>
          <cell r="C810">
            <v>1152000</v>
          </cell>
        </row>
        <row r="811">
          <cell r="B811" t="str">
            <v>S-054</v>
          </cell>
          <cell r="C811">
            <v>630450</v>
          </cell>
        </row>
        <row r="812">
          <cell r="B812" t="str">
            <v>S-054</v>
          </cell>
          <cell r="C812">
            <v>436800</v>
          </cell>
        </row>
        <row r="813">
          <cell r="B813" t="str">
            <v>S-054</v>
          </cell>
          <cell r="C813">
            <v>2796000</v>
          </cell>
        </row>
        <row r="814">
          <cell r="B814" t="str">
            <v>S-054</v>
          </cell>
          <cell r="C814">
            <v>5015250</v>
          </cell>
        </row>
        <row r="815">
          <cell r="B815" t="str">
            <v>S-055</v>
          </cell>
          <cell r="C815">
            <v>141600</v>
          </cell>
        </row>
        <row r="816">
          <cell r="B816" t="str">
            <v>S-055</v>
          </cell>
          <cell r="C816">
            <v>571500</v>
          </cell>
        </row>
        <row r="817">
          <cell r="B817" t="str">
            <v>S-055</v>
          </cell>
          <cell r="C817">
            <v>713100</v>
          </cell>
        </row>
        <row r="818">
          <cell r="B818" t="str">
            <v>S-059</v>
          </cell>
          <cell r="C818">
            <v>486000</v>
          </cell>
        </row>
        <row r="819">
          <cell r="B819" t="str">
            <v>S-059</v>
          </cell>
          <cell r="C819">
            <v>486000</v>
          </cell>
        </row>
        <row r="820">
          <cell r="B820" t="str">
            <v>S-060</v>
          </cell>
          <cell r="C820">
            <v>301500</v>
          </cell>
        </row>
        <row r="821">
          <cell r="B821" t="str">
            <v>S-060</v>
          </cell>
          <cell r="C821">
            <v>301500</v>
          </cell>
        </row>
        <row r="822">
          <cell r="B822" t="str">
            <v>S-061</v>
          </cell>
          <cell r="C822">
            <v>329100</v>
          </cell>
        </row>
        <row r="823">
          <cell r="B823" t="str">
            <v>S-061</v>
          </cell>
          <cell r="C823">
            <v>153750</v>
          </cell>
        </row>
        <row r="824">
          <cell r="B824" t="str">
            <v>S-061</v>
          </cell>
          <cell r="C824">
            <v>124825</v>
          </cell>
        </row>
        <row r="825">
          <cell r="B825" t="str">
            <v>S-061</v>
          </cell>
          <cell r="C825">
            <v>607675</v>
          </cell>
        </row>
        <row r="826">
          <cell r="B826" t="str">
            <v>S-087</v>
          </cell>
          <cell r="C826">
            <v>92100</v>
          </cell>
        </row>
        <row r="827">
          <cell r="B827" t="str">
            <v>S-087</v>
          </cell>
          <cell r="C827">
            <v>92100</v>
          </cell>
        </row>
        <row r="828">
          <cell r="B828" t="str">
            <v>S-099</v>
          </cell>
          <cell r="C828">
            <v>221350</v>
          </cell>
        </row>
        <row r="829">
          <cell r="B829" t="str">
            <v>S-099</v>
          </cell>
          <cell r="C829">
            <v>579075</v>
          </cell>
        </row>
        <row r="830">
          <cell r="B830" t="str">
            <v>S-099</v>
          </cell>
          <cell r="C830">
            <v>800425</v>
          </cell>
        </row>
        <row r="831">
          <cell r="B831" t="str">
            <v>S-103</v>
          </cell>
          <cell r="C831">
            <v>1577400</v>
          </cell>
        </row>
        <row r="832">
          <cell r="B832" t="str">
            <v>S-103</v>
          </cell>
          <cell r="C832">
            <v>1577400</v>
          </cell>
        </row>
        <row r="833">
          <cell r="B833" t="str">
            <v>S-105</v>
          </cell>
          <cell r="C833">
            <v>97500</v>
          </cell>
        </row>
        <row r="834">
          <cell r="B834" t="str">
            <v>S-105</v>
          </cell>
          <cell r="C834">
            <v>97500</v>
          </cell>
        </row>
        <row r="835">
          <cell r="B835" t="str">
            <v>S-134</v>
          </cell>
          <cell r="C835">
            <v>270500</v>
          </cell>
        </row>
        <row r="836">
          <cell r="B836" t="str">
            <v>S-134</v>
          </cell>
          <cell r="C836">
            <v>108750</v>
          </cell>
        </row>
        <row r="837">
          <cell r="B837" t="str">
            <v>S-134</v>
          </cell>
          <cell r="C837">
            <v>214925</v>
          </cell>
        </row>
        <row r="838">
          <cell r="B838" t="str">
            <v>S-134</v>
          </cell>
          <cell r="C838">
            <v>32400</v>
          </cell>
        </row>
        <row r="839">
          <cell r="B839" t="str">
            <v>S-134</v>
          </cell>
          <cell r="C839">
            <v>231000</v>
          </cell>
        </row>
        <row r="840">
          <cell r="B840" t="str">
            <v>S-134</v>
          </cell>
          <cell r="C840">
            <v>857575</v>
          </cell>
        </row>
        <row r="841">
          <cell r="B841" t="str">
            <v>S-139</v>
          </cell>
          <cell r="C841">
            <v>228700</v>
          </cell>
        </row>
        <row r="842">
          <cell r="B842" t="str">
            <v>S-139</v>
          </cell>
          <cell r="C842">
            <v>228700</v>
          </cell>
        </row>
        <row r="843">
          <cell r="B843" t="str">
            <v>S-162</v>
          </cell>
          <cell r="C843">
            <v>288750</v>
          </cell>
        </row>
        <row r="844">
          <cell r="B844" t="str">
            <v>S-162</v>
          </cell>
          <cell r="C844">
            <v>288750</v>
          </cell>
        </row>
        <row r="845">
          <cell r="B845" t="str">
            <v>S-168</v>
          </cell>
          <cell r="C845">
            <v>69500</v>
          </cell>
        </row>
        <row r="846">
          <cell r="B846" t="str">
            <v>S-168</v>
          </cell>
          <cell r="C846">
            <v>69500</v>
          </cell>
        </row>
        <row r="847">
          <cell r="B847" t="str">
            <v>S-188</v>
          </cell>
          <cell r="C847">
            <v>369600</v>
          </cell>
        </row>
        <row r="848">
          <cell r="B848" t="str">
            <v>S-188</v>
          </cell>
          <cell r="C848">
            <v>369600</v>
          </cell>
        </row>
        <row r="849">
          <cell r="B849" t="str">
            <v>S-194</v>
          </cell>
          <cell r="C849">
            <v>136575</v>
          </cell>
        </row>
        <row r="850">
          <cell r="B850" t="str">
            <v>S-194</v>
          </cell>
          <cell r="C850">
            <v>136575</v>
          </cell>
        </row>
        <row r="851">
          <cell r="B851" t="str">
            <v>S-203</v>
          </cell>
          <cell r="C851">
            <v>633450</v>
          </cell>
        </row>
        <row r="852">
          <cell r="B852" t="str">
            <v>S-203</v>
          </cell>
          <cell r="C852">
            <v>633450</v>
          </cell>
        </row>
        <row r="853">
          <cell r="B853" t="str">
            <v>S-275</v>
          </cell>
          <cell r="C853">
            <v>174000</v>
          </cell>
        </row>
        <row r="854">
          <cell r="B854" t="str">
            <v>S-275</v>
          </cell>
          <cell r="C854">
            <v>174000</v>
          </cell>
        </row>
        <row r="855">
          <cell r="B855" t="str">
            <v>S-276</v>
          </cell>
          <cell r="C855">
            <v>672000</v>
          </cell>
        </row>
        <row r="856">
          <cell r="B856" t="str">
            <v>S-276</v>
          </cell>
          <cell r="C856">
            <v>672000</v>
          </cell>
        </row>
        <row r="857">
          <cell r="B857" t="str">
            <v>S-309</v>
          </cell>
          <cell r="C857">
            <v>54600</v>
          </cell>
        </row>
        <row r="858">
          <cell r="B858" t="str">
            <v>S-309</v>
          </cell>
          <cell r="C858">
            <v>54600</v>
          </cell>
        </row>
        <row r="859">
          <cell r="B859" t="str">
            <v>S-336</v>
          </cell>
          <cell r="C859">
            <v>1438200</v>
          </cell>
        </row>
        <row r="860">
          <cell r="B860" t="str">
            <v>S-336</v>
          </cell>
          <cell r="C860">
            <v>992100</v>
          </cell>
        </row>
        <row r="861">
          <cell r="B861" t="str">
            <v>S-336</v>
          </cell>
          <cell r="C861">
            <v>1070400</v>
          </cell>
        </row>
        <row r="862">
          <cell r="B862" t="str">
            <v>S-336</v>
          </cell>
          <cell r="C862">
            <v>3500700</v>
          </cell>
        </row>
        <row r="863">
          <cell r="B863" t="str">
            <v>S-369</v>
          </cell>
          <cell r="C863">
            <v>385800</v>
          </cell>
        </row>
        <row r="864">
          <cell r="B864" t="str">
            <v>S-369</v>
          </cell>
          <cell r="C864">
            <v>385800</v>
          </cell>
        </row>
        <row r="865">
          <cell r="B865" t="str">
            <v>S-453</v>
          </cell>
          <cell r="C865">
            <v>134275</v>
          </cell>
        </row>
        <row r="866">
          <cell r="B866" t="str">
            <v>S-453</v>
          </cell>
          <cell r="C866">
            <v>134275</v>
          </cell>
        </row>
        <row r="867">
          <cell r="B867" t="str">
            <v>S-476</v>
          </cell>
          <cell r="C867">
            <v>156325</v>
          </cell>
        </row>
        <row r="868">
          <cell r="B868" t="str">
            <v>S-476</v>
          </cell>
          <cell r="C868">
            <v>156325</v>
          </cell>
        </row>
        <row r="869">
          <cell r="B869" t="str">
            <v>T-001</v>
          </cell>
          <cell r="C869">
            <v>595350</v>
          </cell>
        </row>
        <row r="870">
          <cell r="B870" t="str">
            <v>T-001</v>
          </cell>
          <cell r="C870">
            <v>595350</v>
          </cell>
        </row>
        <row r="871">
          <cell r="B871" t="str">
            <v>T-002</v>
          </cell>
          <cell r="C871">
            <v>361575</v>
          </cell>
        </row>
        <row r="872">
          <cell r="B872" t="str">
            <v>T-002</v>
          </cell>
          <cell r="C872">
            <v>300000</v>
          </cell>
        </row>
        <row r="873">
          <cell r="B873" t="str">
            <v>T-002</v>
          </cell>
          <cell r="C873">
            <v>340200</v>
          </cell>
        </row>
        <row r="874">
          <cell r="B874" t="str">
            <v>T-002</v>
          </cell>
          <cell r="C874">
            <v>1001775</v>
          </cell>
        </row>
        <row r="875">
          <cell r="B875" t="str">
            <v>T-006</v>
          </cell>
          <cell r="C875">
            <v>114525</v>
          </cell>
        </row>
        <row r="876">
          <cell r="B876" t="str">
            <v>T-006</v>
          </cell>
          <cell r="C876">
            <v>114525</v>
          </cell>
        </row>
        <row r="877">
          <cell r="B877" t="str">
            <v>T-007</v>
          </cell>
          <cell r="C877">
            <v>192000</v>
          </cell>
        </row>
        <row r="878">
          <cell r="B878" t="str">
            <v>T-007</v>
          </cell>
          <cell r="C878">
            <v>573450</v>
          </cell>
        </row>
        <row r="879">
          <cell r="B879" t="str">
            <v>T-007</v>
          </cell>
          <cell r="C879">
            <v>109500</v>
          </cell>
        </row>
        <row r="880">
          <cell r="B880" t="str">
            <v>T-007</v>
          </cell>
          <cell r="C880">
            <v>874950</v>
          </cell>
        </row>
        <row r="881">
          <cell r="B881" t="str">
            <v>T-008</v>
          </cell>
          <cell r="C881">
            <v>224400</v>
          </cell>
        </row>
        <row r="882">
          <cell r="B882" t="str">
            <v>T-008</v>
          </cell>
          <cell r="C882">
            <v>52500</v>
          </cell>
        </row>
        <row r="883">
          <cell r="B883" t="str">
            <v>T-008</v>
          </cell>
          <cell r="C883">
            <v>276900</v>
          </cell>
        </row>
        <row r="884">
          <cell r="B884" t="str">
            <v>T-013</v>
          </cell>
          <cell r="C884">
            <v>54750</v>
          </cell>
        </row>
        <row r="885">
          <cell r="B885" t="str">
            <v>T-013</v>
          </cell>
          <cell r="C885">
            <v>54750</v>
          </cell>
        </row>
        <row r="886">
          <cell r="B886" t="str">
            <v>T-017</v>
          </cell>
          <cell r="C886">
            <v>670050</v>
          </cell>
        </row>
        <row r="887">
          <cell r="B887" t="str">
            <v>T-017</v>
          </cell>
          <cell r="C887">
            <v>157050</v>
          </cell>
        </row>
        <row r="888">
          <cell r="B888" t="str">
            <v>T-017</v>
          </cell>
          <cell r="C888">
            <v>827100</v>
          </cell>
        </row>
        <row r="889">
          <cell r="B889" t="str">
            <v>T-023</v>
          </cell>
          <cell r="C889">
            <v>261000</v>
          </cell>
        </row>
        <row r="890">
          <cell r="B890" t="str">
            <v>T-023</v>
          </cell>
          <cell r="C890">
            <v>261000</v>
          </cell>
        </row>
        <row r="891">
          <cell r="B891" t="str">
            <v>T-025</v>
          </cell>
          <cell r="C891">
            <v>503475</v>
          </cell>
        </row>
        <row r="892">
          <cell r="B892" t="str">
            <v>T-025</v>
          </cell>
          <cell r="C892">
            <v>203550</v>
          </cell>
        </row>
        <row r="893">
          <cell r="B893" t="str">
            <v>T-025</v>
          </cell>
          <cell r="C893">
            <v>707025</v>
          </cell>
        </row>
        <row r="894">
          <cell r="B894" t="str">
            <v>T-057</v>
          </cell>
          <cell r="C894">
            <v>159200</v>
          </cell>
        </row>
        <row r="895">
          <cell r="B895" t="str">
            <v>T-057</v>
          </cell>
          <cell r="C895">
            <v>159200</v>
          </cell>
        </row>
        <row r="896">
          <cell r="B896" t="str">
            <v>U-002</v>
          </cell>
          <cell r="C896">
            <v>2564850</v>
          </cell>
        </row>
        <row r="897">
          <cell r="B897" t="str">
            <v>U-002</v>
          </cell>
          <cell r="C897">
            <v>2564850</v>
          </cell>
        </row>
        <row r="898">
          <cell r="B898" t="str">
            <v>U-016</v>
          </cell>
          <cell r="C898">
            <v>431475</v>
          </cell>
        </row>
        <row r="899">
          <cell r="B899" t="str">
            <v>U-016</v>
          </cell>
          <cell r="C899">
            <v>407250</v>
          </cell>
        </row>
        <row r="900">
          <cell r="B900" t="str">
            <v>U-016</v>
          </cell>
          <cell r="C900">
            <v>838725</v>
          </cell>
        </row>
        <row r="901">
          <cell r="B901" t="str">
            <v>U-024</v>
          </cell>
          <cell r="C901">
            <v>195075</v>
          </cell>
        </row>
        <row r="902">
          <cell r="B902" t="str">
            <v>U-024</v>
          </cell>
          <cell r="C902">
            <v>195075</v>
          </cell>
        </row>
        <row r="903">
          <cell r="B903" t="str">
            <v>V-007</v>
          </cell>
          <cell r="C903">
            <v>4070825</v>
          </cell>
        </row>
        <row r="904">
          <cell r="B904" t="str">
            <v>V-007</v>
          </cell>
          <cell r="C904">
            <v>7355125</v>
          </cell>
        </row>
        <row r="905">
          <cell r="B905" t="str">
            <v>V-007</v>
          </cell>
          <cell r="C905">
            <v>11425950</v>
          </cell>
        </row>
        <row r="906">
          <cell r="B906" t="str">
            <v>W-002</v>
          </cell>
          <cell r="C906">
            <v>259200</v>
          </cell>
        </row>
        <row r="907">
          <cell r="B907" t="str">
            <v>W-002</v>
          </cell>
          <cell r="C907">
            <v>259200</v>
          </cell>
        </row>
        <row r="908">
          <cell r="B908" t="str">
            <v>W-004</v>
          </cell>
          <cell r="C908">
            <v>100350</v>
          </cell>
        </row>
        <row r="909">
          <cell r="B909" t="str">
            <v>W-004</v>
          </cell>
          <cell r="C909">
            <v>479375</v>
          </cell>
        </row>
        <row r="910">
          <cell r="B910" t="str">
            <v>W-004</v>
          </cell>
          <cell r="C910">
            <v>141500</v>
          </cell>
        </row>
        <row r="911">
          <cell r="B911" t="str">
            <v>W-004</v>
          </cell>
          <cell r="C911">
            <v>721225</v>
          </cell>
        </row>
        <row r="912">
          <cell r="B912" t="str">
            <v>W-007</v>
          </cell>
          <cell r="C912">
            <v>814050</v>
          </cell>
        </row>
        <row r="913">
          <cell r="B913" t="str">
            <v>W-007</v>
          </cell>
          <cell r="C913">
            <v>2206425</v>
          </cell>
        </row>
        <row r="914">
          <cell r="B914" t="str">
            <v>W-007</v>
          </cell>
          <cell r="C914">
            <v>3020475</v>
          </cell>
        </row>
        <row r="915">
          <cell r="B915" t="str">
            <v>W-009</v>
          </cell>
          <cell r="C915">
            <v>55000</v>
          </cell>
        </row>
        <row r="916">
          <cell r="B916" t="str">
            <v>W-009</v>
          </cell>
          <cell r="C916">
            <v>55000</v>
          </cell>
        </row>
        <row r="917">
          <cell r="B917" t="str">
            <v>W-017</v>
          </cell>
          <cell r="C917">
            <v>297225</v>
          </cell>
        </row>
        <row r="918">
          <cell r="B918" t="str">
            <v>W-017</v>
          </cell>
          <cell r="C918">
            <v>273900</v>
          </cell>
        </row>
        <row r="919">
          <cell r="B919" t="str">
            <v>W-017</v>
          </cell>
          <cell r="C919">
            <v>291975</v>
          </cell>
        </row>
        <row r="920">
          <cell r="B920" t="str">
            <v>W-017</v>
          </cell>
          <cell r="C920">
            <v>863100</v>
          </cell>
        </row>
        <row r="921">
          <cell r="B921" t="str">
            <v>W-022</v>
          </cell>
          <cell r="C921">
            <v>320000</v>
          </cell>
        </row>
        <row r="922">
          <cell r="B922" t="str">
            <v>W-022</v>
          </cell>
          <cell r="C922">
            <v>320000</v>
          </cell>
        </row>
        <row r="923">
          <cell r="B923" t="str">
            <v>W-030</v>
          </cell>
          <cell r="C923">
            <v>109500</v>
          </cell>
        </row>
        <row r="924">
          <cell r="B924" t="str">
            <v>W-030</v>
          </cell>
          <cell r="C924">
            <v>109500</v>
          </cell>
        </row>
        <row r="925">
          <cell r="B925" t="str">
            <v>W-032</v>
          </cell>
          <cell r="C925">
            <v>96750</v>
          </cell>
        </row>
        <row r="926">
          <cell r="B926" t="str">
            <v>W-032</v>
          </cell>
          <cell r="C926">
            <v>96750</v>
          </cell>
        </row>
        <row r="927">
          <cell r="B927" t="str">
            <v>Y-002</v>
          </cell>
          <cell r="C927">
            <v>445000</v>
          </cell>
        </row>
        <row r="928">
          <cell r="B928" t="str">
            <v>Y-002</v>
          </cell>
          <cell r="C928">
            <v>143575</v>
          </cell>
        </row>
        <row r="929">
          <cell r="B929" t="str">
            <v>Y-002</v>
          </cell>
          <cell r="C929">
            <v>588575</v>
          </cell>
        </row>
        <row r="930">
          <cell r="B930" t="str">
            <v>Y-013</v>
          </cell>
          <cell r="C930">
            <v>266550</v>
          </cell>
        </row>
        <row r="931">
          <cell r="B931" t="str">
            <v>Y-013</v>
          </cell>
          <cell r="C931">
            <v>266550</v>
          </cell>
        </row>
        <row r="932">
          <cell r="B932" t="str">
            <v>Y-014</v>
          </cell>
          <cell r="C932">
            <v>219000</v>
          </cell>
        </row>
        <row r="933">
          <cell r="B933" t="str">
            <v>Y-014</v>
          </cell>
          <cell r="C933">
            <v>219000</v>
          </cell>
        </row>
        <row r="934">
          <cell r="B934" t="str">
            <v>Y-022</v>
          </cell>
          <cell r="C934">
            <v>407825</v>
          </cell>
        </row>
        <row r="935">
          <cell r="B935" t="str">
            <v>Y-022</v>
          </cell>
          <cell r="C935">
            <v>407825</v>
          </cell>
        </row>
        <row r="936">
          <cell r="B936" t="str">
            <v>Y-059</v>
          </cell>
          <cell r="C936">
            <v>400000</v>
          </cell>
        </row>
        <row r="937">
          <cell r="B937" t="str">
            <v>Y-059</v>
          </cell>
          <cell r="C937">
            <v>400000</v>
          </cell>
        </row>
        <row r="938">
          <cell r="B938" t="str">
            <v>Y-091</v>
          </cell>
          <cell r="C938">
            <v>228775</v>
          </cell>
        </row>
        <row r="939">
          <cell r="B939" t="str">
            <v>Y-091</v>
          </cell>
          <cell r="C939">
            <v>228775</v>
          </cell>
        </row>
        <row r="940">
          <cell r="B940" t="str">
            <v>Z-003</v>
          </cell>
          <cell r="C940">
            <v>287675</v>
          </cell>
        </row>
        <row r="941">
          <cell r="B941" t="str">
            <v>Z-003</v>
          </cell>
          <cell r="C941">
            <v>287675</v>
          </cell>
        </row>
      </sheetData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P PABRIK"/>
      <sheetName val="HPP DEPO"/>
      <sheetName val="RUGILABA DEPO"/>
      <sheetName val="MENU"/>
      <sheetName val="NERACA"/>
      <sheetName val="RUGILABA PABRIK"/>
      <sheetName val="LABA per PRODUK"/>
      <sheetName val="Laporan Aliran Kas (Nrc)"/>
      <sheetName val="Beban Ditangguhkan"/>
      <sheetName val="NERACA LAJUR"/>
      <sheetName val="COGS"/>
      <sheetName val="LAP PENJUALAN"/>
      <sheetName val="Sheet1"/>
      <sheetName val="TAC perWEEK"/>
      <sheetName val="MEMO JURNAL"/>
      <sheetName val="OA"/>
      <sheetName val="SUBSIDI OA"/>
      <sheetName val="REKAP GL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</row>
        <row r="2">
          <cell r="C2" t="str">
            <v>Kode Produk</v>
          </cell>
          <cell r="D2" t="str">
            <v>Produk</v>
          </cell>
          <cell r="E2" t="str">
            <v>Berat/ Kg</v>
          </cell>
          <cell r="F2" t="str">
            <v>PAS</v>
          </cell>
          <cell r="G2" t="str">
            <v>HPP LAMA</v>
          </cell>
          <cell r="H2" t="str">
            <v>HPP PABRIK</v>
          </cell>
          <cell r="I2" t="str">
            <v>HPP PABRIK</v>
          </cell>
          <cell r="J2" t="str">
            <v>HPP PABRIK</v>
          </cell>
          <cell r="K2" t="str">
            <v>HPP PABRIK</v>
          </cell>
          <cell r="L2" t="str">
            <v>HPP PABRIK</v>
          </cell>
          <cell r="M2" t="str">
            <v>HPP PABRIK</v>
          </cell>
        </row>
        <row r="3">
          <cell r="F3">
            <v>56</v>
          </cell>
          <cell r="H3" t="str">
            <v>Apr-Sept 2018</v>
          </cell>
          <cell r="I3" t="str">
            <v>per Okt-18</v>
          </cell>
          <cell r="J3" t="str">
            <v>per Feb-19</v>
          </cell>
          <cell r="K3" t="str">
            <v>per Mar-19</v>
          </cell>
          <cell r="L3" t="str">
            <v>per Ags-20</v>
          </cell>
          <cell r="M3" t="str">
            <v>per Mar-21</v>
          </cell>
          <cell r="N3" t="str">
            <v>DPP</v>
          </cell>
        </row>
        <row r="4">
          <cell r="C4">
            <v>12713</v>
          </cell>
          <cell r="D4" t="str">
            <v>AQ.220ML 1X48</v>
          </cell>
          <cell r="E4">
            <v>11.3</v>
          </cell>
          <cell r="F4">
            <v>632.80000000000007</v>
          </cell>
          <cell r="G4">
            <v>0</v>
          </cell>
          <cell r="H4">
            <v>19883</v>
          </cell>
          <cell r="I4">
            <v>20680</v>
          </cell>
          <cell r="J4">
            <v>20680</v>
          </cell>
          <cell r="K4">
            <v>22750</v>
          </cell>
          <cell r="L4">
            <v>22750</v>
          </cell>
          <cell r="M4">
            <v>22750</v>
          </cell>
          <cell r="N4">
            <v>20681.81818181818</v>
          </cell>
        </row>
        <row r="5">
          <cell r="C5">
            <v>134578</v>
          </cell>
          <cell r="D5" t="str">
            <v>AQ.220ML LOCAL 1X48</v>
          </cell>
          <cell r="E5">
            <v>11.3</v>
          </cell>
          <cell r="F5">
            <v>632.80000000000007</v>
          </cell>
          <cell r="G5">
            <v>0</v>
          </cell>
          <cell r="H5">
            <v>19883</v>
          </cell>
          <cell r="I5">
            <v>20680</v>
          </cell>
          <cell r="J5">
            <v>20680</v>
          </cell>
          <cell r="K5">
            <v>22750</v>
          </cell>
          <cell r="L5">
            <v>22750</v>
          </cell>
          <cell r="M5">
            <v>22750</v>
          </cell>
          <cell r="N5">
            <v>20681.81818181818</v>
          </cell>
        </row>
        <row r="6">
          <cell r="C6" t="str">
            <v>134578R</v>
          </cell>
          <cell r="D6" t="str">
            <v>AQ.220ML LOCAL 1X48 REJECT</v>
          </cell>
          <cell r="E6">
            <v>11.3</v>
          </cell>
          <cell r="F6">
            <v>632.80000000000007</v>
          </cell>
          <cell r="G6">
            <v>0</v>
          </cell>
          <cell r="H6">
            <v>19883</v>
          </cell>
          <cell r="I6">
            <v>20680</v>
          </cell>
          <cell r="J6">
            <v>20680</v>
          </cell>
          <cell r="K6">
            <v>22750</v>
          </cell>
          <cell r="L6">
            <v>22750</v>
          </cell>
          <cell r="M6">
            <v>22750</v>
          </cell>
          <cell r="N6">
            <v>20681.81818181818</v>
          </cell>
        </row>
        <row r="7">
          <cell r="C7" t="str">
            <v>134578P</v>
          </cell>
          <cell r="D7" t="str">
            <v>AQ.220ML LOCAL 1X1</v>
          </cell>
          <cell r="E7">
            <v>0.23541666666666669</v>
          </cell>
          <cell r="F7">
            <v>13.183333333333335</v>
          </cell>
          <cell r="G7">
            <v>0</v>
          </cell>
          <cell r="H7">
            <v>414.22916666666669</v>
          </cell>
          <cell r="I7">
            <v>430.83333333333331</v>
          </cell>
          <cell r="J7">
            <v>430.83333333333331</v>
          </cell>
          <cell r="K7">
            <v>473.95833333333331</v>
          </cell>
          <cell r="L7">
            <v>473.95833333333331</v>
          </cell>
          <cell r="M7">
            <v>473.95833333333331</v>
          </cell>
          <cell r="N7">
            <v>430.87121212121207</v>
          </cell>
        </row>
        <row r="8">
          <cell r="C8" t="str">
            <v>134578PR</v>
          </cell>
          <cell r="D8" t="str">
            <v>AQ.220ML LOCAL 1X1 PCS REJECT</v>
          </cell>
          <cell r="E8">
            <v>0.23541666666666669</v>
          </cell>
          <cell r="F8">
            <v>13.183333333333335</v>
          </cell>
          <cell r="G8">
            <v>0</v>
          </cell>
          <cell r="H8">
            <v>414.22916666666669</v>
          </cell>
          <cell r="I8">
            <v>430.83333333333331</v>
          </cell>
          <cell r="J8">
            <v>430.83333333333331</v>
          </cell>
          <cell r="K8">
            <v>473.95833333333331</v>
          </cell>
          <cell r="L8">
            <v>473.95833333333331</v>
          </cell>
          <cell r="M8">
            <v>473.95833333333331</v>
          </cell>
          <cell r="N8">
            <v>430.87121212121207</v>
          </cell>
        </row>
        <row r="9">
          <cell r="C9">
            <v>74548</v>
          </cell>
          <cell r="D9" t="str">
            <v>AQ.240ML 1X48</v>
          </cell>
          <cell r="E9">
            <v>12.5</v>
          </cell>
          <cell r="F9">
            <v>700</v>
          </cell>
          <cell r="G9">
            <v>19883</v>
          </cell>
          <cell r="H9">
            <v>19883</v>
          </cell>
          <cell r="I9">
            <v>20680</v>
          </cell>
          <cell r="J9">
            <v>20680</v>
          </cell>
          <cell r="K9">
            <v>22750</v>
          </cell>
          <cell r="L9">
            <v>22750</v>
          </cell>
          <cell r="M9">
            <v>22750</v>
          </cell>
          <cell r="N9">
            <v>20681.81818181818</v>
          </cell>
        </row>
        <row r="10">
          <cell r="C10" t="str">
            <v>74548R</v>
          </cell>
          <cell r="D10" t="str">
            <v>AQ.240ML 1X48 REJECT</v>
          </cell>
          <cell r="E10">
            <v>12.5</v>
          </cell>
          <cell r="F10">
            <v>700</v>
          </cell>
          <cell r="G10">
            <v>19883</v>
          </cell>
          <cell r="H10">
            <v>19883</v>
          </cell>
          <cell r="I10">
            <v>20680</v>
          </cell>
          <cell r="J10">
            <v>20680</v>
          </cell>
          <cell r="K10">
            <v>22750</v>
          </cell>
          <cell r="L10">
            <v>22750</v>
          </cell>
          <cell r="M10">
            <v>22750</v>
          </cell>
          <cell r="N10">
            <v>20681.81818181818</v>
          </cell>
        </row>
        <row r="11">
          <cell r="C11" t="str">
            <v>74548P</v>
          </cell>
          <cell r="D11" t="str">
            <v>AQ.240ML 1X1 PCS</v>
          </cell>
          <cell r="E11">
            <v>0.26041666666666669</v>
          </cell>
          <cell r="F11">
            <v>14.583333333333334</v>
          </cell>
          <cell r="G11">
            <v>414.22916666666669</v>
          </cell>
          <cell r="H11">
            <v>414.22916666666669</v>
          </cell>
          <cell r="I11">
            <v>430.83333333333331</v>
          </cell>
          <cell r="J11">
            <v>430.83333333333331</v>
          </cell>
          <cell r="K11">
            <v>473.95833333333331</v>
          </cell>
          <cell r="L11">
            <v>473.95833333333331</v>
          </cell>
          <cell r="M11">
            <v>473.95833333333331</v>
          </cell>
          <cell r="N11">
            <v>430.87121212121207</v>
          </cell>
        </row>
        <row r="12">
          <cell r="C12">
            <v>74556</v>
          </cell>
          <cell r="D12" t="str">
            <v>AQ.330ML 1X24</v>
          </cell>
          <cell r="E12">
            <v>8.8000000000000007</v>
          </cell>
          <cell r="F12">
            <v>492.80000000000007</v>
          </cell>
          <cell r="G12">
            <v>25575</v>
          </cell>
          <cell r="H12">
            <v>26598</v>
          </cell>
          <cell r="I12">
            <v>27670</v>
          </cell>
          <cell r="J12">
            <v>27670</v>
          </cell>
          <cell r="K12">
            <v>29330</v>
          </cell>
          <cell r="L12">
            <v>29330</v>
          </cell>
          <cell r="M12">
            <v>29330</v>
          </cell>
          <cell r="N12">
            <v>26663.63636363636</v>
          </cell>
        </row>
        <row r="13">
          <cell r="C13" t="str">
            <v>74556P</v>
          </cell>
          <cell r="D13" t="str">
            <v>AQ.330ML 1X1 PCS</v>
          </cell>
          <cell r="E13">
            <v>0.3666666666666667</v>
          </cell>
          <cell r="F13">
            <v>20.533333333333335</v>
          </cell>
          <cell r="G13">
            <v>1065.625</v>
          </cell>
          <cell r="H13">
            <v>1108.25</v>
          </cell>
          <cell r="I13">
            <v>1152.9166666666667</v>
          </cell>
          <cell r="J13">
            <v>1152.9166666666667</v>
          </cell>
          <cell r="K13">
            <v>1222.0833333333333</v>
          </cell>
          <cell r="L13">
            <v>1222.0833333333333</v>
          </cell>
          <cell r="M13">
            <v>1222.0833333333333</v>
          </cell>
          <cell r="N13">
            <v>1110.9848484848483</v>
          </cell>
        </row>
        <row r="14">
          <cell r="C14" t="str">
            <v>74556PR</v>
          </cell>
          <cell r="D14" t="str">
            <v>AQ.330ML 1X1 PCS REJECT</v>
          </cell>
          <cell r="E14">
            <v>0.3666666666666667</v>
          </cell>
          <cell r="F14">
            <v>20.533333333333335</v>
          </cell>
          <cell r="G14">
            <v>1065.625</v>
          </cell>
          <cell r="H14">
            <v>1108.25</v>
          </cell>
          <cell r="I14">
            <v>1152.9166666666667</v>
          </cell>
          <cell r="J14">
            <v>1152.9166666666667</v>
          </cell>
          <cell r="K14">
            <v>1222.0833333333333</v>
          </cell>
          <cell r="L14">
            <v>1222.0833333333333</v>
          </cell>
          <cell r="M14">
            <v>1222.0833333333333</v>
          </cell>
          <cell r="N14">
            <v>1110.9848484848483</v>
          </cell>
        </row>
        <row r="15">
          <cell r="C15">
            <v>74557</v>
          </cell>
          <cell r="D15" t="str">
            <v>AQ.HOKBEN 330 ML 1X24</v>
          </cell>
          <cell r="E15">
            <v>8.8000000000000007</v>
          </cell>
          <cell r="F15">
            <v>492.80000000000007</v>
          </cell>
          <cell r="G15">
            <v>25575</v>
          </cell>
          <cell r="H15">
            <v>26598</v>
          </cell>
          <cell r="I15">
            <v>27670</v>
          </cell>
          <cell r="J15">
            <v>27670</v>
          </cell>
          <cell r="K15">
            <v>29330</v>
          </cell>
          <cell r="L15">
            <v>29330</v>
          </cell>
          <cell r="M15">
            <v>29330</v>
          </cell>
          <cell r="N15">
            <v>26663.63636363636</v>
          </cell>
        </row>
        <row r="16">
          <cell r="C16" t="str">
            <v>1251A</v>
          </cell>
          <cell r="D16" t="str">
            <v>AQ.330ML 1X24 R</v>
          </cell>
          <cell r="E16">
            <v>8.8000000000000007</v>
          </cell>
          <cell r="F16">
            <v>492.80000000000007</v>
          </cell>
          <cell r="G16">
            <v>25575</v>
          </cell>
          <cell r="H16">
            <v>26598</v>
          </cell>
          <cell r="I16">
            <v>27670</v>
          </cell>
          <cell r="J16">
            <v>27670</v>
          </cell>
          <cell r="K16">
            <v>29330</v>
          </cell>
          <cell r="L16">
            <v>29330</v>
          </cell>
          <cell r="M16">
            <v>29330</v>
          </cell>
          <cell r="N16">
            <v>26663.63636363636</v>
          </cell>
        </row>
        <row r="17">
          <cell r="C17">
            <v>12511</v>
          </cell>
          <cell r="D17" t="str">
            <v>AQ.330ML 1X1</v>
          </cell>
          <cell r="E17">
            <v>0.3666666666666667</v>
          </cell>
          <cell r="F17">
            <v>20.533333333333335</v>
          </cell>
          <cell r="G17">
            <v>1065.625</v>
          </cell>
          <cell r="H17">
            <v>1108.25</v>
          </cell>
          <cell r="I17">
            <v>1152.9166666666667</v>
          </cell>
          <cell r="J17">
            <v>1152.9166666666667</v>
          </cell>
          <cell r="K17">
            <v>1222.0833333333333</v>
          </cell>
          <cell r="L17">
            <v>1222.0833333333333</v>
          </cell>
          <cell r="M17">
            <v>1222.0833333333333</v>
          </cell>
          <cell r="N17">
            <v>1110.9848484848483</v>
          </cell>
        </row>
        <row r="18">
          <cell r="C18" t="str">
            <v>12512P</v>
          </cell>
          <cell r="D18" t="str">
            <v>AQ.330ML 1X1</v>
          </cell>
          <cell r="E18">
            <v>0.3666666666666667</v>
          </cell>
          <cell r="F18">
            <v>63.800000000000004</v>
          </cell>
          <cell r="G18">
            <v>1065.625</v>
          </cell>
          <cell r="H18">
            <v>1108.25</v>
          </cell>
          <cell r="I18">
            <v>1152.9166666666667</v>
          </cell>
          <cell r="J18">
            <v>1152.9166666666667</v>
          </cell>
          <cell r="K18">
            <v>1222.0833333333333</v>
          </cell>
          <cell r="L18">
            <v>1222.0833333333333</v>
          </cell>
          <cell r="M18">
            <v>1222.0833333333333</v>
          </cell>
          <cell r="N18">
            <v>1110.9848484848483</v>
          </cell>
        </row>
        <row r="19">
          <cell r="C19">
            <v>12513</v>
          </cell>
          <cell r="D19" t="str">
            <v>AQ.330 ML 1 X 24 PCS</v>
          </cell>
          <cell r="E19">
            <v>8.8000000000000007</v>
          </cell>
          <cell r="F19">
            <v>492.80000000000007</v>
          </cell>
          <cell r="G19">
            <v>25575</v>
          </cell>
          <cell r="H19">
            <v>26598</v>
          </cell>
          <cell r="I19">
            <v>27670</v>
          </cell>
          <cell r="J19">
            <v>27670</v>
          </cell>
          <cell r="K19">
            <v>29330</v>
          </cell>
          <cell r="L19">
            <v>29330</v>
          </cell>
          <cell r="M19">
            <v>29330</v>
          </cell>
          <cell r="N19">
            <v>26663.63636363636</v>
          </cell>
        </row>
        <row r="20">
          <cell r="C20">
            <v>113017</v>
          </cell>
          <cell r="D20" t="str">
            <v>AQ.330ML BOY 1X24</v>
          </cell>
          <cell r="E20">
            <v>8.8000000000000007</v>
          </cell>
          <cell r="F20">
            <v>492.80000000000007</v>
          </cell>
          <cell r="G20">
            <v>67488</v>
          </cell>
          <cell r="H20">
            <v>70188</v>
          </cell>
          <cell r="I20">
            <v>73000</v>
          </cell>
          <cell r="J20">
            <v>73000</v>
          </cell>
          <cell r="K20">
            <v>77380</v>
          </cell>
          <cell r="L20">
            <v>77380</v>
          </cell>
          <cell r="M20">
            <v>77380</v>
          </cell>
          <cell r="N20">
            <v>70345.454545454544</v>
          </cell>
        </row>
        <row r="21">
          <cell r="C21" t="str">
            <v>113017R</v>
          </cell>
          <cell r="D21" t="str">
            <v>AQ.330ML BOY 1X24 REJECT</v>
          </cell>
          <cell r="E21">
            <v>8.8000000000000007</v>
          </cell>
          <cell r="F21">
            <v>492.80000000000007</v>
          </cell>
          <cell r="G21">
            <v>67488</v>
          </cell>
          <cell r="H21">
            <v>70188</v>
          </cell>
          <cell r="I21">
            <v>73000</v>
          </cell>
          <cell r="J21">
            <v>73000</v>
          </cell>
          <cell r="K21">
            <v>77380</v>
          </cell>
          <cell r="L21">
            <v>77380</v>
          </cell>
          <cell r="M21">
            <v>77380</v>
          </cell>
          <cell r="N21">
            <v>70345.454545454544</v>
          </cell>
        </row>
        <row r="22">
          <cell r="C22" t="str">
            <v>113017P</v>
          </cell>
          <cell r="D22" t="str">
            <v>AQ.330ML BOY 1X1</v>
          </cell>
          <cell r="E22">
            <v>0.3666666666666667</v>
          </cell>
          <cell r="F22">
            <v>20.533333333333335</v>
          </cell>
          <cell r="G22">
            <v>2812</v>
          </cell>
          <cell r="H22">
            <v>2924.5</v>
          </cell>
          <cell r="I22">
            <v>3041.6666666666665</v>
          </cell>
          <cell r="J22">
            <v>3041.6666666666665</v>
          </cell>
          <cell r="K22">
            <v>3224.1666666666665</v>
          </cell>
          <cell r="L22">
            <v>3224.1666666666665</v>
          </cell>
          <cell r="M22">
            <v>3224.1666666666665</v>
          </cell>
          <cell r="N22">
            <v>2931.0606060606056</v>
          </cell>
        </row>
        <row r="23">
          <cell r="C23" t="str">
            <v>113017PR</v>
          </cell>
          <cell r="D23" t="str">
            <v>AQ.330ML BOY 1X1 PCS REJECT</v>
          </cell>
          <cell r="E23">
            <v>0.3666666666666667</v>
          </cell>
          <cell r="F23">
            <v>20.533333333333335</v>
          </cell>
          <cell r="G23">
            <v>2812</v>
          </cell>
          <cell r="H23">
            <v>2924.5</v>
          </cell>
          <cell r="I23">
            <v>3041.6666666666665</v>
          </cell>
          <cell r="J23">
            <v>3041.6666666666665</v>
          </cell>
          <cell r="K23">
            <v>3224.1666666666665</v>
          </cell>
          <cell r="L23">
            <v>3224.1666666666665</v>
          </cell>
          <cell r="M23">
            <v>3224.1666666666665</v>
          </cell>
          <cell r="N23">
            <v>2931.0606060606056</v>
          </cell>
        </row>
        <row r="24">
          <cell r="C24">
            <v>113018</v>
          </cell>
          <cell r="D24" t="str">
            <v>AQ.330ML GIRL 1X24</v>
          </cell>
          <cell r="E24">
            <v>8.8000000000000007</v>
          </cell>
          <cell r="F24">
            <v>492.80000000000007</v>
          </cell>
          <cell r="G24">
            <v>67488</v>
          </cell>
          <cell r="H24">
            <v>70188</v>
          </cell>
          <cell r="I24">
            <v>73000</v>
          </cell>
          <cell r="J24">
            <v>73000</v>
          </cell>
          <cell r="K24">
            <v>77380</v>
          </cell>
          <cell r="L24">
            <v>77380</v>
          </cell>
          <cell r="M24">
            <v>77380</v>
          </cell>
          <cell r="N24">
            <v>70345.454545454544</v>
          </cell>
        </row>
        <row r="25">
          <cell r="C25" t="str">
            <v>113018R</v>
          </cell>
          <cell r="D25" t="str">
            <v>AQ.330ML GIRL 1X24 REJECT</v>
          </cell>
          <cell r="E25">
            <v>8.8000000000000007</v>
          </cell>
          <cell r="F25">
            <v>492.80000000000007</v>
          </cell>
          <cell r="G25">
            <v>67488</v>
          </cell>
          <cell r="H25">
            <v>70188</v>
          </cell>
          <cell r="I25">
            <v>73000</v>
          </cell>
          <cell r="J25">
            <v>73000</v>
          </cell>
          <cell r="K25">
            <v>77380</v>
          </cell>
          <cell r="L25">
            <v>77380</v>
          </cell>
          <cell r="M25">
            <v>77380</v>
          </cell>
          <cell r="N25">
            <v>70345.454545454544</v>
          </cell>
        </row>
        <row r="26">
          <cell r="C26" t="str">
            <v>113018P</v>
          </cell>
          <cell r="D26" t="str">
            <v>AQ.330ML GIRL 1X1 / PCS</v>
          </cell>
          <cell r="E26">
            <v>0.3666666666666667</v>
          </cell>
          <cell r="F26">
            <v>20.533333333333335</v>
          </cell>
          <cell r="G26">
            <v>2812</v>
          </cell>
          <cell r="H26">
            <v>2924.5</v>
          </cell>
          <cell r="I26">
            <v>3041.6666666666665</v>
          </cell>
          <cell r="J26">
            <v>3041.6666666666665</v>
          </cell>
          <cell r="K26">
            <v>3224.1666666666665</v>
          </cell>
          <cell r="L26">
            <v>3224.1666666666665</v>
          </cell>
          <cell r="M26">
            <v>3224.1666666666665</v>
          </cell>
          <cell r="N26">
            <v>2931.0606060606056</v>
          </cell>
        </row>
        <row r="27">
          <cell r="C27" t="str">
            <v>113018PR</v>
          </cell>
          <cell r="D27" t="str">
            <v>AQ.330ML GIRL 1X1 / PCS REJECT</v>
          </cell>
          <cell r="E27">
            <v>0.3666666666666667</v>
          </cell>
          <cell r="F27">
            <v>20.533333333333335</v>
          </cell>
          <cell r="G27">
            <v>2812</v>
          </cell>
          <cell r="H27">
            <v>2924.5</v>
          </cell>
          <cell r="I27">
            <v>3041.6666666666665</v>
          </cell>
          <cell r="J27">
            <v>3041.6666666666665</v>
          </cell>
          <cell r="K27">
            <v>3224.1666666666665</v>
          </cell>
          <cell r="L27">
            <v>3224.1666666666665</v>
          </cell>
          <cell r="M27">
            <v>3224.1666666666665</v>
          </cell>
          <cell r="N27">
            <v>2931.0606060606056</v>
          </cell>
        </row>
        <row r="28">
          <cell r="C28">
            <v>175161</v>
          </cell>
          <cell r="D28" t="str">
            <v>AQ.330ML LOCAL THEMED 1X24</v>
          </cell>
          <cell r="E28">
            <v>0.3666666666666667</v>
          </cell>
          <cell r="F28">
            <v>20.533333333333335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29330</v>
          </cell>
          <cell r="N28">
            <v>26663.63636363636</v>
          </cell>
        </row>
        <row r="29">
          <cell r="C29">
            <v>74598</v>
          </cell>
          <cell r="D29" t="str">
            <v>AQ.380 REFLECTIONS 1X12</v>
          </cell>
          <cell r="E29">
            <v>18.8</v>
          </cell>
          <cell r="F29">
            <v>1052.8</v>
          </cell>
          <cell r="G29">
            <v>58440</v>
          </cell>
          <cell r="H29">
            <v>58440</v>
          </cell>
          <cell r="I29">
            <v>80652</v>
          </cell>
          <cell r="J29">
            <v>80652</v>
          </cell>
          <cell r="K29">
            <v>80652</v>
          </cell>
          <cell r="L29">
            <v>80652</v>
          </cell>
          <cell r="M29">
            <v>80652</v>
          </cell>
          <cell r="N29">
            <v>73320</v>
          </cell>
        </row>
        <row r="30">
          <cell r="C30" t="str">
            <v>74598R</v>
          </cell>
          <cell r="D30" t="str">
            <v>AQ.380 REFLECTIONS 1X12 REJECT</v>
          </cell>
          <cell r="M30">
            <v>80652</v>
          </cell>
          <cell r="N30">
            <v>73320</v>
          </cell>
        </row>
        <row r="31">
          <cell r="C31" t="str">
            <v>74598P</v>
          </cell>
          <cell r="D31" t="str">
            <v>AQ.380 REFLECTIONS 1X1 PCS</v>
          </cell>
          <cell r="E31">
            <v>1.5666666666666667</v>
          </cell>
          <cell r="F31">
            <v>87.733333333333334</v>
          </cell>
          <cell r="G31">
            <v>4870</v>
          </cell>
          <cell r="H31">
            <v>4870</v>
          </cell>
          <cell r="I31">
            <v>6721</v>
          </cell>
          <cell r="J31">
            <v>6721</v>
          </cell>
          <cell r="K31">
            <v>6721</v>
          </cell>
          <cell r="L31">
            <v>6721</v>
          </cell>
          <cell r="M31">
            <v>6721</v>
          </cell>
          <cell r="N31">
            <v>6109.9999999999991</v>
          </cell>
        </row>
        <row r="32">
          <cell r="C32" t="str">
            <v>74598PR</v>
          </cell>
          <cell r="D32" t="str">
            <v>AQ.380 REFLECTIONS PCS REJECT</v>
          </cell>
          <cell r="M32">
            <v>6721</v>
          </cell>
          <cell r="N32">
            <v>6109.9999999999991</v>
          </cell>
        </row>
        <row r="33">
          <cell r="C33">
            <v>80333</v>
          </cell>
          <cell r="D33" t="str">
            <v>AQ 380ML SPARKLING 1X12</v>
          </cell>
          <cell r="E33">
            <v>18.8</v>
          </cell>
          <cell r="F33">
            <v>1052.8</v>
          </cell>
          <cell r="G33">
            <v>63480</v>
          </cell>
          <cell r="H33">
            <v>63480</v>
          </cell>
          <cell r="I33">
            <v>80652</v>
          </cell>
          <cell r="J33">
            <v>80652</v>
          </cell>
          <cell r="K33">
            <v>80652</v>
          </cell>
          <cell r="L33">
            <v>80652</v>
          </cell>
          <cell r="M33">
            <v>80652</v>
          </cell>
          <cell r="N33">
            <v>73320</v>
          </cell>
        </row>
        <row r="34">
          <cell r="C34" t="str">
            <v>80333R</v>
          </cell>
          <cell r="D34" t="str">
            <v>AQ 380ML SPARKLING 1X12 REJECT</v>
          </cell>
          <cell r="E34">
            <v>18.8</v>
          </cell>
          <cell r="F34">
            <v>1052.8</v>
          </cell>
          <cell r="G34">
            <v>63480</v>
          </cell>
          <cell r="H34">
            <v>63480</v>
          </cell>
          <cell r="I34">
            <v>80652</v>
          </cell>
          <cell r="J34">
            <v>80652</v>
          </cell>
          <cell r="K34">
            <v>80652</v>
          </cell>
          <cell r="L34">
            <v>80652</v>
          </cell>
          <cell r="M34">
            <v>80652</v>
          </cell>
          <cell r="N34">
            <v>73320</v>
          </cell>
        </row>
        <row r="35">
          <cell r="C35" t="str">
            <v>80333P</v>
          </cell>
          <cell r="D35" t="str">
            <v>AQ 380ML SPARKLING 1X1</v>
          </cell>
          <cell r="E35">
            <v>0</v>
          </cell>
          <cell r="F35">
            <v>0</v>
          </cell>
          <cell r="G35">
            <v>5290</v>
          </cell>
          <cell r="H35">
            <v>5290</v>
          </cell>
          <cell r="I35">
            <v>6721</v>
          </cell>
          <cell r="J35">
            <v>6721</v>
          </cell>
          <cell r="K35">
            <v>6721</v>
          </cell>
          <cell r="L35">
            <v>6721</v>
          </cell>
          <cell r="M35">
            <v>6721</v>
          </cell>
          <cell r="N35">
            <v>6109.9999999999991</v>
          </cell>
        </row>
        <row r="36">
          <cell r="C36" t="str">
            <v>80333PR</v>
          </cell>
          <cell r="D36" t="str">
            <v>AQ 380ML SPARKLING PCS REJECT</v>
          </cell>
          <cell r="E36">
            <v>1.5666666666666667</v>
          </cell>
          <cell r="F36">
            <v>87.733333333333334</v>
          </cell>
          <cell r="G36">
            <v>5290</v>
          </cell>
          <cell r="H36">
            <v>5290</v>
          </cell>
          <cell r="I36">
            <v>6721</v>
          </cell>
          <cell r="J36">
            <v>6721</v>
          </cell>
          <cell r="K36">
            <v>6721</v>
          </cell>
          <cell r="L36">
            <v>6721</v>
          </cell>
          <cell r="M36">
            <v>6721</v>
          </cell>
          <cell r="N36">
            <v>6109.9999999999991</v>
          </cell>
        </row>
        <row r="37">
          <cell r="C37">
            <v>132527</v>
          </cell>
          <cell r="D37" t="str">
            <v>AQ. 380ML REFLECTION SG 1X12</v>
          </cell>
          <cell r="E37">
            <v>18.8</v>
          </cell>
          <cell r="F37">
            <v>1052.8</v>
          </cell>
          <cell r="G37">
            <v>0</v>
          </cell>
          <cell r="H37">
            <v>80652</v>
          </cell>
          <cell r="I37">
            <v>80652</v>
          </cell>
          <cell r="J37">
            <v>80652</v>
          </cell>
          <cell r="K37">
            <v>80652</v>
          </cell>
          <cell r="L37">
            <v>80652</v>
          </cell>
          <cell r="M37">
            <v>80652</v>
          </cell>
          <cell r="N37">
            <v>73320</v>
          </cell>
        </row>
        <row r="38">
          <cell r="C38" t="str">
            <v>132527P</v>
          </cell>
          <cell r="D38" t="str">
            <v>AQ. 380ML REFLECTION SG 1X1</v>
          </cell>
          <cell r="E38">
            <v>1.5666666666666667</v>
          </cell>
          <cell r="F38">
            <v>87.733333333333334</v>
          </cell>
          <cell r="G38">
            <v>4870</v>
          </cell>
          <cell r="H38">
            <v>4870</v>
          </cell>
          <cell r="I38">
            <v>6721</v>
          </cell>
          <cell r="J38">
            <v>6721</v>
          </cell>
          <cell r="K38">
            <v>6721</v>
          </cell>
          <cell r="L38">
            <v>6721</v>
          </cell>
          <cell r="M38">
            <v>6721</v>
          </cell>
          <cell r="N38">
            <v>6109.9999999999991</v>
          </cell>
        </row>
        <row r="39">
          <cell r="C39">
            <v>133875</v>
          </cell>
          <cell r="D39" t="str">
            <v>AQ. 380ML SPARKLING SG 1X12</v>
          </cell>
          <cell r="E39">
            <v>18.8</v>
          </cell>
          <cell r="F39">
            <v>1052.8</v>
          </cell>
          <cell r="G39">
            <v>0</v>
          </cell>
          <cell r="H39">
            <v>80652</v>
          </cell>
          <cell r="I39">
            <v>80652</v>
          </cell>
          <cell r="J39">
            <v>80652</v>
          </cell>
          <cell r="K39">
            <v>80652</v>
          </cell>
          <cell r="L39">
            <v>80652</v>
          </cell>
          <cell r="M39">
            <v>80652</v>
          </cell>
          <cell r="N39">
            <v>73320</v>
          </cell>
        </row>
        <row r="40">
          <cell r="C40" t="str">
            <v>133875P</v>
          </cell>
          <cell r="D40" t="str">
            <v>AQ. 380ML SPARKLING SG 1X1</v>
          </cell>
          <cell r="E40">
            <v>1.5666666666666667</v>
          </cell>
          <cell r="F40">
            <v>87.733333333333334</v>
          </cell>
          <cell r="G40">
            <v>5290</v>
          </cell>
          <cell r="H40">
            <v>5290</v>
          </cell>
          <cell r="I40">
            <v>6721</v>
          </cell>
          <cell r="J40">
            <v>6721</v>
          </cell>
          <cell r="K40">
            <v>6721</v>
          </cell>
          <cell r="L40">
            <v>6721</v>
          </cell>
          <cell r="M40">
            <v>6721</v>
          </cell>
          <cell r="N40">
            <v>6109.9999999999991</v>
          </cell>
        </row>
        <row r="41">
          <cell r="C41">
            <v>122407</v>
          </cell>
          <cell r="D41" t="str">
            <v>AQ.450ML 1X6</v>
          </cell>
          <cell r="E41">
            <v>2.9249999999999998</v>
          </cell>
          <cell r="F41">
            <v>0</v>
          </cell>
          <cell r="G41">
            <v>16000</v>
          </cell>
          <cell r="H41">
            <v>16640</v>
          </cell>
          <cell r="I41">
            <v>17310</v>
          </cell>
          <cell r="J41">
            <v>17310</v>
          </cell>
          <cell r="K41">
            <v>18345</v>
          </cell>
          <cell r="L41">
            <v>18345</v>
          </cell>
          <cell r="M41">
            <v>18345</v>
          </cell>
          <cell r="N41">
            <v>16677.272727272724</v>
          </cell>
        </row>
        <row r="42">
          <cell r="C42">
            <v>122408</v>
          </cell>
          <cell r="D42" t="str">
            <v>AQ.450ML 1X24</v>
          </cell>
          <cell r="E42">
            <v>11.7</v>
          </cell>
          <cell r="F42">
            <v>0</v>
          </cell>
          <cell r="G42">
            <v>64000</v>
          </cell>
          <cell r="H42">
            <v>66560</v>
          </cell>
          <cell r="I42">
            <v>69230</v>
          </cell>
          <cell r="J42">
            <v>69230</v>
          </cell>
          <cell r="K42">
            <v>73380</v>
          </cell>
          <cell r="L42">
            <v>73380</v>
          </cell>
          <cell r="M42">
            <v>73380</v>
          </cell>
          <cell r="N42">
            <v>66709.090909090897</v>
          </cell>
        </row>
        <row r="43">
          <cell r="C43" t="str">
            <v>122408R</v>
          </cell>
          <cell r="D43" t="str">
            <v>AQ.450ML 1X24 REJECT</v>
          </cell>
          <cell r="E43">
            <v>11.7</v>
          </cell>
          <cell r="F43">
            <v>0</v>
          </cell>
          <cell r="G43">
            <v>64000</v>
          </cell>
          <cell r="H43">
            <v>66560</v>
          </cell>
          <cell r="I43">
            <v>69230</v>
          </cell>
          <cell r="J43">
            <v>69230</v>
          </cell>
          <cell r="K43">
            <v>73380</v>
          </cell>
          <cell r="L43">
            <v>73380</v>
          </cell>
          <cell r="M43">
            <v>73380</v>
          </cell>
          <cell r="N43">
            <v>66709.090909090897</v>
          </cell>
        </row>
        <row r="44">
          <cell r="C44" t="str">
            <v>122408MP</v>
          </cell>
          <cell r="D44" t="str">
            <v>AQ.450ML 1X6 MULTIPACK</v>
          </cell>
          <cell r="E44">
            <v>2.9249999999999998</v>
          </cell>
          <cell r="F44">
            <v>0</v>
          </cell>
          <cell r="G44">
            <v>16000</v>
          </cell>
          <cell r="H44">
            <v>16640</v>
          </cell>
          <cell r="I44">
            <v>17307.5</v>
          </cell>
          <cell r="J44">
            <v>17307.5</v>
          </cell>
          <cell r="K44">
            <v>18345</v>
          </cell>
          <cell r="L44">
            <v>18345</v>
          </cell>
          <cell r="M44">
            <v>18345</v>
          </cell>
          <cell r="N44">
            <v>16677.272727272724</v>
          </cell>
        </row>
        <row r="45">
          <cell r="C45" t="str">
            <v>122408P</v>
          </cell>
          <cell r="D45" t="str">
            <v>AQ.450ML 1X1 PCS</v>
          </cell>
          <cell r="E45">
            <v>0.48749999999999999</v>
          </cell>
          <cell r="F45">
            <v>0</v>
          </cell>
          <cell r="G45">
            <v>2666.6666666666665</v>
          </cell>
          <cell r="H45">
            <v>2773.3333333333335</v>
          </cell>
          <cell r="I45">
            <v>2884.5833333333335</v>
          </cell>
          <cell r="J45">
            <v>2884.5833333333335</v>
          </cell>
          <cell r="K45">
            <v>3057.5</v>
          </cell>
          <cell r="L45">
            <v>3057.5</v>
          </cell>
          <cell r="M45">
            <v>3057.5</v>
          </cell>
          <cell r="N45">
            <v>2779.5454545454545</v>
          </cell>
        </row>
        <row r="46">
          <cell r="C46" t="str">
            <v>122408PR</v>
          </cell>
          <cell r="D46" t="str">
            <v>AQ.450ML 1X1 PCS REJECT</v>
          </cell>
          <cell r="E46">
            <v>0.48749999999999999</v>
          </cell>
          <cell r="F46">
            <v>0</v>
          </cell>
          <cell r="G46">
            <v>2666.6666666666665</v>
          </cell>
          <cell r="H46">
            <v>2773.3333333333335</v>
          </cell>
          <cell r="I46">
            <v>2884.5833333333335</v>
          </cell>
          <cell r="J46">
            <v>2884.5833333333335</v>
          </cell>
          <cell r="K46">
            <v>3057.5</v>
          </cell>
          <cell r="L46">
            <v>3057.5</v>
          </cell>
          <cell r="M46">
            <v>3057.5</v>
          </cell>
          <cell r="N46">
            <v>2779.5454545454545</v>
          </cell>
        </row>
        <row r="47">
          <cell r="C47">
            <v>135877</v>
          </cell>
          <cell r="D47" t="str">
            <v>AQ.450 ML KIDS Q1 1X24</v>
          </cell>
          <cell r="E47">
            <v>0.48749999999999999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73380</v>
          </cell>
          <cell r="N47">
            <v>66709.090909090897</v>
          </cell>
        </row>
        <row r="48">
          <cell r="C48">
            <v>74561</v>
          </cell>
          <cell r="D48" t="str">
            <v>AQ.600ML 1X24</v>
          </cell>
          <cell r="E48">
            <v>15.3</v>
          </cell>
          <cell r="F48">
            <v>856.80000000000007</v>
          </cell>
          <cell r="G48">
            <v>33780</v>
          </cell>
          <cell r="H48">
            <v>35131</v>
          </cell>
          <cell r="I48">
            <v>35131</v>
          </cell>
          <cell r="J48">
            <v>35131</v>
          </cell>
          <cell r="K48">
            <v>37240</v>
          </cell>
          <cell r="L48">
            <v>37240</v>
          </cell>
          <cell r="M48">
            <v>37240</v>
          </cell>
          <cell r="N48">
            <v>33854.545454545449</v>
          </cell>
        </row>
        <row r="49">
          <cell r="C49" t="str">
            <v>74561R</v>
          </cell>
          <cell r="D49" t="str">
            <v>AQ.600ML 1X24 REJECT</v>
          </cell>
          <cell r="E49">
            <v>15.3</v>
          </cell>
          <cell r="F49">
            <v>856.80000000000007</v>
          </cell>
          <cell r="G49">
            <v>33780</v>
          </cell>
          <cell r="H49">
            <v>35131</v>
          </cell>
          <cell r="I49">
            <v>35131</v>
          </cell>
          <cell r="J49">
            <v>35131</v>
          </cell>
          <cell r="K49">
            <v>37240</v>
          </cell>
          <cell r="L49">
            <v>37240</v>
          </cell>
          <cell r="M49">
            <v>37240</v>
          </cell>
          <cell r="N49">
            <v>33854.545454545449</v>
          </cell>
        </row>
        <row r="50">
          <cell r="C50" t="str">
            <v>74561P</v>
          </cell>
          <cell r="D50" t="str">
            <v>AQ.600ML 1X1 PCS</v>
          </cell>
          <cell r="E50">
            <v>0.63750000000000007</v>
          </cell>
          <cell r="F50">
            <v>35.700000000000003</v>
          </cell>
          <cell r="G50">
            <v>1407.5</v>
          </cell>
          <cell r="H50">
            <v>1463.7916666666667</v>
          </cell>
          <cell r="I50">
            <v>1463.7916666666667</v>
          </cell>
          <cell r="J50">
            <v>1463.7916666666667</v>
          </cell>
          <cell r="K50">
            <v>1551.6666666666667</v>
          </cell>
          <cell r="L50">
            <v>1551.6666666666667</v>
          </cell>
          <cell r="M50">
            <v>1551.6666666666667</v>
          </cell>
          <cell r="N50">
            <v>1410.6060606060605</v>
          </cell>
        </row>
        <row r="51">
          <cell r="C51" t="str">
            <v>74561PR</v>
          </cell>
          <cell r="D51" t="str">
            <v>AQ.600ML 1X1 PCS REJECT</v>
          </cell>
          <cell r="E51">
            <v>0.63750000000000007</v>
          </cell>
          <cell r="F51">
            <v>35.700000000000003</v>
          </cell>
          <cell r="G51">
            <v>1407.5</v>
          </cell>
          <cell r="H51">
            <v>1463.7916666666667</v>
          </cell>
          <cell r="I51">
            <v>1463.7916666666667</v>
          </cell>
          <cell r="J51">
            <v>1463.7916666666667</v>
          </cell>
          <cell r="K51">
            <v>1551.6666666666667</v>
          </cell>
          <cell r="L51">
            <v>1551.6666666666667</v>
          </cell>
          <cell r="M51">
            <v>1551.6666666666667</v>
          </cell>
          <cell r="N51">
            <v>1410.6060606060605</v>
          </cell>
        </row>
        <row r="52">
          <cell r="C52" t="str">
            <v>74561MP</v>
          </cell>
          <cell r="D52" t="str">
            <v>AQ.600ML 1X6</v>
          </cell>
          <cell r="E52">
            <v>3.8250000000000002</v>
          </cell>
          <cell r="F52">
            <v>214.20000000000002</v>
          </cell>
          <cell r="G52">
            <v>8445</v>
          </cell>
          <cell r="H52">
            <v>8782.75000000002</v>
          </cell>
          <cell r="I52">
            <v>8782.75</v>
          </cell>
          <cell r="J52">
            <v>8782.75</v>
          </cell>
          <cell r="K52">
            <v>9310</v>
          </cell>
          <cell r="L52">
            <v>9310</v>
          </cell>
          <cell r="M52">
            <v>9310</v>
          </cell>
          <cell r="N52">
            <v>8463.6363636363621</v>
          </cell>
        </row>
        <row r="53">
          <cell r="C53">
            <v>12313</v>
          </cell>
          <cell r="D53" t="str">
            <v>AQ.600 ML  1 X 24 PCS</v>
          </cell>
          <cell r="E53">
            <v>15.3</v>
          </cell>
          <cell r="F53">
            <v>856.80000000000007</v>
          </cell>
          <cell r="G53">
            <v>33780</v>
          </cell>
          <cell r="H53">
            <v>35131</v>
          </cell>
          <cell r="I53">
            <v>35131</v>
          </cell>
          <cell r="J53">
            <v>35131</v>
          </cell>
          <cell r="K53">
            <v>37240</v>
          </cell>
          <cell r="L53">
            <v>37240</v>
          </cell>
          <cell r="M53">
            <v>37240</v>
          </cell>
          <cell r="N53">
            <v>33854.545454545449</v>
          </cell>
        </row>
        <row r="54">
          <cell r="C54">
            <v>139188</v>
          </cell>
          <cell r="D54" t="str">
            <v>AQ.600 ML RESKA</v>
          </cell>
          <cell r="E54">
            <v>15.3</v>
          </cell>
          <cell r="F54">
            <v>2662.2000000000003</v>
          </cell>
          <cell r="G54">
            <v>33780</v>
          </cell>
          <cell r="H54">
            <v>35131</v>
          </cell>
          <cell r="I54">
            <v>35131</v>
          </cell>
          <cell r="J54">
            <v>35131</v>
          </cell>
          <cell r="K54">
            <v>37240</v>
          </cell>
          <cell r="L54">
            <v>37240</v>
          </cell>
          <cell r="M54">
            <v>37240</v>
          </cell>
          <cell r="N54">
            <v>33854.545454545449</v>
          </cell>
        </row>
        <row r="55">
          <cell r="C55" t="str">
            <v>139188P</v>
          </cell>
          <cell r="D55" t="str">
            <v>AQ.600 ML RESKA 1X1</v>
          </cell>
          <cell r="E55">
            <v>0.63750000000000007</v>
          </cell>
          <cell r="F55">
            <v>110.92500000000001</v>
          </cell>
          <cell r="G55">
            <v>1407.5</v>
          </cell>
          <cell r="H55">
            <v>1463.7916666666667</v>
          </cell>
          <cell r="I55">
            <v>1463.7916666666667</v>
          </cell>
          <cell r="J55">
            <v>1463.7916666666667</v>
          </cell>
          <cell r="K55">
            <v>1551.6666666666667</v>
          </cell>
          <cell r="L55">
            <v>1551.6666666666667</v>
          </cell>
          <cell r="M55">
            <v>1551.6666666666667</v>
          </cell>
          <cell r="N55">
            <v>1410.6060606060605</v>
          </cell>
        </row>
        <row r="56">
          <cell r="C56">
            <v>12814</v>
          </cell>
          <cell r="D56" t="str">
            <v>AQUA CLICK N GO 750ML 1X6 WRAP PACK</v>
          </cell>
          <cell r="E56">
            <v>4.7</v>
          </cell>
          <cell r="F56">
            <v>0</v>
          </cell>
          <cell r="G56">
            <v>18770</v>
          </cell>
          <cell r="H56">
            <v>19520.666666666668</v>
          </cell>
          <cell r="I56">
            <v>20303.333333333332</v>
          </cell>
          <cell r="J56">
            <v>20303.333333333332</v>
          </cell>
          <cell r="K56">
            <v>21520</v>
          </cell>
          <cell r="L56">
            <v>21520</v>
          </cell>
          <cell r="M56">
            <v>21520</v>
          </cell>
          <cell r="N56">
            <v>19563.63636363636</v>
          </cell>
        </row>
        <row r="57">
          <cell r="C57" t="str">
            <v>12814E</v>
          </cell>
          <cell r="D57" t="str">
            <v>AQ.750ML 1X4 MULTIPACK</v>
          </cell>
          <cell r="E57">
            <v>3.1333333333333333</v>
          </cell>
          <cell r="F57">
            <v>0</v>
          </cell>
          <cell r="G57">
            <v>12513.333333333334</v>
          </cell>
          <cell r="H57">
            <v>13013.777777777777</v>
          </cell>
          <cell r="I57">
            <v>13535.555555555555</v>
          </cell>
          <cell r="J57">
            <v>13535.555555555555</v>
          </cell>
          <cell r="K57">
            <v>14346.666666666666</v>
          </cell>
          <cell r="L57">
            <v>14346.666666666666</v>
          </cell>
          <cell r="M57">
            <v>14346.666666666666</v>
          </cell>
          <cell r="N57">
            <v>13042.42424242424</v>
          </cell>
        </row>
        <row r="58">
          <cell r="C58">
            <v>131178</v>
          </cell>
          <cell r="D58" t="str">
            <v>AQ 750 ML SPARKLING 1X6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72000</v>
          </cell>
          <cell r="L58">
            <v>72000</v>
          </cell>
          <cell r="M58">
            <v>72000</v>
          </cell>
          <cell r="N58">
            <v>65454.545454545449</v>
          </cell>
        </row>
        <row r="59">
          <cell r="C59">
            <v>131179</v>
          </cell>
          <cell r="D59" t="str">
            <v>AQ 750 ML REFLECTION 1X6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72000</v>
          </cell>
          <cell r="L59">
            <v>72000</v>
          </cell>
          <cell r="M59">
            <v>72000</v>
          </cell>
          <cell r="N59">
            <v>65454.545454545449</v>
          </cell>
        </row>
        <row r="60">
          <cell r="C60">
            <v>81681</v>
          </cell>
          <cell r="D60" t="str">
            <v>AQ.750ML 1X18</v>
          </cell>
          <cell r="E60">
            <v>14.1</v>
          </cell>
          <cell r="F60">
            <v>0</v>
          </cell>
          <cell r="G60">
            <v>56310</v>
          </cell>
          <cell r="H60">
            <v>58562</v>
          </cell>
          <cell r="I60">
            <v>60910</v>
          </cell>
          <cell r="J60">
            <v>60910</v>
          </cell>
          <cell r="K60">
            <v>64560</v>
          </cell>
          <cell r="L60">
            <v>64560</v>
          </cell>
          <cell r="M60">
            <v>64560</v>
          </cell>
          <cell r="N60">
            <v>58690.909090909088</v>
          </cell>
        </row>
        <row r="61">
          <cell r="C61" t="str">
            <v>81681R</v>
          </cell>
          <cell r="D61" t="str">
            <v>AQ.750ML 1X18 REJECT</v>
          </cell>
          <cell r="E61">
            <v>14.1</v>
          </cell>
          <cell r="F61">
            <v>0</v>
          </cell>
          <cell r="G61">
            <v>56310</v>
          </cell>
          <cell r="H61">
            <v>58562</v>
          </cell>
          <cell r="I61">
            <v>60910</v>
          </cell>
          <cell r="J61">
            <v>60910</v>
          </cell>
          <cell r="K61">
            <v>64560</v>
          </cell>
          <cell r="L61">
            <v>64560</v>
          </cell>
          <cell r="M61">
            <v>64560</v>
          </cell>
          <cell r="N61">
            <v>58690.909090909088</v>
          </cell>
        </row>
        <row r="62">
          <cell r="C62" t="str">
            <v>81681P</v>
          </cell>
          <cell r="D62" t="str">
            <v>AQ.750ML 1X1 PCS</v>
          </cell>
          <cell r="E62">
            <v>0.78333333333333333</v>
          </cell>
          <cell r="F62">
            <v>0</v>
          </cell>
          <cell r="G62">
            <v>3128.3333333333335</v>
          </cell>
          <cell r="H62">
            <v>3253.4444444444443</v>
          </cell>
          <cell r="I62">
            <v>3383.8888888888887</v>
          </cell>
          <cell r="J62">
            <v>3383.8888888888887</v>
          </cell>
          <cell r="K62">
            <v>3586.6666666666665</v>
          </cell>
          <cell r="L62">
            <v>3586.6666666666665</v>
          </cell>
          <cell r="M62">
            <v>3586.6666666666665</v>
          </cell>
          <cell r="N62">
            <v>3260.6060606060601</v>
          </cell>
        </row>
        <row r="63">
          <cell r="C63" t="str">
            <v>81681PR</v>
          </cell>
          <cell r="D63" t="str">
            <v>AQ.750ML 1X1 PCS REJECT</v>
          </cell>
          <cell r="E63">
            <v>0.78333333333333333</v>
          </cell>
          <cell r="F63">
            <v>0</v>
          </cell>
          <cell r="G63">
            <v>3128.3333333333335</v>
          </cell>
          <cell r="H63">
            <v>3253.4444444444443</v>
          </cell>
          <cell r="I63">
            <v>3383.8888888888887</v>
          </cell>
          <cell r="J63">
            <v>3383.8888888888887</v>
          </cell>
          <cell r="K63">
            <v>3586.6666666666665</v>
          </cell>
          <cell r="L63">
            <v>3586.6666666666665</v>
          </cell>
          <cell r="M63">
            <v>3586.6666666666665</v>
          </cell>
          <cell r="N63">
            <v>3260.6060606060601</v>
          </cell>
        </row>
        <row r="64">
          <cell r="C64" t="str">
            <v>81681MP</v>
          </cell>
          <cell r="D64" t="str">
            <v>AQ.750ML 1X4 MULTIPACK</v>
          </cell>
          <cell r="E64">
            <v>3.1333333333333333</v>
          </cell>
          <cell r="F64">
            <v>0</v>
          </cell>
          <cell r="G64">
            <v>12513.333333333334</v>
          </cell>
          <cell r="H64">
            <v>13013.777777777777</v>
          </cell>
          <cell r="I64">
            <v>13535.555555555555</v>
          </cell>
          <cell r="J64">
            <v>13535.555555555555</v>
          </cell>
          <cell r="K64">
            <v>14350</v>
          </cell>
          <cell r="L64">
            <v>14350</v>
          </cell>
          <cell r="M64">
            <v>14350</v>
          </cell>
          <cell r="N64">
            <v>13045.454545454544</v>
          </cell>
        </row>
        <row r="65">
          <cell r="C65">
            <v>74553</v>
          </cell>
          <cell r="D65" t="str">
            <v>AQ.1500ML 1X12</v>
          </cell>
          <cell r="E65">
            <v>19.5</v>
          </cell>
          <cell r="F65">
            <v>1092</v>
          </cell>
          <cell r="G65">
            <v>33358</v>
          </cell>
          <cell r="H65">
            <v>35359</v>
          </cell>
          <cell r="I65">
            <v>37130</v>
          </cell>
          <cell r="J65">
            <v>37130</v>
          </cell>
          <cell r="K65">
            <v>39360</v>
          </cell>
          <cell r="L65">
            <v>40500</v>
          </cell>
          <cell r="M65">
            <v>40500</v>
          </cell>
          <cell r="N65">
            <v>36818.181818181816</v>
          </cell>
        </row>
        <row r="66">
          <cell r="C66" t="str">
            <v>74553MP</v>
          </cell>
          <cell r="D66" t="str">
            <v>AQ. 1500 ML 1X6 MP</v>
          </cell>
          <cell r="E66">
            <v>58.5</v>
          </cell>
          <cell r="F66">
            <v>3276</v>
          </cell>
          <cell r="G66">
            <v>16679</v>
          </cell>
          <cell r="H66">
            <v>17679.5</v>
          </cell>
          <cell r="I66">
            <v>18565</v>
          </cell>
          <cell r="J66">
            <v>18565</v>
          </cell>
          <cell r="K66">
            <v>19680</v>
          </cell>
          <cell r="L66">
            <v>20250</v>
          </cell>
          <cell r="M66">
            <v>20250</v>
          </cell>
          <cell r="N66">
            <v>18409.090909090908</v>
          </cell>
        </row>
        <row r="67">
          <cell r="C67">
            <v>74589</v>
          </cell>
          <cell r="D67" t="str">
            <v>AQ.1500ML MULTIPACK 1X6</v>
          </cell>
          <cell r="E67">
            <v>9.75</v>
          </cell>
          <cell r="F67">
            <v>546</v>
          </cell>
          <cell r="G67">
            <v>16679</v>
          </cell>
          <cell r="H67">
            <v>17679.5</v>
          </cell>
          <cell r="I67">
            <v>18565</v>
          </cell>
          <cell r="J67">
            <v>18565</v>
          </cell>
          <cell r="K67">
            <v>19680</v>
          </cell>
          <cell r="L67">
            <v>20250</v>
          </cell>
          <cell r="M67">
            <v>20250</v>
          </cell>
          <cell r="N67">
            <v>18409.090909090908</v>
          </cell>
        </row>
        <row r="68">
          <cell r="C68" t="str">
            <v>74553P</v>
          </cell>
          <cell r="D68" t="str">
            <v>AQ.1500ML 1X1 PCS</v>
          </cell>
          <cell r="E68">
            <v>1.625</v>
          </cell>
          <cell r="F68">
            <v>91</v>
          </cell>
          <cell r="G68">
            <v>2779.8333333333335</v>
          </cell>
          <cell r="H68">
            <v>2946.5833333333335</v>
          </cell>
          <cell r="I68">
            <v>3094.1666666666665</v>
          </cell>
          <cell r="J68">
            <v>3094.1666666666665</v>
          </cell>
          <cell r="K68">
            <v>3280</v>
          </cell>
          <cell r="L68">
            <v>3375</v>
          </cell>
          <cell r="M68">
            <v>3375</v>
          </cell>
          <cell r="N68">
            <v>3068.181818181818</v>
          </cell>
        </row>
        <row r="69">
          <cell r="C69" t="str">
            <v>74553PR</v>
          </cell>
          <cell r="D69" t="str">
            <v>AQ.1500ML 1X1 PCS REJECT</v>
          </cell>
          <cell r="E69">
            <v>1.625</v>
          </cell>
          <cell r="F69">
            <v>91</v>
          </cell>
          <cell r="G69">
            <v>2779.8333333333335</v>
          </cell>
          <cell r="H69">
            <v>2946.5833333333335</v>
          </cell>
          <cell r="I69">
            <v>3094.1666666666665</v>
          </cell>
          <cell r="J69">
            <v>3094.1666666666665</v>
          </cell>
          <cell r="K69">
            <v>3280</v>
          </cell>
          <cell r="L69">
            <v>3375</v>
          </cell>
          <cell r="M69">
            <v>3375</v>
          </cell>
          <cell r="N69">
            <v>3068.181818181818</v>
          </cell>
        </row>
        <row r="70">
          <cell r="C70">
            <v>127210</v>
          </cell>
          <cell r="D70" t="str">
            <v>CAAYA JASMINE 350 ML 1X12</v>
          </cell>
          <cell r="E70">
            <v>4.5</v>
          </cell>
          <cell r="F70">
            <v>252</v>
          </cell>
          <cell r="G70">
            <v>40200</v>
          </cell>
          <cell r="H70">
            <v>47191</v>
          </cell>
          <cell r="I70">
            <v>47191</v>
          </cell>
          <cell r="J70">
            <v>47191</v>
          </cell>
          <cell r="K70">
            <v>47191</v>
          </cell>
          <cell r="L70">
            <v>47191</v>
          </cell>
          <cell r="M70">
            <v>47191</v>
          </cell>
          <cell r="N70">
            <v>42900.909090909088</v>
          </cell>
        </row>
        <row r="71">
          <cell r="C71" t="str">
            <v>127210P</v>
          </cell>
          <cell r="D71" t="str">
            <v>CAAYA JASMINE 350 ML 1X1</v>
          </cell>
          <cell r="E71">
            <v>0.375</v>
          </cell>
          <cell r="F71">
            <v>21</v>
          </cell>
          <cell r="G71">
            <v>3350</v>
          </cell>
          <cell r="H71">
            <v>3932.5833333333335</v>
          </cell>
          <cell r="I71">
            <v>3932.5833333333335</v>
          </cell>
          <cell r="J71">
            <v>3932.5833333333335</v>
          </cell>
          <cell r="K71">
            <v>3932.5833333333335</v>
          </cell>
          <cell r="L71">
            <v>3932.5833333333335</v>
          </cell>
          <cell r="M71">
            <v>3932.5833333333335</v>
          </cell>
          <cell r="N71">
            <v>3575.0757575757575</v>
          </cell>
        </row>
        <row r="72">
          <cell r="C72" t="str">
            <v>127210PR</v>
          </cell>
          <cell r="D72" t="str">
            <v>CAAYA JASMINE 350 ML 1X1 PCS REJECT</v>
          </cell>
          <cell r="E72">
            <v>0.375</v>
          </cell>
          <cell r="F72">
            <v>21</v>
          </cell>
          <cell r="G72">
            <v>3350</v>
          </cell>
          <cell r="H72">
            <v>3932.5833333333335</v>
          </cell>
          <cell r="I72">
            <v>3932.5833333333335</v>
          </cell>
          <cell r="J72">
            <v>3932.5833333333335</v>
          </cell>
          <cell r="K72">
            <v>3932.5833333333335</v>
          </cell>
          <cell r="L72">
            <v>3932.5833333333335</v>
          </cell>
          <cell r="M72">
            <v>3932.5833333333335</v>
          </cell>
          <cell r="N72">
            <v>3575.0757575757575</v>
          </cell>
        </row>
        <row r="73">
          <cell r="C73">
            <v>130376</v>
          </cell>
          <cell r="D73" t="str">
            <v>CAAYA TOASTED RICE 350 ML 1X12</v>
          </cell>
          <cell r="E73">
            <v>4.5</v>
          </cell>
          <cell r="F73">
            <v>252</v>
          </cell>
          <cell r="G73">
            <v>40200</v>
          </cell>
          <cell r="H73">
            <v>47191</v>
          </cell>
          <cell r="I73">
            <v>47191</v>
          </cell>
          <cell r="J73">
            <v>47191</v>
          </cell>
          <cell r="K73">
            <v>47191</v>
          </cell>
          <cell r="L73">
            <v>47191</v>
          </cell>
          <cell r="M73">
            <v>47191</v>
          </cell>
          <cell r="N73">
            <v>42900.909090909088</v>
          </cell>
        </row>
        <row r="74">
          <cell r="C74" t="str">
            <v>130376P</v>
          </cell>
          <cell r="D74" t="str">
            <v>CAAYA TOASTED RICE 350 ML 1X1</v>
          </cell>
          <cell r="E74">
            <v>0.375</v>
          </cell>
          <cell r="F74">
            <v>21</v>
          </cell>
          <cell r="G74">
            <v>3350</v>
          </cell>
          <cell r="H74">
            <v>3932.5833333333335</v>
          </cell>
          <cell r="I74">
            <v>3932.5833333333335</v>
          </cell>
          <cell r="J74">
            <v>3932.5833333333335</v>
          </cell>
          <cell r="K74">
            <v>3932.5833333333335</v>
          </cell>
          <cell r="L74">
            <v>3932.5833333333335</v>
          </cell>
          <cell r="M74">
            <v>3932.5833333333335</v>
          </cell>
          <cell r="N74">
            <v>3575.0757575757575</v>
          </cell>
        </row>
        <row r="75">
          <cell r="C75" t="str">
            <v>130376PR</v>
          </cell>
          <cell r="D75" t="str">
            <v>CAAYA TOASTED RICE 350 ML 1X1 PCS REJECT</v>
          </cell>
          <cell r="E75">
            <v>0.375</v>
          </cell>
          <cell r="F75">
            <v>21</v>
          </cell>
          <cell r="G75">
            <v>3350</v>
          </cell>
          <cell r="H75">
            <v>3932.5833333333335</v>
          </cell>
          <cell r="I75">
            <v>3932.5833333333335</v>
          </cell>
          <cell r="J75">
            <v>3932.5833333333335</v>
          </cell>
          <cell r="K75">
            <v>3932.5833333333335</v>
          </cell>
          <cell r="L75">
            <v>3932.5833333333335</v>
          </cell>
          <cell r="M75">
            <v>3932.5833333333335</v>
          </cell>
          <cell r="N75">
            <v>3575.0757575757575</v>
          </cell>
        </row>
        <row r="76">
          <cell r="C76">
            <v>130377</v>
          </cell>
          <cell r="D76" t="str">
            <v>CAAYA VANILLA PANDAN 350 ML 1X12</v>
          </cell>
          <cell r="E76">
            <v>4.5</v>
          </cell>
          <cell r="F76">
            <v>252</v>
          </cell>
          <cell r="G76">
            <v>40200</v>
          </cell>
          <cell r="H76">
            <v>47191</v>
          </cell>
          <cell r="I76">
            <v>47191</v>
          </cell>
          <cell r="J76">
            <v>47191</v>
          </cell>
          <cell r="K76">
            <v>47191</v>
          </cell>
          <cell r="L76">
            <v>47191</v>
          </cell>
          <cell r="M76">
            <v>47191</v>
          </cell>
          <cell r="N76">
            <v>42900.909090909088</v>
          </cell>
        </row>
        <row r="77">
          <cell r="C77" t="str">
            <v>130377P</v>
          </cell>
          <cell r="D77" t="str">
            <v>CAAYA VANILLA PANDAN 350 ML 1X1</v>
          </cell>
          <cell r="E77">
            <v>0.375</v>
          </cell>
          <cell r="F77">
            <v>21</v>
          </cell>
          <cell r="G77">
            <v>3350</v>
          </cell>
          <cell r="H77">
            <v>3932.5833333333335</v>
          </cell>
          <cell r="I77">
            <v>3932.5833333333335</v>
          </cell>
          <cell r="J77">
            <v>3932.5833333333335</v>
          </cell>
          <cell r="K77">
            <v>3932.5833333333335</v>
          </cell>
          <cell r="L77">
            <v>3932.5833333333335</v>
          </cell>
          <cell r="M77">
            <v>3932.5833333333335</v>
          </cell>
          <cell r="N77">
            <v>3575.0757575757575</v>
          </cell>
        </row>
        <row r="78">
          <cell r="C78" t="str">
            <v>130377PR</v>
          </cell>
          <cell r="D78" t="str">
            <v>CAAYA VANILLA PANDAN 350 ML 1X1 PCS REJECT</v>
          </cell>
          <cell r="E78">
            <v>0.375</v>
          </cell>
          <cell r="F78">
            <v>21</v>
          </cell>
          <cell r="G78">
            <v>3350</v>
          </cell>
          <cell r="H78">
            <v>3932.5833333333335</v>
          </cell>
          <cell r="I78">
            <v>3932.5833333333335</v>
          </cell>
          <cell r="J78">
            <v>3932.5833333333335</v>
          </cell>
          <cell r="K78">
            <v>3932.5833333333335</v>
          </cell>
          <cell r="L78">
            <v>3932.5833333333335</v>
          </cell>
          <cell r="M78">
            <v>3932.5833333333335</v>
          </cell>
          <cell r="N78">
            <v>3575.0757575757575</v>
          </cell>
        </row>
        <row r="79">
          <cell r="C79">
            <v>111998</v>
          </cell>
          <cell r="D79" t="str">
            <v>MIZONE ACTIVE 500ML 1X12</v>
          </cell>
          <cell r="E79">
            <v>6.7</v>
          </cell>
          <cell r="F79">
            <v>0</v>
          </cell>
          <cell r="G79">
            <v>30738</v>
          </cell>
          <cell r="H79">
            <v>30738</v>
          </cell>
          <cell r="I79">
            <v>30738</v>
          </cell>
          <cell r="J79">
            <v>30738</v>
          </cell>
          <cell r="K79">
            <v>30738</v>
          </cell>
          <cell r="L79">
            <v>30738</v>
          </cell>
          <cell r="M79">
            <v>30738</v>
          </cell>
          <cell r="N79">
            <v>27943.63636363636</v>
          </cell>
        </row>
        <row r="80">
          <cell r="C80" t="str">
            <v>111998R</v>
          </cell>
          <cell r="D80" t="str">
            <v>MIZONE ACTIVE 500ML 1X12 REJECT</v>
          </cell>
          <cell r="E80">
            <v>6.7</v>
          </cell>
          <cell r="F80">
            <v>0</v>
          </cell>
          <cell r="G80">
            <v>30738</v>
          </cell>
          <cell r="H80">
            <v>30738</v>
          </cell>
          <cell r="I80">
            <v>30738</v>
          </cell>
          <cell r="J80">
            <v>30738</v>
          </cell>
          <cell r="K80">
            <v>30738</v>
          </cell>
          <cell r="L80">
            <v>30738</v>
          </cell>
          <cell r="M80">
            <v>30738</v>
          </cell>
          <cell r="N80">
            <v>27943.63636363636</v>
          </cell>
        </row>
        <row r="81">
          <cell r="C81" t="str">
            <v>111998P</v>
          </cell>
          <cell r="D81" t="str">
            <v>MIZONE ACTIVE 500ML 1X1</v>
          </cell>
          <cell r="E81">
            <v>0.55833333333333335</v>
          </cell>
          <cell r="F81">
            <v>0</v>
          </cell>
          <cell r="G81">
            <v>2561.5</v>
          </cell>
          <cell r="H81">
            <v>2561.5</v>
          </cell>
          <cell r="I81">
            <v>2561.5</v>
          </cell>
          <cell r="J81">
            <v>2561.5</v>
          </cell>
          <cell r="K81">
            <v>2561.5</v>
          </cell>
          <cell r="L81">
            <v>2561.5</v>
          </cell>
          <cell r="M81">
            <v>2561.5</v>
          </cell>
          <cell r="N81">
            <v>2328.6363636363635</v>
          </cell>
        </row>
        <row r="82">
          <cell r="C82" t="str">
            <v>111998PR</v>
          </cell>
          <cell r="D82" t="str">
            <v>MIZONE ACTIVE 1X1 REJECT</v>
          </cell>
          <cell r="E82">
            <v>0.55833333333333335</v>
          </cell>
          <cell r="F82">
            <v>0</v>
          </cell>
          <cell r="G82">
            <v>2561.5</v>
          </cell>
          <cell r="H82">
            <v>2561.5</v>
          </cell>
          <cell r="I82">
            <v>2561.5</v>
          </cell>
          <cell r="J82">
            <v>2561.5</v>
          </cell>
          <cell r="K82">
            <v>2561.5</v>
          </cell>
          <cell r="L82">
            <v>2561.5</v>
          </cell>
          <cell r="M82">
            <v>2561.5</v>
          </cell>
          <cell r="N82">
            <v>2328.6363636363635</v>
          </cell>
        </row>
        <row r="83">
          <cell r="C83" t="str">
            <v>111998SM</v>
          </cell>
          <cell r="D83" t="str">
            <v>MIZONE ACTIVE SUPERMAN 500ML 1X12</v>
          </cell>
          <cell r="E83">
            <v>6.7</v>
          </cell>
          <cell r="F83">
            <v>0</v>
          </cell>
          <cell r="G83">
            <v>30738</v>
          </cell>
          <cell r="H83">
            <v>30738</v>
          </cell>
          <cell r="I83">
            <v>30738</v>
          </cell>
          <cell r="J83">
            <v>30738</v>
          </cell>
          <cell r="K83">
            <v>30738</v>
          </cell>
          <cell r="L83">
            <v>30738</v>
          </cell>
          <cell r="M83">
            <v>30738</v>
          </cell>
          <cell r="N83">
            <v>27943.63636363636</v>
          </cell>
        </row>
        <row r="84">
          <cell r="C84" t="str">
            <v>111998SMP</v>
          </cell>
          <cell r="D84" t="str">
            <v>MIZONE ACTIVE SUPERMAN 500ML 1X1</v>
          </cell>
          <cell r="E84">
            <v>0.55833333333333335</v>
          </cell>
          <cell r="F84">
            <v>0</v>
          </cell>
          <cell r="G84">
            <v>2561.5</v>
          </cell>
          <cell r="H84">
            <v>2561.5</v>
          </cell>
          <cell r="I84">
            <v>2561.5</v>
          </cell>
          <cell r="J84">
            <v>2561.5</v>
          </cell>
          <cell r="K84">
            <v>2561.5</v>
          </cell>
          <cell r="L84">
            <v>2561.5</v>
          </cell>
          <cell r="M84">
            <v>2561.5</v>
          </cell>
          <cell r="N84">
            <v>2328.6363636363635</v>
          </cell>
        </row>
        <row r="85">
          <cell r="C85" t="str">
            <v>111998SP</v>
          </cell>
          <cell r="D85" t="str">
            <v>MIZONE ACTIVE SPIDERMAN 500ML 1X12</v>
          </cell>
          <cell r="E85">
            <v>6.7</v>
          </cell>
          <cell r="F85">
            <v>0</v>
          </cell>
          <cell r="G85">
            <v>30738</v>
          </cell>
          <cell r="H85">
            <v>30738</v>
          </cell>
          <cell r="I85">
            <v>30738</v>
          </cell>
          <cell r="J85">
            <v>30738</v>
          </cell>
          <cell r="K85">
            <v>30738</v>
          </cell>
          <cell r="L85">
            <v>30738</v>
          </cell>
          <cell r="M85">
            <v>30738</v>
          </cell>
          <cell r="N85">
            <v>27943.63636363636</v>
          </cell>
        </row>
        <row r="86">
          <cell r="C86" t="str">
            <v>111998SPP</v>
          </cell>
          <cell r="D86" t="str">
            <v>MIZONE ACTIVE SPIDERMAN 500ML 1X1</v>
          </cell>
          <cell r="E86">
            <v>0.55833333333333335</v>
          </cell>
          <cell r="F86">
            <v>0</v>
          </cell>
          <cell r="G86">
            <v>2561.5</v>
          </cell>
          <cell r="H86">
            <v>2561.5</v>
          </cell>
          <cell r="I86">
            <v>2561.5</v>
          </cell>
          <cell r="J86">
            <v>2561.5</v>
          </cell>
          <cell r="K86">
            <v>2561.5</v>
          </cell>
          <cell r="L86">
            <v>2561.5</v>
          </cell>
          <cell r="M86">
            <v>2561.5</v>
          </cell>
          <cell r="N86">
            <v>2328.6363636363635</v>
          </cell>
        </row>
        <row r="87">
          <cell r="C87">
            <v>74567</v>
          </cell>
          <cell r="D87" t="str">
            <v>MIZONE LECHY LEMON 500ML 1X12</v>
          </cell>
          <cell r="E87">
            <v>6.7</v>
          </cell>
          <cell r="F87">
            <v>0</v>
          </cell>
          <cell r="G87">
            <v>30738</v>
          </cell>
          <cell r="H87">
            <v>30738</v>
          </cell>
          <cell r="I87">
            <v>30738</v>
          </cell>
          <cell r="J87">
            <v>30738</v>
          </cell>
          <cell r="K87">
            <v>30738</v>
          </cell>
          <cell r="L87">
            <v>30738</v>
          </cell>
          <cell r="M87">
            <v>30738</v>
          </cell>
          <cell r="N87">
            <v>27943.63636363636</v>
          </cell>
        </row>
        <row r="88">
          <cell r="C88" t="str">
            <v>74567R</v>
          </cell>
          <cell r="D88" t="str">
            <v>MIZONE LECHY LEMON 500ML 1X12 REJECT</v>
          </cell>
          <cell r="E88">
            <v>6.7</v>
          </cell>
          <cell r="F88">
            <v>0</v>
          </cell>
          <cell r="G88">
            <v>30738</v>
          </cell>
          <cell r="H88">
            <v>30738</v>
          </cell>
          <cell r="I88">
            <v>30738</v>
          </cell>
          <cell r="J88">
            <v>30738</v>
          </cell>
          <cell r="K88">
            <v>30738</v>
          </cell>
          <cell r="L88">
            <v>30738</v>
          </cell>
          <cell r="M88">
            <v>30738</v>
          </cell>
          <cell r="N88">
            <v>27943.63636363636</v>
          </cell>
        </row>
        <row r="89">
          <cell r="C89" t="str">
            <v>74567P</v>
          </cell>
          <cell r="D89" t="str">
            <v>MIZONE LECHY LEMON 500ML 1X1</v>
          </cell>
          <cell r="E89">
            <v>0.55833333333333335</v>
          </cell>
          <cell r="F89">
            <v>0</v>
          </cell>
          <cell r="G89">
            <v>2561.5</v>
          </cell>
          <cell r="H89">
            <v>2561.5</v>
          </cell>
          <cell r="I89">
            <v>2561.5</v>
          </cell>
          <cell r="J89">
            <v>2561.5</v>
          </cell>
          <cell r="K89">
            <v>2561.5</v>
          </cell>
          <cell r="L89">
            <v>2561.5</v>
          </cell>
          <cell r="M89">
            <v>2561.5</v>
          </cell>
          <cell r="N89">
            <v>2328.6363636363635</v>
          </cell>
        </row>
        <row r="90">
          <cell r="C90" t="str">
            <v>74567PR</v>
          </cell>
          <cell r="D90" t="str">
            <v>MIZONE LECHY LEMON 500ML 1X1 REJECT</v>
          </cell>
          <cell r="E90">
            <v>0.55833333333333335</v>
          </cell>
          <cell r="F90">
            <v>0</v>
          </cell>
          <cell r="G90">
            <v>2561.5</v>
          </cell>
          <cell r="H90">
            <v>2561.5</v>
          </cell>
          <cell r="I90">
            <v>2561.5</v>
          </cell>
          <cell r="J90">
            <v>2561.5</v>
          </cell>
          <cell r="K90">
            <v>2561.5</v>
          </cell>
          <cell r="L90">
            <v>2561.5</v>
          </cell>
          <cell r="M90">
            <v>2561.5</v>
          </cell>
          <cell r="N90">
            <v>2328.6363636363635</v>
          </cell>
        </row>
        <row r="91">
          <cell r="C91" t="str">
            <v>74567SM</v>
          </cell>
          <cell r="D91" t="str">
            <v>MIZONE LL-SUPERMAN 500ML 1X12</v>
          </cell>
          <cell r="E91">
            <v>6.7</v>
          </cell>
          <cell r="F91">
            <v>0</v>
          </cell>
          <cell r="G91">
            <v>30738</v>
          </cell>
          <cell r="H91">
            <v>30738</v>
          </cell>
          <cell r="I91">
            <v>30738</v>
          </cell>
          <cell r="J91">
            <v>30738</v>
          </cell>
          <cell r="K91">
            <v>30738</v>
          </cell>
          <cell r="L91">
            <v>30738</v>
          </cell>
          <cell r="M91">
            <v>30738</v>
          </cell>
          <cell r="N91">
            <v>27943.63636363636</v>
          </cell>
        </row>
        <row r="92">
          <cell r="C92" t="str">
            <v>74567SMP</v>
          </cell>
          <cell r="D92" t="str">
            <v>MIZONE LL-SUPERMAN 500ML 1X1</v>
          </cell>
          <cell r="E92">
            <v>0.55833333333333335</v>
          </cell>
          <cell r="F92">
            <v>0</v>
          </cell>
          <cell r="G92">
            <v>2561.5</v>
          </cell>
          <cell r="H92">
            <v>2561.5</v>
          </cell>
          <cell r="I92">
            <v>2561.5</v>
          </cell>
          <cell r="J92">
            <v>2561.5</v>
          </cell>
          <cell r="K92">
            <v>2561.5</v>
          </cell>
          <cell r="L92">
            <v>2561.5</v>
          </cell>
          <cell r="M92">
            <v>2561.5</v>
          </cell>
          <cell r="N92">
            <v>2328.6363636363635</v>
          </cell>
        </row>
        <row r="93">
          <cell r="C93" t="str">
            <v>74567SP</v>
          </cell>
          <cell r="D93" t="str">
            <v>MIZONE LL-SPIDERMAN 500ML 1X12</v>
          </cell>
          <cell r="E93">
            <v>6.7</v>
          </cell>
          <cell r="F93">
            <v>0</v>
          </cell>
          <cell r="G93">
            <v>30738</v>
          </cell>
          <cell r="H93">
            <v>30738</v>
          </cell>
          <cell r="I93">
            <v>30738</v>
          </cell>
          <cell r="J93">
            <v>30738</v>
          </cell>
          <cell r="K93">
            <v>30738</v>
          </cell>
          <cell r="L93">
            <v>30738</v>
          </cell>
          <cell r="M93">
            <v>30738</v>
          </cell>
          <cell r="N93">
            <v>27943.63636363636</v>
          </cell>
        </row>
        <row r="94">
          <cell r="C94" t="str">
            <v>74567SPP</v>
          </cell>
          <cell r="D94" t="str">
            <v>MIZONE LL-SPIDERMAN 500ML 1X1</v>
          </cell>
          <cell r="E94">
            <v>0.55833333333333335</v>
          </cell>
          <cell r="F94">
            <v>0</v>
          </cell>
          <cell r="G94">
            <v>2561.5</v>
          </cell>
          <cell r="H94">
            <v>2561.5</v>
          </cell>
          <cell r="I94">
            <v>2561.5</v>
          </cell>
          <cell r="J94">
            <v>2561.5</v>
          </cell>
          <cell r="K94">
            <v>2561.5</v>
          </cell>
          <cell r="L94">
            <v>2561.5</v>
          </cell>
          <cell r="M94">
            <v>2561.5</v>
          </cell>
          <cell r="N94">
            <v>2328.6363636363635</v>
          </cell>
        </row>
        <row r="95">
          <cell r="C95" t="str">
            <v>74567SPR</v>
          </cell>
          <cell r="D95" t="str">
            <v>MIZONE LL-SPIDERMAN 500ML 1X1 REJECT</v>
          </cell>
          <cell r="E95">
            <v>0.55833333333333335</v>
          </cell>
          <cell r="F95">
            <v>0</v>
          </cell>
          <cell r="G95">
            <v>2561.5</v>
          </cell>
          <cell r="H95">
            <v>2561.5</v>
          </cell>
          <cell r="I95">
            <v>2561.5</v>
          </cell>
          <cell r="J95">
            <v>2561.5</v>
          </cell>
          <cell r="K95">
            <v>2561.5</v>
          </cell>
          <cell r="L95">
            <v>2561.5</v>
          </cell>
          <cell r="M95">
            <v>2561.5</v>
          </cell>
          <cell r="N95">
            <v>2328.6363636363635</v>
          </cell>
        </row>
        <row r="96">
          <cell r="C96" t="str">
            <v>74567YL</v>
          </cell>
          <cell r="D96" t="str">
            <v>MIZONE YUZU LEMON 500ML 1X12</v>
          </cell>
          <cell r="E96">
            <v>6.7</v>
          </cell>
          <cell r="F96">
            <v>0</v>
          </cell>
          <cell r="G96">
            <v>30738</v>
          </cell>
          <cell r="H96">
            <v>30738</v>
          </cell>
          <cell r="I96">
            <v>30738</v>
          </cell>
          <cell r="J96">
            <v>30738</v>
          </cell>
          <cell r="K96">
            <v>30738</v>
          </cell>
          <cell r="L96">
            <v>30738</v>
          </cell>
          <cell r="M96">
            <v>30738</v>
          </cell>
          <cell r="N96">
            <v>27943.63636363636</v>
          </cell>
        </row>
        <row r="97">
          <cell r="C97" t="str">
            <v>74567YLR</v>
          </cell>
          <cell r="D97" t="str">
            <v>MIZONE YUZU LEMON 500ML 1X12 REJECT</v>
          </cell>
          <cell r="E97">
            <v>6.7</v>
          </cell>
          <cell r="F97">
            <v>0</v>
          </cell>
          <cell r="G97">
            <v>30738</v>
          </cell>
          <cell r="H97">
            <v>30738</v>
          </cell>
          <cell r="I97">
            <v>30738</v>
          </cell>
          <cell r="J97">
            <v>30738</v>
          </cell>
          <cell r="K97">
            <v>30738</v>
          </cell>
          <cell r="L97">
            <v>30738</v>
          </cell>
          <cell r="M97">
            <v>30738</v>
          </cell>
          <cell r="N97">
            <v>27943.63636363636</v>
          </cell>
        </row>
        <row r="98">
          <cell r="C98" t="str">
            <v>74567YLP</v>
          </cell>
          <cell r="D98" t="str">
            <v>MIZONE YUZU LEMON 500ML 1X1</v>
          </cell>
          <cell r="E98">
            <v>0.55833333333333335</v>
          </cell>
          <cell r="F98">
            <v>0</v>
          </cell>
          <cell r="G98">
            <v>2561.5</v>
          </cell>
          <cell r="H98">
            <v>2561.5</v>
          </cell>
          <cell r="I98">
            <v>2561.5</v>
          </cell>
          <cell r="J98">
            <v>2561.5</v>
          </cell>
          <cell r="K98">
            <v>2561.5</v>
          </cell>
          <cell r="L98">
            <v>2561.5</v>
          </cell>
          <cell r="M98">
            <v>2561.5</v>
          </cell>
          <cell r="N98">
            <v>2328.6363636363635</v>
          </cell>
        </row>
        <row r="99">
          <cell r="C99">
            <v>124771</v>
          </cell>
          <cell r="D99" t="str">
            <v>MIZONE YUZU LEMON 500ML 1X12</v>
          </cell>
          <cell r="E99">
            <v>6.7</v>
          </cell>
          <cell r="F99">
            <v>0</v>
          </cell>
          <cell r="G99">
            <v>30738</v>
          </cell>
          <cell r="H99">
            <v>30738</v>
          </cell>
          <cell r="I99">
            <v>30738</v>
          </cell>
          <cell r="J99">
            <v>30738</v>
          </cell>
          <cell r="K99">
            <v>30738</v>
          </cell>
          <cell r="L99">
            <v>30738</v>
          </cell>
          <cell r="M99">
            <v>30738</v>
          </cell>
          <cell r="N99">
            <v>27943.63636363636</v>
          </cell>
        </row>
        <row r="100">
          <cell r="C100" t="str">
            <v>124771P</v>
          </cell>
          <cell r="D100" t="str">
            <v>MIZONE YUZU LEMON 500ML 1X1</v>
          </cell>
          <cell r="E100">
            <v>0.55833333333333335</v>
          </cell>
          <cell r="F100">
            <v>0</v>
          </cell>
          <cell r="G100">
            <v>2561.5</v>
          </cell>
          <cell r="H100">
            <v>2561.5</v>
          </cell>
          <cell r="I100">
            <v>2561.5</v>
          </cell>
          <cell r="J100">
            <v>2561.5</v>
          </cell>
          <cell r="K100">
            <v>2561.5</v>
          </cell>
          <cell r="L100">
            <v>2561.5</v>
          </cell>
          <cell r="M100">
            <v>2561.5</v>
          </cell>
          <cell r="N100">
            <v>2328.6363636363635</v>
          </cell>
        </row>
        <row r="101">
          <cell r="C101" t="str">
            <v>124771PR</v>
          </cell>
          <cell r="D101" t="str">
            <v>MIZONE YUZU LEMON 500ML 1X1 PCS REJECT</v>
          </cell>
          <cell r="E101">
            <v>0.55833333333333335</v>
          </cell>
          <cell r="F101">
            <v>0</v>
          </cell>
          <cell r="G101">
            <v>2561.5</v>
          </cell>
          <cell r="H101">
            <v>2561.5</v>
          </cell>
          <cell r="I101">
            <v>2561.5</v>
          </cell>
          <cell r="J101">
            <v>2561.5</v>
          </cell>
          <cell r="K101">
            <v>2561.5</v>
          </cell>
          <cell r="L101">
            <v>2561.5</v>
          </cell>
          <cell r="M101">
            <v>2561.5</v>
          </cell>
          <cell r="N101">
            <v>2328.6363636363635</v>
          </cell>
        </row>
        <row r="102">
          <cell r="C102">
            <v>74568</v>
          </cell>
          <cell r="D102" t="str">
            <v>MIZONE ORANGE LIME 500ML 1X12</v>
          </cell>
          <cell r="E102">
            <v>6.7</v>
          </cell>
          <cell r="F102">
            <v>0</v>
          </cell>
          <cell r="G102">
            <v>30738</v>
          </cell>
          <cell r="H102">
            <v>30738</v>
          </cell>
          <cell r="I102">
            <v>30738</v>
          </cell>
          <cell r="J102">
            <v>30738</v>
          </cell>
          <cell r="K102">
            <v>30738</v>
          </cell>
          <cell r="L102">
            <v>30738</v>
          </cell>
          <cell r="M102">
            <v>30738</v>
          </cell>
          <cell r="N102">
            <v>27943.63636363636</v>
          </cell>
        </row>
        <row r="103">
          <cell r="C103" t="str">
            <v>74568R</v>
          </cell>
          <cell r="D103" t="str">
            <v>MIZONE OL 1X12 REJECT</v>
          </cell>
          <cell r="E103">
            <v>6.7</v>
          </cell>
          <cell r="F103">
            <v>0</v>
          </cell>
          <cell r="G103">
            <v>30738</v>
          </cell>
          <cell r="H103">
            <v>30738</v>
          </cell>
          <cell r="I103">
            <v>30738</v>
          </cell>
          <cell r="J103">
            <v>30738</v>
          </cell>
          <cell r="K103">
            <v>30738</v>
          </cell>
          <cell r="L103">
            <v>30738</v>
          </cell>
          <cell r="M103">
            <v>30738</v>
          </cell>
          <cell r="N103">
            <v>27943.63636363636</v>
          </cell>
        </row>
        <row r="104">
          <cell r="C104" t="str">
            <v>74568P</v>
          </cell>
          <cell r="D104" t="str">
            <v>MIZONE ORANGE LIME 500ML 1X1</v>
          </cell>
          <cell r="E104">
            <v>0.55833333333333335</v>
          </cell>
          <cell r="F104">
            <v>0</v>
          </cell>
          <cell r="G104">
            <v>2561.5</v>
          </cell>
          <cell r="H104">
            <v>2561.5</v>
          </cell>
          <cell r="I104">
            <v>2561.5</v>
          </cell>
          <cell r="J104">
            <v>2561.5</v>
          </cell>
          <cell r="K104">
            <v>2561.5</v>
          </cell>
          <cell r="L104">
            <v>2561.5</v>
          </cell>
          <cell r="M104">
            <v>2561.5</v>
          </cell>
          <cell r="N104">
            <v>2328.6363636363635</v>
          </cell>
        </row>
        <row r="105">
          <cell r="C105" t="str">
            <v>74568SM</v>
          </cell>
          <cell r="D105" t="str">
            <v>MIZONE OL.SPIDERMAN 1X12</v>
          </cell>
          <cell r="E105">
            <v>6.7</v>
          </cell>
          <cell r="F105">
            <v>0</v>
          </cell>
          <cell r="G105">
            <v>30738</v>
          </cell>
          <cell r="H105">
            <v>30738</v>
          </cell>
          <cell r="I105">
            <v>30738</v>
          </cell>
          <cell r="J105">
            <v>30738</v>
          </cell>
          <cell r="K105">
            <v>30738</v>
          </cell>
          <cell r="L105">
            <v>30738</v>
          </cell>
          <cell r="M105">
            <v>30738</v>
          </cell>
          <cell r="N105">
            <v>27943.63636363636</v>
          </cell>
        </row>
        <row r="106">
          <cell r="C106" t="str">
            <v>74568SMP</v>
          </cell>
          <cell r="D106" t="str">
            <v>MIZONE OL SUPERMAN 500ML 1X1</v>
          </cell>
          <cell r="E106">
            <v>0.55833333333333335</v>
          </cell>
          <cell r="F106">
            <v>0</v>
          </cell>
          <cell r="G106">
            <v>2561.5</v>
          </cell>
          <cell r="H106">
            <v>2561.5</v>
          </cell>
          <cell r="I106">
            <v>2561.5</v>
          </cell>
          <cell r="J106">
            <v>2561.5</v>
          </cell>
          <cell r="K106">
            <v>2561.5</v>
          </cell>
          <cell r="L106">
            <v>2561.5</v>
          </cell>
          <cell r="M106">
            <v>2561.5</v>
          </cell>
          <cell r="N106">
            <v>2328.6363636363635</v>
          </cell>
        </row>
        <row r="107">
          <cell r="C107" t="str">
            <v>74568SP</v>
          </cell>
          <cell r="D107" t="str">
            <v>MIZONE OL-SPIDERMAN 500ML 1X12</v>
          </cell>
          <cell r="E107">
            <v>6.7</v>
          </cell>
          <cell r="F107">
            <v>0</v>
          </cell>
          <cell r="G107">
            <v>30738</v>
          </cell>
          <cell r="H107">
            <v>30738</v>
          </cell>
          <cell r="I107">
            <v>30738</v>
          </cell>
          <cell r="J107">
            <v>30738</v>
          </cell>
          <cell r="K107">
            <v>30738</v>
          </cell>
          <cell r="L107">
            <v>30738</v>
          </cell>
          <cell r="M107">
            <v>30738</v>
          </cell>
          <cell r="N107">
            <v>27943.63636363636</v>
          </cell>
        </row>
        <row r="108">
          <cell r="C108" t="str">
            <v>74568SPP</v>
          </cell>
          <cell r="D108" t="str">
            <v>MIZONE OL-SPIDERMAN 500ML 1X1</v>
          </cell>
          <cell r="E108">
            <v>0.55833333333333335</v>
          </cell>
          <cell r="F108">
            <v>0</v>
          </cell>
          <cell r="G108">
            <v>2561.5</v>
          </cell>
          <cell r="H108">
            <v>2561.5</v>
          </cell>
          <cell r="I108">
            <v>2561.5</v>
          </cell>
          <cell r="J108">
            <v>2561.5</v>
          </cell>
          <cell r="K108">
            <v>2561.5</v>
          </cell>
          <cell r="L108">
            <v>2561.5</v>
          </cell>
          <cell r="M108">
            <v>2561.5</v>
          </cell>
          <cell r="N108">
            <v>2328.6363636363635</v>
          </cell>
        </row>
        <row r="109">
          <cell r="C109" t="str">
            <v>74568PR</v>
          </cell>
          <cell r="D109" t="str">
            <v>MIZONE OL 1X1 REJECT</v>
          </cell>
          <cell r="E109">
            <v>0.55833333333333335</v>
          </cell>
          <cell r="F109">
            <v>0</v>
          </cell>
          <cell r="G109">
            <v>2561.5</v>
          </cell>
          <cell r="H109">
            <v>2561.5</v>
          </cell>
          <cell r="I109">
            <v>2561.5</v>
          </cell>
          <cell r="J109">
            <v>2561.5</v>
          </cell>
          <cell r="K109">
            <v>2561.5</v>
          </cell>
          <cell r="L109">
            <v>2561.5</v>
          </cell>
          <cell r="M109">
            <v>2561.5</v>
          </cell>
          <cell r="N109">
            <v>2328.6363636363635</v>
          </cell>
        </row>
        <row r="110">
          <cell r="C110">
            <v>74593</v>
          </cell>
          <cell r="D110" t="str">
            <v>MIZONE APPLE GUAVA 500ML 1X12</v>
          </cell>
          <cell r="E110">
            <v>6.7</v>
          </cell>
          <cell r="F110">
            <v>0</v>
          </cell>
          <cell r="G110">
            <v>30738</v>
          </cell>
          <cell r="H110">
            <v>30738</v>
          </cell>
          <cell r="I110">
            <v>30738</v>
          </cell>
          <cell r="J110">
            <v>30738</v>
          </cell>
          <cell r="K110">
            <v>30738</v>
          </cell>
          <cell r="L110">
            <v>30738</v>
          </cell>
          <cell r="M110">
            <v>30738</v>
          </cell>
          <cell r="N110">
            <v>27943.63636363636</v>
          </cell>
        </row>
        <row r="111">
          <cell r="C111" t="str">
            <v>74593R</v>
          </cell>
          <cell r="D111" t="str">
            <v>MIZONE APPLE GUAVA 500ML 1X12 REJECT</v>
          </cell>
          <cell r="E111">
            <v>6.7</v>
          </cell>
          <cell r="F111">
            <v>0</v>
          </cell>
          <cell r="G111">
            <v>30738</v>
          </cell>
          <cell r="H111">
            <v>30738</v>
          </cell>
          <cell r="I111">
            <v>30738</v>
          </cell>
          <cell r="J111">
            <v>30738</v>
          </cell>
          <cell r="K111">
            <v>30738</v>
          </cell>
          <cell r="L111">
            <v>30738</v>
          </cell>
          <cell r="M111">
            <v>30738</v>
          </cell>
          <cell r="N111">
            <v>27943.63636363636</v>
          </cell>
        </row>
        <row r="112">
          <cell r="C112" t="str">
            <v>74593P</v>
          </cell>
          <cell r="D112" t="str">
            <v>MIZONE APPLE GUAVA 500ML 1X1</v>
          </cell>
          <cell r="E112">
            <v>0.55833333333333335</v>
          </cell>
          <cell r="F112">
            <v>0</v>
          </cell>
          <cell r="G112">
            <v>2561.5</v>
          </cell>
          <cell r="H112">
            <v>2561.5</v>
          </cell>
          <cell r="I112">
            <v>2561.5</v>
          </cell>
          <cell r="J112">
            <v>2561.5</v>
          </cell>
          <cell r="K112">
            <v>2561.5</v>
          </cell>
          <cell r="L112">
            <v>2561.5</v>
          </cell>
          <cell r="M112">
            <v>2561.5</v>
          </cell>
          <cell r="N112">
            <v>2328.6363636363635</v>
          </cell>
        </row>
        <row r="113">
          <cell r="C113" t="str">
            <v>74593PR</v>
          </cell>
          <cell r="D113" t="str">
            <v>MIZONE AG 1X1 REJECT</v>
          </cell>
          <cell r="E113">
            <v>0.55833333333333335</v>
          </cell>
          <cell r="F113">
            <v>0</v>
          </cell>
          <cell r="G113">
            <v>2561.5</v>
          </cell>
          <cell r="H113">
            <v>2561.5</v>
          </cell>
          <cell r="I113">
            <v>2561.5</v>
          </cell>
          <cell r="J113">
            <v>2561.5</v>
          </cell>
          <cell r="K113">
            <v>2561.5</v>
          </cell>
          <cell r="L113">
            <v>2561.5</v>
          </cell>
          <cell r="M113">
            <v>2561.5</v>
          </cell>
          <cell r="N113">
            <v>2328.6363636363635</v>
          </cell>
        </row>
        <row r="114">
          <cell r="C114" t="str">
            <v>74593SM</v>
          </cell>
          <cell r="D114" t="str">
            <v>MIZONE AG-SUPERMAN 500ML 1X12</v>
          </cell>
          <cell r="E114">
            <v>6.7</v>
          </cell>
          <cell r="F114">
            <v>0</v>
          </cell>
          <cell r="G114">
            <v>30738</v>
          </cell>
          <cell r="H114">
            <v>30738</v>
          </cell>
          <cell r="I114">
            <v>30738</v>
          </cell>
          <cell r="J114">
            <v>30738</v>
          </cell>
          <cell r="K114">
            <v>30738</v>
          </cell>
          <cell r="L114">
            <v>30738</v>
          </cell>
          <cell r="M114">
            <v>30738</v>
          </cell>
          <cell r="N114">
            <v>27943.63636363636</v>
          </cell>
        </row>
        <row r="115">
          <cell r="C115" t="str">
            <v>74593SMP</v>
          </cell>
          <cell r="D115" t="str">
            <v>MIZONE AG SUPERMAN 500ML 1X1</v>
          </cell>
          <cell r="E115">
            <v>0.55833333333333335</v>
          </cell>
          <cell r="F115">
            <v>0</v>
          </cell>
          <cell r="G115">
            <v>2561.5</v>
          </cell>
          <cell r="H115">
            <v>2561.5</v>
          </cell>
          <cell r="I115">
            <v>2561.5</v>
          </cell>
          <cell r="J115">
            <v>2561.5</v>
          </cell>
          <cell r="K115">
            <v>2561.5</v>
          </cell>
          <cell r="L115">
            <v>2561.5</v>
          </cell>
          <cell r="M115">
            <v>2561.5</v>
          </cell>
          <cell r="N115">
            <v>2328.6363636363635</v>
          </cell>
        </row>
        <row r="116">
          <cell r="C116" t="str">
            <v>74593SP</v>
          </cell>
          <cell r="D116" t="str">
            <v>MIZONE AG SPIDERMAN 1X12</v>
          </cell>
          <cell r="E116">
            <v>6.7</v>
          </cell>
          <cell r="F116">
            <v>0</v>
          </cell>
          <cell r="G116">
            <v>30738</v>
          </cell>
          <cell r="H116">
            <v>30738</v>
          </cell>
          <cell r="I116">
            <v>30738</v>
          </cell>
          <cell r="J116">
            <v>30738</v>
          </cell>
          <cell r="K116">
            <v>30738</v>
          </cell>
          <cell r="L116">
            <v>30738</v>
          </cell>
          <cell r="M116">
            <v>30738</v>
          </cell>
          <cell r="N116">
            <v>27943.63636363636</v>
          </cell>
        </row>
        <row r="117">
          <cell r="C117" t="str">
            <v>74593SPP</v>
          </cell>
          <cell r="D117" t="str">
            <v>MIZONE AG SPIDERMAN 1X1</v>
          </cell>
          <cell r="E117">
            <v>0.55833333333333335</v>
          </cell>
          <cell r="F117">
            <v>0</v>
          </cell>
          <cell r="G117">
            <v>2561.5</v>
          </cell>
          <cell r="H117">
            <v>2561.5</v>
          </cell>
          <cell r="I117">
            <v>2561.5</v>
          </cell>
          <cell r="J117">
            <v>2561.5</v>
          </cell>
          <cell r="K117">
            <v>2561.5</v>
          </cell>
          <cell r="L117">
            <v>2561.5</v>
          </cell>
          <cell r="M117">
            <v>2561.5</v>
          </cell>
          <cell r="N117">
            <v>2328.6363636363635</v>
          </cell>
        </row>
        <row r="118">
          <cell r="C118">
            <v>86405</v>
          </cell>
          <cell r="D118" t="str">
            <v>MIZONE COCOPINA 500ML 1X12</v>
          </cell>
          <cell r="E118">
            <v>6.7</v>
          </cell>
          <cell r="F118">
            <v>0</v>
          </cell>
          <cell r="G118">
            <v>28500</v>
          </cell>
          <cell r="H118">
            <v>29355</v>
          </cell>
          <cell r="I118">
            <v>29355</v>
          </cell>
          <cell r="J118">
            <v>29355</v>
          </cell>
          <cell r="K118">
            <v>29355</v>
          </cell>
          <cell r="L118">
            <v>29355</v>
          </cell>
          <cell r="M118">
            <v>29355</v>
          </cell>
          <cell r="N118">
            <v>26686.363636363632</v>
          </cell>
        </row>
        <row r="119">
          <cell r="C119">
            <v>137294</v>
          </cell>
          <cell r="D119" t="str">
            <v>MIZONE ACTIVE 350ML 1X12</v>
          </cell>
          <cell r="E119">
            <v>6.7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26300</v>
          </cell>
          <cell r="L119">
            <v>26300</v>
          </cell>
          <cell r="M119">
            <v>26300</v>
          </cell>
          <cell r="N119">
            <v>23909.090909090908</v>
          </cell>
        </row>
        <row r="120">
          <cell r="C120" t="str">
            <v>137294P</v>
          </cell>
          <cell r="D120" t="str">
            <v>MIZONE ACTIVE 350ML PCS 1X1</v>
          </cell>
          <cell r="E120">
            <v>6.7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2191.6666666666665</v>
          </cell>
          <cell r="L120">
            <v>2191.6666666666665</v>
          </cell>
          <cell r="M120">
            <v>2191.6666666666665</v>
          </cell>
          <cell r="N120">
            <v>1992.424242424242</v>
          </cell>
        </row>
        <row r="121">
          <cell r="C121">
            <v>137295</v>
          </cell>
          <cell r="D121" t="str">
            <v>MIZONE ACTIV LYCHEE LEMON 350ML 1X12</v>
          </cell>
          <cell r="E121">
            <v>6.7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26300</v>
          </cell>
          <cell r="L121">
            <v>26300</v>
          </cell>
          <cell r="M121">
            <v>26300</v>
          </cell>
          <cell r="N121">
            <v>23909.090909090908</v>
          </cell>
        </row>
        <row r="122">
          <cell r="C122" t="str">
            <v>137295R</v>
          </cell>
          <cell r="D122" t="str">
            <v>MIZONE ACTIV LYCHEE LEMON 350ML 1X12 RJCT</v>
          </cell>
          <cell r="E122">
            <v>6.7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26300</v>
          </cell>
          <cell r="L122">
            <v>26300</v>
          </cell>
          <cell r="M122">
            <v>26300</v>
          </cell>
          <cell r="N122">
            <v>23909.090909090908</v>
          </cell>
        </row>
        <row r="123">
          <cell r="C123" t="str">
            <v>137295P</v>
          </cell>
          <cell r="D123" t="str">
            <v>MIZONE ACTIV LYCHEE LEMON 350ML 1X1 PCS</v>
          </cell>
          <cell r="E123">
            <v>0.55833333333333335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2191.6666666666665</v>
          </cell>
          <cell r="L123">
            <v>2191.6666666666665</v>
          </cell>
          <cell r="M123">
            <v>2191.6666666666665</v>
          </cell>
          <cell r="N123">
            <v>1992.424242424242</v>
          </cell>
        </row>
        <row r="124">
          <cell r="C124" t="str">
            <v>137295PR</v>
          </cell>
          <cell r="D124" t="str">
            <v>MIZONE ACTIV LYCHEE LEMON 350ML PCS RJCT</v>
          </cell>
          <cell r="E124">
            <v>0.55833333333333335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2191.6666666666665</v>
          </cell>
          <cell r="L124">
            <v>2191.6666666666665</v>
          </cell>
          <cell r="M124">
            <v>2191.6666666666665</v>
          </cell>
          <cell r="N124">
            <v>1992.424242424242</v>
          </cell>
        </row>
        <row r="125">
          <cell r="C125">
            <v>145141</v>
          </cell>
          <cell r="D125" t="str">
            <v>MIZONE ACTIVE LYCHEE LEMON 500ML 1X12</v>
          </cell>
          <cell r="E125">
            <v>6.7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33900</v>
          </cell>
          <cell r="K125">
            <v>33900</v>
          </cell>
          <cell r="L125">
            <v>33900</v>
          </cell>
          <cell r="M125">
            <v>33900</v>
          </cell>
          <cell r="N125">
            <v>30818.181818181816</v>
          </cell>
        </row>
        <row r="126">
          <cell r="C126" t="str">
            <v>145141R</v>
          </cell>
          <cell r="D126" t="str">
            <v>MIZONE ACTIVE LYCHEE LEMON 500ML 1X12 REJECT</v>
          </cell>
          <cell r="E126">
            <v>6.7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33900</v>
          </cell>
          <cell r="K126">
            <v>33900</v>
          </cell>
          <cell r="L126">
            <v>33900</v>
          </cell>
          <cell r="M126">
            <v>33900</v>
          </cell>
          <cell r="N126">
            <v>30818.181818181816</v>
          </cell>
        </row>
        <row r="127">
          <cell r="C127" t="str">
            <v>145141P</v>
          </cell>
          <cell r="D127" t="str">
            <v>MIZONE ACTIVE LYCHEE LEMON 500ML 1X1 PCS</v>
          </cell>
          <cell r="E127">
            <v>0.55833333333333335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2825</v>
          </cell>
          <cell r="K127">
            <v>2825</v>
          </cell>
          <cell r="L127">
            <v>2825</v>
          </cell>
          <cell r="M127">
            <v>2825</v>
          </cell>
          <cell r="N127">
            <v>2568.181818181818</v>
          </cell>
        </row>
        <row r="128">
          <cell r="C128" t="str">
            <v>145141PR</v>
          </cell>
          <cell r="D128" t="str">
            <v>MIZONE ACTIVE LYCHEE LEMON 500ML 1X1 PCS REJECT</v>
          </cell>
          <cell r="E128">
            <v>0.55833333333333335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2825</v>
          </cell>
          <cell r="K128">
            <v>2825</v>
          </cell>
          <cell r="L128">
            <v>2825</v>
          </cell>
          <cell r="M128">
            <v>2825</v>
          </cell>
          <cell r="N128">
            <v>2568.181818181818</v>
          </cell>
        </row>
        <row r="129">
          <cell r="C129">
            <v>145142</v>
          </cell>
          <cell r="D129" t="str">
            <v>MIZONE MOOD UP LONGAN COCONUT 500ML 1X12</v>
          </cell>
          <cell r="E129">
            <v>6.7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33900</v>
          </cell>
          <cell r="K129">
            <v>33900</v>
          </cell>
          <cell r="L129">
            <v>33900</v>
          </cell>
          <cell r="M129">
            <v>33900</v>
          </cell>
          <cell r="N129">
            <v>30818.181818181816</v>
          </cell>
        </row>
        <row r="130">
          <cell r="C130" t="str">
            <v>145142P</v>
          </cell>
          <cell r="D130" t="str">
            <v>MIZONE MOOD UP LONGAN COCONUT 500ML 1X1 PCS</v>
          </cell>
          <cell r="E130">
            <v>0.55833333333333335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2825</v>
          </cell>
          <cell r="K130">
            <v>2825</v>
          </cell>
          <cell r="L130">
            <v>2825</v>
          </cell>
          <cell r="M130">
            <v>2825</v>
          </cell>
          <cell r="N130">
            <v>2568.181818181818</v>
          </cell>
        </row>
        <row r="131">
          <cell r="C131">
            <v>145143</v>
          </cell>
          <cell r="D131" t="str">
            <v>MIZONE MOOD UP CRANBERRY 500ML 1X12</v>
          </cell>
          <cell r="E131">
            <v>6.7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33900</v>
          </cell>
          <cell r="K131">
            <v>33900</v>
          </cell>
          <cell r="L131">
            <v>33900</v>
          </cell>
          <cell r="M131">
            <v>33900</v>
          </cell>
          <cell r="N131">
            <v>30818.181818181816</v>
          </cell>
        </row>
        <row r="132">
          <cell r="C132" t="str">
            <v>145143R</v>
          </cell>
          <cell r="D132" t="str">
            <v>MIZONE MOOD UP CRANBERRY 500ML 1X12 REJECT</v>
          </cell>
          <cell r="E132">
            <v>6.7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33900</v>
          </cell>
          <cell r="K132">
            <v>33900</v>
          </cell>
          <cell r="L132">
            <v>33900</v>
          </cell>
          <cell r="M132">
            <v>33900</v>
          </cell>
          <cell r="N132">
            <v>30818.181818181816</v>
          </cell>
        </row>
        <row r="133">
          <cell r="C133" t="str">
            <v>145143P</v>
          </cell>
          <cell r="D133" t="str">
            <v>MIZONE MOOD UP CRANBERRY 500ML 1X1 PCS</v>
          </cell>
          <cell r="E133">
            <v>0.55833333333333335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2825</v>
          </cell>
          <cell r="K133">
            <v>2825</v>
          </cell>
          <cell r="L133">
            <v>2825</v>
          </cell>
          <cell r="M133">
            <v>2825</v>
          </cell>
          <cell r="N133">
            <v>2568.181818181818</v>
          </cell>
        </row>
        <row r="134">
          <cell r="C134" t="str">
            <v>145143PR</v>
          </cell>
          <cell r="D134" t="str">
            <v>MIZONE MOOD UP CRANBERRY 500ML PCS REJECT</v>
          </cell>
          <cell r="E134">
            <v>0.55833333333333335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2825</v>
          </cell>
          <cell r="K134">
            <v>2825</v>
          </cell>
          <cell r="L134">
            <v>2825</v>
          </cell>
          <cell r="M134">
            <v>2825</v>
          </cell>
          <cell r="N134">
            <v>2568.181818181818</v>
          </cell>
        </row>
        <row r="135">
          <cell r="C135">
            <v>145144</v>
          </cell>
          <cell r="D135" t="str">
            <v>MIZONE BREAK FREE CHERRY BLOSSOM 500ML 1X12</v>
          </cell>
          <cell r="E135">
            <v>6.7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33900</v>
          </cell>
          <cell r="K135">
            <v>33900</v>
          </cell>
          <cell r="L135">
            <v>33900</v>
          </cell>
          <cell r="M135">
            <v>33900</v>
          </cell>
          <cell r="N135">
            <v>30818.181818181816</v>
          </cell>
        </row>
        <row r="136">
          <cell r="C136" t="str">
            <v>145144R</v>
          </cell>
          <cell r="D136" t="str">
            <v>MIZONE BREAK FREE CHERRY BLOSSOM 500ML 1x12 REJECT</v>
          </cell>
          <cell r="E136">
            <v>6.7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33900</v>
          </cell>
          <cell r="K136">
            <v>33900</v>
          </cell>
          <cell r="L136">
            <v>33900</v>
          </cell>
          <cell r="M136">
            <v>33900</v>
          </cell>
          <cell r="N136">
            <v>30818.181818181816</v>
          </cell>
        </row>
        <row r="137">
          <cell r="C137" t="str">
            <v>145144P</v>
          </cell>
          <cell r="D137" t="str">
            <v>MIZONE BREAK FREE CHERRY BLOSSOM 500ML 1X1 PCS</v>
          </cell>
          <cell r="E137">
            <v>0.55833333333333335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2825</v>
          </cell>
          <cell r="K137">
            <v>2825</v>
          </cell>
          <cell r="L137">
            <v>2825</v>
          </cell>
          <cell r="M137">
            <v>2825</v>
          </cell>
          <cell r="N137">
            <v>2568.181818181818</v>
          </cell>
        </row>
        <row r="138">
          <cell r="C138" t="str">
            <v>145144PR</v>
          </cell>
          <cell r="D138" t="str">
            <v>MIZONE BREAK FREE CHERRY BLOSSOM 500ML PCS REJECT</v>
          </cell>
          <cell r="E138">
            <v>0.55833333333333335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2825</v>
          </cell>
          <cell r="K138">
            <v>2825</v>
          </cell>
          <cell r="L138">
            <v>2825</v>
          </cell>
          <cell r="M138">
            <v>2825</v>
          </cell>
          <cell r="N138">
            <v>2568.181818181818</v>
          </cell>
        </row>
        <row r="139">
          <cell r="C139">
            <v>145679</v>
          </cell>
          <cell r="D139" t="str">
            <v>MIZONE MOVE ON STARFRUIT 500ML 1X12</v>
          </cell>
          <cell r="E139">
            <v>6.7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33900</v>
          </cell>
          <cell r="K139">
            <v>33900</v>
          </cell>
          <cell r="L139">
            <v>33900</v>
          </cell>
          <cell r="M139">
            <v>33900</v>
          </cell>
          <cell r="N139">
            <v>30818.181818181816</v>
          </cell>
        </row>
        <row r="140">
          <cell r="C140" t="str">
            <v>145679R</v>
          </cell>
          <cell r="D140" t="str">
            <v>MIZONE MOVE ON STARFRUIT 500ML 1X12 REJECT</v>
          </cell>
          <cell r="E140">
            <v>6.7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33900</v>
          </cell>
          <cell r="K140">
            <v>33900</v>
          </cell>
          <cell r="L140">
            <v>33900</v>
          </cell>
          <cell r="M140">
            <v>33900</v>
          </cell>
          <cell r="N140">
            <v>30818.181818181816</v>
          </cell>
        </row>
        <row r="141">
          <cell r="C141" t="str">
            <v>145679P</v>
          </cell>
          <cell r="D141" t="str">
            <v>MIZONE MOVE ON STARFRUIT 500ML 1X1 PCS</v>
          </cell>
          <cell r="E141">
            <v>0.55833333333333335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2825</v>
          </cell>
          <cell r="K141">
            <v>2825</v>
          </cell>
          <cell r="L141">
            <v>2825</v>
          </cell>
          <cell r="M141">
            <v>2825</v>
          </cell>
          <cell r="N141">
            <v>2568.181818181818</v>
          </cell>
        </row>
        <row r="142">
          <cell r="C142" t="str">
            <v>145679PR</v>
          </cell>
          <cell r="D142" t="str">
            <v>MIZONE MOVE ON STARFRUIT 500ML PCS REJECT</v>
          </cell>
          <cell r="E142">
            <v>0.55833333333333335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2825</v>
          </cell>
          <cell r="K142">
            <v>2825</v>
          </cell>
          <cell r="L142">
            <v>2825</v>
          </cell>
          <cell r="M142">
            <v>2825</v>
          </cell>
          <cell r="N142">
            <v>2568.181818181818</v>
          </cell>
        </row>
        <row r="143">
          <cell r="C143">
            <v>161138</v>
          </cell>
          <cell r="D143" t="str">
            <v>MIZONE MOVE ON STARFRUIT HD 500ML 1X12</v>
          </cell>
          <cell r="E143">
            <v>6.7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33900</v>
          </cell>
          <cell r="K143">
            <v>33900</v>
          </cell>
          <cell r="L143">
            <v>33900</v>
          </cell>
          <cell r="M143">
            <v>33900</v>
          </cell>
          <cell r="N143">
            <v>30818.181818181816</v>
          </cell>
        </row>
        <row r="144">
          <cell r="C144">
            <v>161139</v>
          </cell>
          <cell r="D144" t="str">
            <v>MIZONE ACTIVE LYCHEE LEMON HD 500ML 1X12</v>
          </cell>
          <cell r="E144">
            <v>6.7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33900</v>
          </cell>
          <cell r="K144">
            <v>33900</v>
          </cell>
          <cell r="L144">
            <v>33900</v>
          </cell>
          <cell r="M144">
            <v>33900</v>
          </cell>
          <cell r="N144">
            <v>30818.181818181816</v>
          </cell>
        </row>
        <row r="145">
          <cell r="C145">
            <v>161162</v>
          </cell>
          <cell r="D145" t="str">
            <v>MIZONE BREAK FREE CHERRY BLOSSOM HD 500ML 1x12</v>
          </cell>
          <cell r="E145">
            <v>6.7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33900</v>
          </cell>
          <cell r="K145">
            <v>33900</v>
          </cell>
          <cell r="L145">
            <v>33900</v>
          </cell>
          <cell r="M145">
            <v>33900</v>
          </cell>
          <cell r="N145">
            <v>30818.181818181816</v>
          </cell>
        </row>
        <row r="146">
          <cell r="C146">
            <v>161163</v>
          </cell>
          <cell r="D146" t="str">
            <v>MIZONE MOOD UP CRANBERRY HD 500ML 1X12</v>
          </cell>
          <cell r="E146">
            <v>6.7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33900</v>
          </cell>
          <cell r="K146">
            <v>33900</v>
          </cell>
          <cell r="L146">
            <v>33900</v>
          </cell>
          <cell r="M146">
            <v>33900</v>
          </cell>
          <cell r="N146">
            <v>30818.181818181816</v>
          </cell>
        </row>
        <row r="147">
          <cell r="C147" t="str">
            <v>161138P</v>
          </cell>
          <cell r="D147" t="str">
            <v>MIZONE MOVE ON STARFRUIT HD 500ML HD</v>
          </cell>
          <cell r="E147">
            <v>6.7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2825</v>
          </cell>
          <cell r="K147">
            <v>2825</v>
          </cell>
          <cell r="L147">
            <v>2825</v>
          </cell>
          <cell r="M147">
            <v>2825</v>
          </cell>
          <cell r="N147">
            <v>2568.181818181818</v>
          </cell>
        </row>
        <row r="148">
          <cell r="C148" t="str">
            <v>161139P</v>
          </cell>
          <cell r="D148" t="str">
            <v>MIZONE ACTIVE LYCHEE LEMON HD 500ML HD</v>
          </cell>
          <cell r="E148">
            <v>6.7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2825</v>
          </cell>
          <cell r="K148">
            <v>2825</v>
          </cell>
          <cell r="L148">
            <v>2825</v>
          </cell>
          <cell r="M148">
            <v>2825</v>
          </cell>
          <cell r="N148">
            <v>2568.181818181818</v>
          </cell>
        </row>
        <row r="149">
          <cell r="C149" t="str">
            <v>161162P</v>
          </cell>
          <cell r="D149" t="str">
            <v>MIZONE BREAK FREE CHERRY BLOSSOM HD 500ML HD</v>
          </cell>
          <cell r="E149">
            <v>6.7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2825</v>
          </cell>
          <cell r="K149">
            <v>2825</v>
          </cell>
          <cell r="L149">
            <v>2825</v>
          </cell>
          <cell r="M149">
            <v>2825</v>
          </cell>
          <cell r="N149">
            <v>2568.181818181818</v>
          </cell>
        </row>
        <row r="150">
          <cell r="C150" t="str">
            <v>161163P</v>
          </cell>
          <cell r="D150" t="str">
            <v>MIZONE MOOD UP CRANBERRY HD 500ML HD</v>
          </cell>
          <cell r="E150">
            <v>6.7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2825</v>
          </cell>
          <cell r="K150">
            <v>2825</v>
          </cell>
          <cell r="L150">
            <v>2825</v>
          </cell>
          <cell r="M150">
            <v>2825</v>
          </cell>
          <cell r="N150">
            <v>2568.181818181818</v>
          </cell>
        </row>
        <row r="151">
          <cell r="C151">
            <v>87436</v>
          </cell>
          <cell r="D151" t="str">
            <v>FRES-IN CRISPY APPLE</v>
          </cell>
          <cell r="E151">
            <v>6.7</v>
          </cell>
          <cell r="F151">
            <v>0</v>
          </cell>
          <cell r="G151">
            <v>30738</v>
          </cell>
          <cell r="H151">
            <v>30738</v>
          </cell>
          <cell r="I151">
            <v>30738</v>
          </cell>
          <cell r="J151">
            <v>30738</v>
          </cell>
          <cell r="K151">
            <v>30738</v>
          </cell>
          <cell r="L151">
            <v>30738</v>
          </cell>
          <cell r="M151">
            <v>30738</v>
          </cell>
          <cell r="N151">
            <v>27943.63636363636</v>
          </cell>
        </row>
        <row r="152">
          <cell r="C152" t="str">
            <v>87436P</v>
          </cell>
          <cell r="D152" t="str">
            <v>FRES-IN CRISPY APPLE/PCS</v>
          </cell>
          <cell r="E152">
            <v>0.55833333333333335</v>
          </cell>
          <cell r="F152">
            <v>0</v>
          </cell>
          <cell r="G152">
            <v>2561.5</v>
          </cell>
          <cell r="H152">
            <v>2561.5</v>
          </cell>
          <cell r="I152">
            <v>2561.5</v>
          </cell>
          <cell r="J152">
            <v>2561.5</v>
          </cell>
          <cell r="K152">
            <v>2561.5</v>
          </cell>
          <cell r="L152">
            <v>2561.5</v>
          </cell>
          <cell r="M152">
            <v>2561.5</v>
          </cell>
          <cell r="N152">
            <v>2328.6363636363635</v>
          </cell>
        </row>
        <row r="153">
          <cell r="C153">
            <v>87625</v>
          </cell>
          <cell r="D153" t="str">
            <v>FRES-IN JC STRAWBERRY 500ML</v>
          </cell>
          <cell r="E153">
            <v>6.7</v>
          </cell>
          <cell r="F153">
            <v>0</v>
          </cell>
          <cell r="G153">
            <v>30738</v>
          </cell>
          <cell r="H153">
            <v>30738</v>
          </cell>
          <cell r="I153">
            <v>30738</v>
          </cell>
          <cell r="J153">
            <v>30738</v>
          </cell>
          <cell r="K153">
            <v>30738</v>
          </cell>
          <cell r="L153">
            <v>30738</v>
          </cell>
          <cell r="M153">
            <v>30738</v>
          </cell>
          <cell r="N153">
            <v>27943.63636363636</v>
          </cell>
        </row>
        <row r="154">
          <cell r="C154" t="str">
            <v>87625P</v>
          </cell>
          <cell r="D154" t="str">
            <v>FRES-IN JC STRAWBERRY 500ML 1X1</v>
          </cell>
          <cell r="E154">
            <v>0.55833333333333335</v>
          </cell>
          <cell r="F154">
            <v>0</v>
          </cell>
          <cell r="G154">
            <v>2561.5</v>
          </cell>
          <cell r="H154">
            <v>2561.5</v>
          </cell>
          <cell r="I154">
            <v>2561.5</v>
          </cell>
          <cell r="J154">
            <v>2561.5</v>
          </cell>
          <cell r="K154">
            <v>2561.5</v>
          </cell>
          <cell r="L154">
            <v>2561.5</v>
          </cell>
          <cell r="M154">
            <v>2561.5</v>
          </cell>
          <cell r="N154">
            <v>2328.6363636363635</v>
          </cell>
        </row>
        <row r="155">
          <cell r="C155">
            <v>95948</v>
          </cell>
          <cell r="D155" t="str">
            <v>FRES-IN STRAWBERRY 1X6</v>
          </cell>
          <cell r="E155">
            <v>3.35</v>
          </cell>
          <cell r="F155">
            <v>0</v>
          </cell>
          <cell r="G155">
            <v>15369</v>
          </cell>
          <cell r="H155">
            <v>15369</v>
          </cell>
          <cell r="I155">
            <v>15369</v>
          </cell>
          <cell r="J155">
            <v>15369</v>
          </cell>
          <cell r="K155">
            <v>15369</v>
          </cell>
          <cell r="L155">
            <v>15369</v>
          </cell>
          <cell r="M155">
            <v>15369</v>
          </cell>
          <cell r="N155">
            <v>13971.81818181818</v>
          </cell>
        </row>
        <row r="156">
          <cell r="C156">
            <v>26000</v>
          </cell>
          <cell r="D156" t="str">
            <v>LEVITE ORANGE 350ML 1X12</v>
          </cell>
          <cell r="E156">
            <v>4.2</v>
          </cell>
          <cell r="F156">
            <v>0</v>
          </cell>
          <cell r="G156">
            <v>30996</v>
          </cell>
          <cell r="H156">
            <v>32236</v>
          </cell>
          <cell r="I156">
            <v>32236</v>
          </cell>
          <cell r="J156">
            <v>32236</v>
          </cell>
          <cell r="K156">
            <v>32236</v>
          </cell>
          <cell r="L156">
            <v>32236</v>
          </cell>
          <cell r="M156">
            <v>32236</v>
          </cell>
          <cell r="N156">
            <v>29305.454545454544</v>
          </cell>
        </row>
        <row r="157">
          <cell r="C157" t="str">
            <v>26000R</v>
          </cell>
          <cell r="D157" t="str">
            <v>LEVITE ORANGE 350ML 1X12 REJECT</v>
          </cell>
          <cell r="E157">
            <v>4.2</v>
          </cell>
          <cell r="F157">
            <v>0</v>
          </cell>
          <cell r="G157">
            <v>30996</v>
          </cell>
          <cell r="H157">
            <v>32236</v>
          </cell>
          <cell r="I157">
            <v>32236</v>
          </cell>
          <cell r="J157">
            <v>32236</v>
          </cell>
          <cell r="K157">
            <v>32236</v>
          </cell>
          <cell r="L157">
            <v>32236</v>
          </cell>
          <cell r="M157">
            <v>32236</v>
          </cell>
          <cell r="N157">
            <v>29305.454545454544</v>
          </cell>
        </row>
        <row r="158">
          <cell r="C158" t="str">
            <v>26000P</v>
          </cell>
          <cell r="D158" t="str">
            <v>LEVITE ORANGE 350ML 1X1</v>
          </cell>
          <cell r="E158">
            <v>0.35000000000000003</v>
          </cell>
          <cell r="F158">
            <v>0</v>
          </cell>
          <cell r="G158">
            <v>2583</v>
          </cell>
          <cell r="H158">
            <v>2686.3333333333335</v>
          </cell>
          <cell r="I158">
            <v>2686.3333333333335</v>
          </cell>
          <cell r="J158">
            <v>2686.3333333333335</v>
          </cell>
          <cell r="K158">
            <v>2686.3333333333335</v>
          </cell>
          <cell r="L158">
            <v>2686.3333333333335</v>
          </cell>
          <cell r="M158">
            <v>2686.3333333333335</v>
          </cell>
          <cell r="N158">
            <v>2442.121212121212</v>
          </cell>
        </row>
        <row r="159">
          <cell r="C159" t="str">
            <v>26000PR</v>
          </cell>
          <cell r="D159" t="str">
            <v>LEVITE ORANGE 350ML 1X1 REJECT</v>
          </cell>
          <cell r="E159">
            <v>0.35000000000000003</v>
          </cell>
          <cell r="F159">
            <v>0</v>
          </cell>
          <cell r="G159">
            <v>2583</v>
          </cell>
          <cell r="H159">
            <v>2686.3333333333335</v>
          </cell>
          <cell r="I159">
            <v>2686.3333333333335</v>
          </cell>
          <cell r="J159">
            <v>2686.3333333333335</v>
          </cell>
          <cell r="K159">
            <v>2686.3333333333335</v>
          </cell>
          <cell r="L159">
            <v>2686.3333333333335</v>
          </cell>
          <cell r="M159">
            <v>2686.3333333333335</v>
          </cell>
          <cell r="N159">
            <v>2442.121212121212</v>
          </cell>
        </row>
        <row r="160">
          <cell r="C160">
            <v>26005</v>
          </cell>
          <cell r="D160" t="str">
            <v>LEVITE ORANGE 350ML 1X6</v>
          </cell>
          <cell r="E160">
            <v>2.1</v>
          </cell>
          <cell r="F160">
            <v>0</v>
          </cell>
          <cell r="G160">
            <v>15498</v>
          </cell>
          <cell r="H160">
            <v>16118</v>
          </cell>
          <cell r="I160">
            <v>16118</v>
          </cell>
          <cell r="J160">
            <v>16118</v>
          </cell>
          <cell r="K160">
            <v>16118</v>
          </cell>
          <cell r="L160">
            <v>16118</v>
          </cell>
          <cell r="M160">
            <v>16118</v>
          </cell>
          <cell r="N160">
            <v>14652.727272727272</v>
          </cell>
        </row>
        <row r="161">
          <cell r="C161">
            <v>26001</v>
          </cell>
          <cell r="D161" t="str">
            <v>LEVITE JAMBU BIJI 350ML 1X12</v>
          </cell>
          <cell r="E161">
            <v>4.2</v>
          </cell>
          <cell r="F161">
            <v>0</v>
          </cell>
          <cell r="G161">
            <v>30996</v>
          </cell>
          <cell r="H161">
            <v>32236</v>
          </cell>
          <cell r="I161">
            <v>32236</v>
          </cell>
          <cell r="J161">
            <v>32236</v>
          </cell>
          <cell r="K161">
            <v>32236</v>
          </cell>
          <cell r="L161">
            <v>32236</v>
          </cell>
          <cell r="M161">
            <v>32236</v>
          </cell>
          <cell r="N161">
            <v>29305.454545454544</v>
          </cell>
        </row>
        <row r="162">
          <cell r="C162" t="str">
            <v>26001R</v>
          </cell>
          <cell r="D162" t="str">
            <v>LEVITE JAMBU BIJI 350ML 1X12 REJECT</v>
          </cell>
          <cell r="E162">
            <v>4.2</v>
          </cell>
          <cell r="F162">
            <v>0</v>
          </cell>
          <cell r="G162">
            <v>30996</v>
          </cell>
          <cell r="H162">
            <v>32236</v>
          </cell>
          <cell r="I162">
            <v>32236</v>
          </cell>
          <cell r="J162">
            <v>32236</v>
          </cell>
          <cell r="K162">
            <v>32236</v>
          </cell>
          <cell r="L162">
            <v>32236</v>
          </cell>
          <cell r="M162">
            <v>32236</v>
          </cell>
          <cell r="N162">
            <v>29305.454545454544</v>
          </cell>
        </row>
        <row r="163">
          <cell r="C163" t="str">
            <v>26001P</v>
          </cell>
          <cell r="D163" t="str">
            <v>LEVITE JAMBU BIJI 350ML 1X1</v>
          </cell>
          <cell r="E163">
            <v>0.35000000000000003</v>
          </cell>
          <cell r="F163">
            <v>0</v>
          </cell>
          <cell r="G163">
            <v>2583</v>
          </cell>
          <cell r="H163">
            <v>2686.3333333333335</v>
          </cell>
          <cell r="I163">
            <v>2686.3333333333335</v>
          </cell>
          <cell r="J163">
            <v>2686.3333333333335</v>
          </cell>
          <cell r="K163">
            <v>2686.3333333333335</v>
          </cell>
          <cell r="L163">
            <v>2686.3333333333335</v>
          </cell>
          <cell r="M163">
            <v>2686.3333333333335</v>
          </cell>
          <cell r="N163">
            <v>2442.121212121212</v>
          </cell>
        </row>
        <row r="164">
          <cell r="C164" t="str">
            <v>26001PR</v>
          </cell>
          <cell r="D164" t="str">
            <v>LEVITE JAMBU BIJI 350ML 1X1 PCS REJECT</v>
          </cell>
          <cell r="E164">
            <v>0.35000000000000003</v>
          </cell>
          <cell r="F164">
            <v>0</v>
          </cell>
          <cell r="G164">
            <v>2583</v>
          </cell>
          <cell r="H164">
            <v>2686.3333333333335</v>
          </cell>
          <cell r="I164">
            <v>2686.3333333333335</v>
          </cell>
          <cell r="J164">
            <v>2686.3333333333335</v>
          </cell>
          <cell r="K164">
            <v>2686.3333333333335</v>
          </cell>
          <cell r="L164">
            <v>2686.3333333333335</v>
          </cell>
          <cell r="M164">
            <v>2686.3333333333335</v>
          </cell>
          <cell r="N164">
            <v>2442.121212121212</v>
          </cell>
        </row>
        <row r="165">
          <cell r="C165">
            <v>26006</v>
          </cell>
          <cell r="D165" t="str">
            <v>LEVITE JAMBU BIJI 350ML 1X6</v>
          </cell>
          <cell r="E165">
            <v>2.1</v>
          </cell>
          <cell r="F165">
            <v>0</v>
          </cell>
          <cell r="G165">
            <v>15498</v>
          </cell>
          <cell r="H165">
            <v>16118</v>
          </cell>
          <cell r="I165">
            <v>16118</v>
          </cell>
          <cell r="J165">
            <v>16118</v>
          </cell>
          <cell r="K165">
            <v>16118</v>
          </cell>
          <cell r="L165">
            <v>16118</v>
          </cell>
          <cell r="M165">
            <v>16118</v>
          </cell>
          <cell r="N165">
            <v>14652.727272727272</v>
          </cell>
        </row>
        <row r="166">
          <cell r="C166">
            <v>26002</v>
          </cell>
          <cell r="D166" t="str">
            <v>LEVITE COMBO 350ML 1X12</v>
          </cell>
          <cell r="E166">
            <v>4.2</v>
          </cell>
          <cell r="F166">
            <v>0</v>
          </cell>
          <cell r="G166">
            <v>30996</v>
          </cell>
          <cell r="H166">
            <v>32236</v>
          </cell>
          <cell r="I166">
            <v>32236</v>
          </cell>
          <cell r="J166">
            <v>32236</v>
          </cell>
          <cell r="K166">
            <v>32236</v>
          </cell>
          <cell r="L166">
            <v>32236</v>
          </cell>
          <cell r="M166">
            <v>32236</v>
          </cell>
          <cell r="N166">
            <v>29305.454545454544</v>
          </cell>
        </row>
        <row r="167">
          <cell r="C167">
            <v>26003</v>
          </cell>
          <cell r="D167" t="str">
            <v>LEVITE COMBO 350ML 1X6</v>
          </cell>
          <cell r="E167">
            <v>2.1</v>
          </cell>
          <cell r="F167">
            <v>0</v>
          </cell>
          <cell r="G167">
            <v>15498</v>
          </cell>
          <cell r="H167">
            <v>16118</v>
          </cell>
          <cell r="I167">
            <v>16118</v>
          </cell>
          <cell r="J167">
            <v>16118</v>
          </cell>
          <cell r="K167">
            <v>16118</v>
          </cell>
          <cell r="L167">
            <v>16118</v>
          </cell>
          <cell r="M167">
            <v>16118</v>
          </cell>
          <cell r="N167">
            <v>14652.727272727272</v>
          </cell>
        </row>
        <row r="168">
          <cell r="C168">
            <v>26004</v>
          </cell>
          <cell r="D168" t="str">
            <v>LEVITE SIRSAK 350ML 1X12</v>
          </cell>
          <cell r="E168">
            <v>4.2</v>
          </cell>
          <cell r="F168">
            <v>0</v>
          </cell>
          <cell r="G168">
            <v>30996</v>
          </cell>
          <cell r="H168">
            <v>32236</v>
          </cell>
          <cell r="I168">
            <v>32236</v>
          </cell>
          <cell r="J168">
            <v>32236</v>
          </cell>
          <cell r="K168">
            <v>32236</v>
          </cell>
          <cell r="L168">
            <v>32236</v>
          </cell>
          <cell r="M168">
            <v>32236</v>
          </cell>
          <cell r="N168">
            <v>29305.454545454544</v>
          </cell>
        </row>
        <row r="169">
          <cell r="C169" t="str">
            <v>26004R</v>
          </cell>
          <cell r="D169" t="str">
            <v>LEVITE SIRSAK 350ML 1X12 REJECT</v>
          </cell>
          <cell r="E169">
            <v>4.2</v>
          </cell>
          <cell r="F169">
            <v>0</v>
          </cell>
          <cell r="G169">
            <v>30996</v>
          </cell>
          <cell r="H169">
            <v>32236</v>
          </cell>
          <cell r="I169">
            <v>32236</v>
          </cell>
          <cell r="J169">
            <v>32236</v>
          </cell>
          <cell r="K169">
            <v>32236</v>
          </cell>
          <cell r="L169">
            <v>32236</v>
          </cell>
          <cell r="M169">
            <v>32236</v>
          </cell>
          <cell r="N169">
            <v>29305.454545454544</v>
          </cell>
        </row>
        <row r="170">
          <cell r="C170" t="str">
            <v>26004P</v>
          </cell>
          <cell r="D170" t="str">
            <v>LEVITE SIRSAK 350ML 1X1</v>
          </cell>
          <cell r="E170">
            <v>0.35000000000000003</v>
          </cell>
          <cell r="F170">
            <v>0</v>
          </cell>
          <cell r="G170">
            <v>2583</v>
          </cell>
          <cell r="H170">
            <v>2686.3333333333335</v>
          </cell>
          <cell r="I170">
            <v>2686.3333333333335</v>
          </cell>
          <cell r="J170">
            <v>2686.3333333333335</v>
          </cell>
          <cell r="K170">
            <v>2686.3333333333335</v>
          </cell>
          <cell r="L170">
            <v>2686.3333333333335</v>
          </cell>
          <cell r="M170">
            <v>2686.3333333333335</v>
          </cell>
          <cell r="N170">
            <v>2442.121212121212</v>
          </cell>
        </row>
        <row r="171">
          <cell r="C171" t="str">
            <v>26004PR</v>
          </cell>
          <cell r="D171" t="str">
            <v>LEVITE SIRSAK 350ML 1X1 REJECT</v>
          </cell>
          <cell r="E171">
            <v>0.35000000000000003</v>
          </cell>
          <cell r="F171">
            <v>0</v>
          </cell>
          <cell r="G171">
            <v>2583</v>
          </cell>
          <cell r="H171">
            <v>2686.3333333333335</v>
          </cell>
          <cell r="I171">
            <v>2686.3333333333335</v>
          </cell>
          <cell r="J171">
            <v>2686.3333333333335</v>
          </cell>
          <cell r="K171">
            <v>2686.3333333333335</v>
          </cell>
          <cell r="L171">
            <v>2686.3333333333335</v>
          </cell>
          <cell r="M171">
            <v>2686.3333333333335</v>
          </cell>
          <cell r="N171">
            <v>2442.121212121212</v>
          </cell>
        </row>
        <row r="172">
          <cell r="C172">
            <v>0</v>
          </cell>
          <cell r="D172" t="str">
            <v>LEVITE SIRSAK 350ML 1X6</v>
          </cell>
          <cell r="E172">
            <v>2.1</v>
          </cell>
          <cell r="F172">
            <v>0</v>
          </cell>
          <cell r="G172">
            <v>15498</v>
          </cell>
          <cell r="H172">
            <v>16118</v>
          </cell>
          <cell r="I172">
            <v>16118</v>
          </cell>
          <cell r="J172">
            <v>16118</v>
          </cell>
          <cell r="K172">
            <v>16118</v>
          </cell>
          <cell r="L172">
            <v>16118</v>
          </cell>
          <cell r="M172">
            <v>16118</v>
          </cell>
          <cell r="N172">
            <v>14652.727272727272</v>
          </cell>
        </row>
        <row r="173">
          <cell r="C173">
            <v>26011</v>
          </cell>
          <cell r="D173" t="str">
            <v>LEVITE ANGGUR HIJAU 1X6</v>
          </cell>
          <cell r="E173">
            <v>2.1</v>
          </cell>
          <cell r="F173">
            <v>0</v>
          </cell>
          <cell r="G173">
            <v>15498</v>
          </cell>
          <cell r="H173">
            <v>16118</v>
          </cell>
          <cell r="I173">
            <v>16118</v>
          </cell>
          <cell r="J173">
            <v>16118</v>
          </cell>
          <cell r="K173">
            <v>16118</v>
          </cell>
          <cell r="L173">
            <v>16118</v>
          </cell>
          <cell r="M173">
            <v>16118</v>
          </cell>
          <cell r="N173">
            <v>14652.727272727272</v>
          </cell>
        </row>
        <row r="174">
          <cell r="C174">
            <v>26012</v>
          </cell>
          <cell r="D174" t="str">
            <v>LEVITE ANGGUR HIJAU 1X12</v>
          </cell>
          <cell r="E174">
            <v>4.2</v>
          </cell>
          <cell r="F174">
            <v>0</v>
          </cell>
          <cell r="G174">
            <v>30996</v>
          </cell>
          <cell r="H174">
            <v>32236</v>
          </cell>
          <cell r="I174">
            <v>32236</v>
          </cell>
          <cell r="J174">
            <v>32236</v>
          </cell>
          <cell r="K174">
            <v>32236</v>
          </cell>
          <cell r="L174">
            <v>32236</v>
          </cell>
          <cell r="M174">
            <v>32236</v>
          </cell>
          <cell r="N174">
            <v>29305.454545454544</v>
          </cell>
        </row>
        <row r="175">
          <cell r="C175" t="str">
            <v>26012R</v>
          </cell>
          <cell r="D175" t="str">
            <v>LEVITE ANGGUR HIJAU 1X12 REJECT</v>
          </cell>
          <cell r="E175">
            <v>4.2</v>
          </cell>
          <cell r="F175">
            <v>0</v>
          </cell>
          <cell r="G175">
            <v>30996</v>
          </cell>
          <cell r="H175">
            <v>32236</v>
          </cell>
          <cell r="I175">
            <v>32236</v>
          </cell>
          <cell r="J175">
            <v>32236</v>
          </cell>
          <cell r="K175">
            <v>32236</v>
          </cell>
          <cell r="L175">
            <v>32236</v>
          </cell>
          <cell r="M175">
            <v>32236</v>
          </cell>
          <cell r="N175">
            <v>29305.454545454544</v>
          </cell>
        </row>
        <row r="176">
          <cell r="C176" t="str">
            <v>26012P</v>
          </cell>
          <cell r="D176" t="str">
            <v>LEVITE ANGGUR HIJAU 1X1 PCS</v>
          </cell>
          <cell r="E176">
            <v>0.35000000000000003</v>
          </cell>
          <cell r="F176">
            <v>0</v>
          </cell>
          <cell r="G176">
            <v>2583</v>
          </cell>
          <cell r="H176">
            <v>2686.3333333333335</v>
          </cell>
          <cell r="I176">
            <v>2686.3333333333335</v>
          </cell>
          <cell r="J176">
            <v>2686.3333333333335</v>
          </cell>
          <cell r="K176">
            <v>2686.3333333333335</v>
          </cell>
          <cell r="L176">
            <v>2686.3333333333335</v>
          </cell>
          <cell r="M176">
            <v>2686.3333333333335</v>
          </cell>
          <cell r="N176">
            <v>2442.121212121212</v>
          </cell>
        </row>
        <row r="177">
          <cell r="C177" t="str">
            <v>26012PR</v>
          </cell>
          <cell r="D177" t="str">
            <v>LEVITE ANGGUR HIJAU 1X1 REJECT</v>
          </cell>
          <cell r="E177">
            <v>0.35000000000000003</v>
          </cell>
          <cell r="F177">
            <v>0</v>
          </cell>
          <cell r="G177">
            <v>2583</v>
          </cell>
          <cell r="H177">
            <v>2686.3333333333335</v>
          </cell>
          <cell r="I177">
            <v>2686.3333333333335</v>
          </cell>
          <cell r="J177">
            <v>2686.3333333333335</v>
          </cell>
          <cell r="K177">
            <v>2686.3333333333335</v>
          </cell>
          <cell r="L177">
            <v>2686.3333333333335</v>
          </cell>
          <cell r="M177">
            <v>2686.3333333333335</v>
          </cell>
          <cell r="N177">
            <v>2442.121212121212</v>
          </cell>
        </row>
        <row r="178">
          <cell r="C178">
            <v>142193</v>
          </cell>
          <cell r="D178" t="str">
            <v>LEVITE LEMON CUCUMBER MINT 350ML 1X12</v>
          </cell>
          <cell r="E178">
            <v>4.2</v>
          </cell>
          <cell r="F178">
            <v>0</v>
          </cell>
          <cell r="G178">
            <v>30996</v>
          </cell>
          <cell r="H178">
            <v>32236</v>
          </cell>
          <cell r="I178">
            <v>32236</v>
          </cell>
          <cell r="J178">
            <v>32236</v>
          </cell>
          <cell r="K178">
            <v>32236</v>
          </cell>
          <cell r="L178">
            <v>32236</v>
          </cell>
          <cell r="M178">
            <v>32236</v>
          </cell>
          <cell r="N178">
            <v>29305.454545454544</v>
          </cell>
        </row>
        <row r="179">
          <cell r="C179" t="str">
            <v>142193R</v>
          </cell>
          <cell r="D179" t="str">
            <v>LEVITE LEMON CUCUMBER MINT 350ml 1X12 REJECT</v>
          </cell>
          <cell r="E179">
            <v>4.2</v>
          </cell>
          <cell r="F179">
            <v>0</v>
          </cell>
          <cell r="G179">
            <v>30996</v>
          </cell>
          <cell r="H179">
            <v>32236</v>
          </cell>
          <cell r="I179">
            <v>32236</v>
          </cell>
          <cell r="J179">
            <v>32236</v>
          </cell>
          <cell r="K179">
            <v>32236</v>
          </cell>
          <cell r="L179">
            <v>32236</v>
          </cell>
          <cell r="M179">
            <v>32236</v>
          </cell>
          <cell r="N179">
            <v>29305.454545454544</v>
          </cell>
        </row>
        <row r="180">
          <cell r="C180" t="str">
            <v>142193p</v>
          </cell>
          <cell r="D180" t="str">
            <v>LEVITE LEMON CUCUMBER MINT 350ML 1X1</v>
          </cell>
          <cell r="E180">
            <v>0.35000000000000003</v>
          </cell>
          <cell r="F180">
            <v>0</v>
          </cell>
          <cell r="G180">
            <v>2583</v>
          </cell>
          <cell r="H180">
            <v>2686.3333333333335</v>
          </cell>
          <cell r="I180">
            <v>2686.3333333333335</v>
          </cell>
          <cell r="J180">
            <v>2686.3333333333335</v>
          </cell>
          <cell r="K180">
            <v>2686.3333333333335</v>
          </cell>
          <cell r="L180">
            <v>2686.3333333333335</v>
          </cell>
          <cell r="M180">
            <v>2686.3333333333335</v>
          </cell>
          <cell r="N180">
            <v>2442.121212121212</v>
          </cell>
        </row>
        <row r="181">
          <cell r="C181" t="str">
            <v>142193PR</v>
          </cell>
          <cell r="D181" t="str">
            <v>LEVITE LEMON CUCUMBER MINT 350ML 1X1 PCS REJECT</v>
          </cell>
          <cell r="E181">
            <v>0.35000000000000003</v>
          </cell>
          <cell r="F181">
            <v>0</v>
          </cell>
          <cell r="G181">
            <v>2583</v>
          </cell>
          <cell r="H181">
            <v>2686.3333333333335</v>
          </cell>
          <cell r="I181">
            <v>2686.3333333333335</v>
          </cell>
          <cell r="J181">
            <v>2686.3333333333335</v>
          </cell>
          <cell r="K181">
            <v>2686.3333333333335</v>
          </cell>
          <cell r="L181">
            <v>2686.3333333333335</v>
          </cell>
          <cell r="M181">
            <v>2686.3333333333335</v>
          </cell>
          <cell r="N181">
            <v>2442.121212121212</v>
          </cell>
        </row>
        <row r="182">
          <cell r="C182">
            <v>142194</v>
          </cell>
          <cell r="D182" t="str">
            <v>LEVITE LYCEE CITRUS MINT 350ML 1X12</v>
          </cell>
          <cell r="E182">
            <v>4.2</v>
          </cell>
          <cell r="F182">
            <v>0</v>
          </cell>
          <cell r="G182">
            <v>30996</v>
          </cell>
          <cell r="H182">
            <v>32236</v>
          </cell>
          <cell r="I182">
            <v>32236</v>
          </cell>
          <cell r="J182">
            <v>32236</v>
          </cell>
          <cell r="K182">
            <v>32236</v>
          </cell>
          <cell r="L182">
            <v>32236</v>
          </cell>
          <cell r="M182">
            <v>32236</v>
          </cell>
          <cell r="N182">
            <v>29305.454545454544</v>
          </cell>
        </row>
        <row r="183">
          <cell r="C183" t="str">
            <v>142194R</v>
          </cell>
          <cell r="D183" t="str">
            <v>LEVITE LYCEE CITRUS MINT 350ml 1X12 REJECT</v>
          </cell>
          <cell r="E183">
            <v>4.2</v>
          </cell>
          <cell r="F183">
            <v>0</v>
          </cell>
          <cell r="G183">
            <v>30996</v>
          </cell>
          <cell r="H183">
            <v>32236</v>
          </cell>
          <cell r="I183">
            <v>32236</v>
          </cell>
          <cell r="J183">
            <v>32236</v>
          </cell>
          <cell r="K183">
            <v>32236</v>
          </cell>
          <cell r="L183">
            <v>32236</v>
          </cell>
          <cell r="M183">
            <v>32236</v>
          </cell>
          <cell r="N183">
            <v>29305.454545454544</v>
          </cell>
        </row>
        <row r="184">
          <cell r="C184" t="str">
            <v>142194P</v>
          </cell>
          <cell r="D184" t="str">
            <v>LEVITE LYCEE CITRUS MINT 350ML 1X1</v>
          </cell>
          <cell r="E184">
            <v>0.35000000000000003</v>
          </cell>
          <cell r="F184">
            <v>0</v>
          </cell>
          <cell r="G184">
            <v>2583</v>
          </cell>
          <cell r="H184">
            <v>2686.3333333333335</v>
          </cell>
          <cell r="I184">
            <v>2686.3333333333335</v>
          </cell>
          <cell r="J184">
            <v>2686.3333333333335</v>
          </cell>
          <cell r="K184">
            <v>2686.3333333333335</v>
          </cell>
          <cell r="L184">
            <v>2686.3333333333335</v>
          </cell>
          <cell r="M184">
            <v>2686.3333333333335</v>
          </cell>
          <cell r="N184">
            <v>2442.121212121212</v>
          </cell>
        </row>
        <row r="185">
          <cell r="C185" t="str">
            <v>142194PR</v>
          </cell>
          <cell r="D185" t="str">
            <v>LEVITE LYCEE CITRUS MINT 350ML 1X1 PCS REJECT</v>
          </cell>
          <cell r="E185">
            <v>0.35000000000000003</v>
          </cell>
          <cell r="F185">
            <v>0</v>
          </cell>
          <cell r="G185">
            <v>2583</v>
          </cell>
          <cell r="H185">
            <v>2686.3333333333335</v>
          </cell>
          <cell r="I185">
            <v>2686.3333333333335</v>
          </cell>
          <cell r="J185">
            <v>2686.3333333333335</v>
          </cell>
          <cell r="K185">
            <v>2686.3333333333335</v>
          </cell>
          <cell r="L185">
            <v>2686.3333333333335</v>
          </cell>
          <cell r="M185">
            <v>2686.3333333333335</v>
          </cell>
          <cell r="N185">
            <v>2442.121212121212</v>
          </cell>
        </row>
        <row r="186">
          <cell r="C186">
            <v>142196</v>
          </cell>
          <cell r="D186" t="str">
            <v>LEVITE WILDBERRIES LIME MINT 350ML 1X12</v>
          </cell>
          <cell r="E186">
            <v>4.2</v>
          </cell>
          <cell r="F186">
            <v>0</v>
          </cell>
          <cell r="G186">
            <v>30996</v>
          </cell>
          <cell r="H186">
            <v>32236</v>
          </cell>
          <cell r="I186">
            <v>32236</v>
          </cell>
          <cell r="J186">
            <v>32236</v>
          </cell>
          <cell r="K186">
            <v>32236</v>
          </cell>
          <cell r="L186">
            <v>32236</v>
          </cell>
          <cell r="M186">
            <v>32236</v>
          </cell>
          <cell r="N186">
            <v>29305.454545454544</v>
          </cell>
        </row>
        <row r="187">
          <cell r="C187" t="str">
            <v>142196R</v>
          </cell>
          <cell r="D187" t="str">
            <v>LEVITE WILDBERRIES LIME MINT 350ml 1X12 REJECT</v>
          </cell>
          <cell r="E187">
            <v>4.2</v>
          </cell>
          <cell r="F187">
            <v>0</v>
          </cell>
          <cell r="G187">
            <v>30996</v>
          </cell>
          <cell r="H187">
            <v>32236</v>
          </cell>
          <cell r="I187">
            <v>32236</v>
          </cell>
          <cell r="J187">
            <v>32236</v>
          </cell>
          <cell r="K187">
            <v>32236</v>
          </cell>
          <cell r="L187">
            <v>32236</v>
          </cell>
          <cell r="M187">
            <v>32236</v>
          </cell>
          <cell r="N187">
            <v>29305.454545454544</v>
          </cell>
        </row>
        <row r="188">
          <cell r="C188" t="str">
            <v>142196P</v>
          </cell>
          <cell r="D188" t="str">
            <v>LEVITE WILDBERRIES LIME MINT 350ML 1X1</v>
          </cell>
          <cell r="E188">
            <v>0.35000000000000003</v>
          </cell>
          <cell r="F188">
            <v>0</v>
          </cell>
          <cell r="G188">
            <v>2583</v>
          </cell>
          <cell r="H188">
            <v>2686.3333333333335</v>
          </cell>
          <cell r="I188">
            <v>2686.3333333333335</v>
          </cell>
          <cell r="J188">
            <v>2686.3333333333335</v>
          </cell>
          <cell r="K188">
            <v>2686.3333333333335</v>
          </cell>
          <cell r="L188">
            <v>2686.3333333333335</v>
          </cell>
          <cell r="M188">
            <v>2686.3333333333335</v>
          </cell>
          <cell r="N188">
            <v>2442.121212121212</v>
          </cell>
        </row>
        <row r="189">
          <cell r="C189" t="str">
            <v>142196PR</v>
          </cell>
          <cell r="D189" t="str">
            <v>LEVITE WILDBERRIES LIME MINT 350ML 1X1 PCS REJECT</v>
          </cell>
          <cell r="E189">
            <v>0.35000000000000003</v>
          </cell>
          <cell r="F189">
            <v>0</v>
          </cell>
          <cell r="G189">
            <v>2583</v>
          </cell>
          <cell r="H189">
            <v>2686.3333333333335</v>
          </cell>
          <cell r="I189">
            <v>2686.3333333333335</v>
          </cell>
          <cell r="J189">
            <v>2686.3333333333335</v>
          </cell>
          <cell r="K189">
            <v>2686.3333333333335</v>
          </cell>
          <cell r="L189">
            <v>2686.3333333333335</v>
          </cell>
          <cell r="M189">
            <v>2686.3333333333335</v>
          </cell>
          <cell r="N189">
            <v>2442.121212121212</v>
          </cell>
        </row>
        <row r="190">
          <cell r="C190">
            <v>148136</v>
          </cell>
          <cell r="D190" t="str">
            <v>VT.220ML LOCAL 1X42</v>
          </cell>
          <cell r="E190">
            <v>11.3</v>
          </cell>
          <cell r="F190">
            <v>632.80000000000007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14900</v>
          </cell>
          <cell r="L190">
            <v>14900</v>
          </cell>
          <cell r="M190">
            <v>14900</v>
          </cell>
          <cell r="N190">
            <v>13545.454545454544</v>
          </cell>
        </row>
        <row r="191">
          <cell r="C191" t="str">
            <v>148136R</v>
          </cell>
          <cell r="D191" t="str">
            <v>VT.220ML LOCAL 1X42</v>
          </cell>
          <cell r="E191">
            <v>11.3</v>
          </cell>
          <cell r="F191">
            <v>632.80000000000007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14900</v>
          </cell>
          <cell r="L191">
            <v>14900</v>
          </cell>
          <cell r="M191">
            <v>14900</v>
          </cell>
          <cell r="N191">
            <v>13545.454545454544</v>
          </cell>
        </row>
        <row r="192">
          <cell r="C192" t="str">
            <v>148136P</v>
          </cell>
          <cell r="D192" t="str">
            <v>VT.220ML LOCAL 1X1</v>
          </cell>
          <cell r="E192">
            <v>0.26904761904761909</v>
          </cell>
          <cell r="F192">
            <v>15.06666666666667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354.76190476190476</v>
          </cell>
          <cell r="L192">
            <v>354.76190476190476</v>
          </cell>
          <cell r="M192">
            <v>354.76190476190476</v>
          </cell>
          <cell r="N192">
            <v>322.51082251082249</v>
          </cell>
        </row>
        <row r="193">
          <cell r="C193">
            <v>173022</v>
          </cell>
          <cell r="D193" t="str">
            <v>VT.200ML LOCAL 1X48</v>
          </cell>
          <cell r="E193">
            <v>11.3</v>
          </cell>
          <cell r="F193">
            <v>632.80000000000007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13900</v>
          </cell>
          <cell r="N193">
            <v>12636.363636363636</v>
          </cell>
        </row>
        <row r="194">
          <cell r="C194" t="str">
            <v>173022R</v>
          </cell>
          <cell r="D194" t="str">
            <v>VT.200ML LOCAL 1X48 REJECT</v>
          </cell>
          <cell r="E194">
            <v>11.3</v>
          </cell>
          <cell r="F194">
            <v>632.80000000000007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13900</v>
          </cell>
          <cell r="N194">
            <v>12636.363636363636</v>
          </cell>
        </row>
        <row r="195">
          <cell r="C195" t="str">
            <v>173022P</v>
          </cell>
          <cell r="D195" t="str">
            <v>VT.200ML LOCAL 1X1</v>
          </cell>
          <cell r="E195">
            <v>5.6051587301587311E-3</v>
          </cell>
          <cell r="F195">
            <v>0.31388888888888894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289.58333333333331</v>
          </cell>
          <cell r="N195">
            <v>263.25757575757569</v>
          </cell>
        </row>
        <row r="196">
          <cell r="C196" t="str">
            <v>173022PR</v>
          </cell>
          <cell r="D196" t="str">
            <v>VT.200ML LOCAL PCS REJECT</v>
          </cell>
          <cell r="E196">
            <v>0.23541666666666669</v>
          </cell>
          <cell r="F196">
            <v>13.183333333333335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289.58333333333331</v>
          </cell>
          <cell r="N196">
            <v>263.25757575757569</v>
          </cell>
        </row>
        <row r="197">
          <cell r="C197">
            <v>22713</v>
          </cell>
          <cell r="D197" t="str">
            <v>VIT.220ML 1X48</v>
          </cell>
          <cell r="E197">
            <v>11.3</v>
          </cell>
          <cell r="F197">
            <v>632.80000000000007</v>
          </cell>
          <cell r="G197">
            <v>0</v>
          </cell>
          <cell r="H197">
            <v>14090</v>
          </cell>
          <cell r="I197">
            <v>14090</v>
          </cell>
          <cell r="J197">
            <v>15960</v>
          </cell>
          <cell r="K197">
            <v>15960</v>
          </cell>
          <cell r="L197">
            <v>15960</v>
          </cell>
          <cell r="M197">
            <v>15960</v>
          </cell>
          <cell r="N197">
            <v>14509.090909090908</v>
          </cell>
        </row>
        <row r="198">
          <cell r="C198">
            <v>96430</v>
          </cell>
          <cell r="D198" t="str">
            <v>VIT.220 ML 1X48</v>
          </cell>
          <cell r="E198">
            <v>11.3</v>
          </cell>
          <cell r="F198">
            <v>632.80000000000007</v>
          </cell>
          <cell r="G198">
            <v>0</v>
          </cell>
          <cell r="H198">
            <v>14090</v>
          </cell>
          <cell r="I198">
            <v>14090</v>
          </cell>
          <cell r="J198">
            <v>15960</v>
          </cell>
          <cell r="K198">
            <v>15960</v>
          </cell>
          <cell r="L198">
            <v>15960</v>
          </cell>
          <cell r="M198">
            <v>15960</v>
          </cell>
          <cell r="N198">
            <v>14509.090909090908</v>
          </cell>
        </row>
        <row r="199">
          <cell r="C199" t="str">
            <v>96430R</v>
          </cell>
          <cell r="D199" t="str">
            <v>VIT.220 ML 1X48 REJECT</v>
          </cell>
          <cell r="E199">
            <v>11.3</v>
          </cell>
          <cell r="F199">
            <v>632.80000000000007</v>
          </cell>
          <cell r="G199">
            <v>0</v>
          </cell>
          <cell r="H199">
            <v>14090</v>
          </cell>
          <cell r="I199">
            <v>14090</v>
          </cell>
          <cell r="J199">
            <v>15960</v>
          </cell>
          <cell r="K199">
            <v>15960</v>
          </cell>
          <cell r="L199">
            <v>15960</v>
          </cell>
          <cell r="M199">
            <v>15960</v>
          </cell>
          <cell r="N199">
            <v>14509.090909090908</v>
          </cell>
        </row>
        <row r="200">
          <cell r="C200" t="str">
            <v>96430P</v>
          </cell>
          <cell r="D200" t="str">
            <v>VIT.220 ML 1X1</v>
          </cell>
          <cell r="E200">
            <v>0.23541666666666669</v>
          </cell>
          <cell r="F200">
            <v>13.183333333333335</v>
          </cell>
          <cell r="G200">
            <v>0</v>
          </cell>
          <cell r="H200">
            <v>293.54166666666669</v>
          </cell>
          <cell r="I200">
            <v>293.54166666666669</v>
          </cell>
          <cell r="J200">
            <v>332.5</v>
          </cell>
          <cell r="K200">
            <v>332.5</v>
          </cell>
          <cell r="L200">
            <v>332.5</v>
          </cell>
          <cell r="M200">
            <v>332.5</v>
          </cell>
          <cell r="N200">
            <v>302.27272727272725</v>
          </cell>
        </row>
        <row r="201">
          <cell r="C201" t="str">
            <v>96430PR</v>
          </cell>
          <cell r="D201" t="str">
            <v>VIT.220 ML 1X1 PCS REJECT</v>
          </cell>
          <cell r="E201">
            <v>0.23541666666666669</v>
          </cell>
          <cell r="F201">
            <v>13.183333333333335</v>
          </cell>
          <cell r="G201">
            <v>0</v>
          </cell>
          <cell r="H201">
            <v>293.54166666666669</v>
          </cell>
          <cell r="I201">
            <v>293.54166666666669</v>
          </cell>
          <cell r="J201">
            <v>332.5</v>
          </cell>
          <cell r="K201">
            <v>332.5</v>
          </cell>
          <cell r="L201">
            <v>332.5</v>
          </cell>
          <cell r="M201">
            <v>332.5</v>
          </cell>
          <cell r="N201">
            <v>302.27272727272725</v>
          </cell>
        </row>
        <row r="202">
          <cell r="C202">
            <v>74554</v>
          </cell>
          <cell r="D202" t="str">
            <v>VIT.240ML 1X48</v>
          </cell>
          <cell r="E202">
            <v>12.5</v>
          </cell>
          <cell r="F202">
            <v>700</v>
          </cell>
          <cell r="G202">
            <v>13550</v>
          </cell>
          <cell r="H202">
            <v>14090</v>
          </cell>
          <cell r="I202">
            <v>14090</v>
          </cell>
          <cell r="J202">
            <v>15960</v>
          </cell>
          <cell r="K202">
            <v>15960</v>
          </cell>
          <cell r="L202">
            <v>15960</v>
          </cell>
          <cell r="M202">
            <v>15960</v>
          </cell>
          <cell r="N202">
            <v>14509.090909090908</v>
          </cell>
        </row>
        <row r="203">
          <cell r="C203" t="str">
            <v>74554R</v>
          </cell>
          <cell r="D203" t="str">
            <v>VIT.240ML 1X48/REJECT</v>
          </cell>
          <cell r="E203">
            <v>12.5</v>
          </cell>
          <cell r="F203">
            <v>700</v>
          </cell>
          <cell r="G203">
            <v>13550</v>
          </cell>
          <cell r="H203">
            <v>14090</v>
          </cell>
          <cell r="I203">
            <v>14090</v>
          </cell>
          <cell r="J203">
            <v>15960</v>
          </cell>
          <cell r="K203">
            <v>15960</v>
          </cell>
          <cell r="L203">
            <v>15960</v>
          </cell>
          <cell r="M203">
            <v>15960</v>
          </cell>
          <cell r="N203">
            <v>14509.090909090908</v>
          </cell>
          <cell r="O203">
            <v>14509.090909090908</v>
          </cell>
        </row>
        <row r="204">
          <cell r="C204" t="str">
            <v>74554P</v>
          </cell>
          <cell r="D204" t="str">
            <v>VIT.240ML 1X1 PCS</v>
          </cell>
          <cell r="E204">
            <v>0.26041666666666669</v>
          </cell>
          <cell r="F204">
            <v>14.583333333333334</v>
          </cell>
          <cell r="G204">
            <v>282.29166666666669</v>
          </cell>
          <cell r="H204">
            <v>293.54166666666669</v>
          </cell>
          <cell r="I204">
            <v>293.54166666666669</v>
          </cell>
          <cell r="J204">
            <v>332.5</v>
          </cell>
          <cell r="K204">
            <v>332.5</v>
          </cell>
          <cell r="L204">
            <v>332.5</v>
          </cell>
          <cell r="M204">
            <v>332.5</v>
          </cell>
          <cell r="N204">
            <v>302.27272727272725</v>
          </cell>
          <cell r="O204">
            <v>302.27272727272725</v>
          </cell>
        </row>
        <row r="205">
          <cell r="C205" t="str">
            <v>74554PR</v>
          </cell>
          <cell r="D205" t="str">
            <v>VIT.240ML 1X1 PCS REJECT</v>
          </cell>
          <cell r="E205">
            <v>0.26041666666666669</v>
          </cell>
          <cell r="F205">
            <v>14.583333333333334</v>
          </cell>
          <cell r="G205">
            <v>282.29166666666669</v>
          </cell>
          <cell r="H205">
            <v>293.54166666666669</v>
          </cell>
          <cell r="I205">
            <v>293.54166666666669</v>
          </cell>
          <cell r="J205">
            <v>332.5</v>
          </cell>
          <cell r="K205">
            <v>332.5</v>
          </cell>
          <cell r="L205">
            <v>332.5</v>
          </cell>
          <cell r="M205">
            <v>332.5</v>
          </cell>
          <cell r="N205">
            <v>302.27272727272725</v>
          </cell>
          <cell r="O205">
            <v>302.27272727272725</v>
          </cell>
        </row>
        <row r="206">
          <cell r="C206">
            <v>112839</v>
          </cell>
          <cell r="D206" t="str">
            <v>VIT.330ML 1X24</v>
          </cell>
          <cell r="E206">
            <v>8.8000000000000007</v>
          </cell>
          <cell r="F206">
            <v>492.80000000000007</v>
          </cell>
          <cell r="G206">
            <v>23460</v>
          </cell>
          <cell r="H206">
            <v>24400</v>
          </cell>
          <cell r="I206">
            <v>24400</v>
          </cell>
          <cell r="J206">
            <v>24400</v>
          </cell>
          <cell r="K206">
            <v>24400</v>
          </cell>
          <cell r="L206">
            <v>21700</v>
          </cell>
          <cell r="M206">
            <v>21700</v>
          </cell>
          <cell r="N206">
            <v>19727.272727272724</v>
          </cell>
        </row>
        <row r="207">
          <cell r="C207" t="str">
            <v>112839P</v>
          </cell>
          <cell r="D207" t="str">
            <v>VIT.330ML 1X1 PCS</v>
          </cell>
          <cell r="E207">
            <v>0.3666666666666667</v>
          </cell>
          <cell r="F207">
            <v>20.533333333333335</v>
          </cell>
          <cell r="G207">
            <v>977.5</v>
          </cell>
          <cell r="H207">
            <v>1016.6666666666666</v>
          </cell>
          <cell r="I207">
            <v>1016.6666666666666</v>
          </cell>
          <cell r="J207">
            <v>1016.6666666666666</v>
          </cell>
          <cell r="K207">
            <v>1016.6666666666666</v>
          </cell>
          <cell r="L207">
            <v>904.16666666666663</v>
          </cell>
          <cell r="M207">
            <v>904.16666666666663</v>
          </cell>
          <cell r="N207">
            <v>821.96969696969688</v>
          </cell>
        </row>
        <row r="208">
          <cell r="C208" t="str">
            <v>112839PR</v>
          </cell>
          <cell r="D208" t="str">
            <v>VIT.330ML 1X 1 PCS REJECT</v>
          </cell>
          <cell r="E208">
            <v>0.3666666666666667</v>
          </cell>
          <cell r="F208">
            <v>20.533333333333335</v>
          </cell>
          <cell r="G208">
            <v>977.5</v>
          </cell>
          <cell r="H208">
            <v>1016.6666666666666</v>
          </cell>
          <cell r="I208">
            <v>1016.6666666666666</v>
          </cell>
          <cell r="J208">
            <v>1016.6666666666666</v>
          </cell>
          <cell r="K208">
            <v>1016.6666666666666</v>
          </cell>
          <cell r="L208">
            <v>904.16666666666663</v>
          </cell>
          <cell r="M208">
            <v>904.16666666666663</v>
          </cell>
          <cell r="N208">
            <v>821.96969696969688</v>
          </cell>
        </row>
        <row r="209">
          <cell r="C209">
            <v>157095</v>
          </cell>
          <cell r="D209" t="str">
            <v>VIT.550 ML 1X24</v>
          </cell>
          <cell r="K209">
            <v>25030</v>
          </cell>
          <cell r="L209">
            <v>25030</v>
          </cell>
          <cell r="M209">
            <v>24030</v>
          </cell>
          <cell r="N209">
            <v>21845.454545454544</v>
          </cell>
        </row>
        <row r="210">
          <cell r="C210" t="str">
            <v>157095P</v>
          </cell>
          <cell r="D210" t="str">
            <v>VIT.550 ML 1X1 PCS</v>
          </cell>
          <cell r="K210">
            <v>1042.9166666666667</v>
          </cell>
          <cell r="L210">
            <v>1042.9166666666667</v>
          </cell>
          <cell r="M210">
            <v>1001.25</v>
          </cell>
          <cell r="N210">
            <v>910.22727272727263</v>
          </cell>
        </row>
        <row r="211">
          <cell r="C211" t="str">
            <v>157095PR</v>
          </cell>
          <cell r="D211" t="str">
            <v>VT.550 ML 1X1 PCS REJECT</v>
          </cell>
          <cell r="K211">
            <v>1042.9166666666667</v>
          </cell>
          <cell r="L211">
            <v>1042.9166666666667</v>
          </cell>
          <cell r="M211">
            <v>1001.25</v>
          </cell>
          <cell r="N211">
            <v>910.22727272727263</v>
          </cell>
        </row>
        <row r="212">
          <cell r="C212">
            <v>74566</v>
          </cell>
          <cell r="D212" t="str">
            <v>VIT.600ML 1X24</v>
          </cell>
          <cell r="E212">
            <v>15.3</v>
          </cell>
          <cell r="F212">
            <v>856.80000000000007</v>
          </cell>
          <cell r="G212">
            <v>23060</v>
          </cell>
          <cell r="H212">
            <v>23980</v>
          </cell>
          <cell r="I212">
            <v>23980</v>
          </cell>
          <cell r="J212">
            <v>26680</v>
          </cell>
          <cell r="K212">
            <v>26680</v>
          </cell>
          <cell r="L212">
            <v>26680</v>
          </cell>
          <cell r="M212">
            <v>26680</v>
          </cell>
          <cell r="N212">
            <v>24254.545454545452</v>
          </cell>
        </row>
        <row r="213">
          <cell r="C213" t="str">
            <v>74566P</v>
          </cell>
          <cell r="D213" t="str">
            <v>VIT.600ML 1X1/PCS</v>
          </cell>
          <cell r="E213">
            <v>0.63750000000000007</v>
          </cell>
          <cell r="F213">
            <v>35.700000000000003</v>
          </cell>
          <cell r="G213">
            <v>960.83333333333337</v>
          </cell>
          <cell r="H213">
            <v>999.16666666666663</v>
          </cell>
          <cell r="I213">
            <v>999.16666666666663</v>
          </cell>
          <cell r="J213">
            <v>1111.6666666666667</v>
          </cell>
          <cell r="K213">
            <v>1111.6666666666667</v>
          </cell>
          <cell r="L213">
            <v>1111.6666666666667</v>
          </cell>
          <cell r="M213">
            <v>1111.6666666666667</v>
          </cell>
          <cell r="N213">
            <v>1010.6060606060606</v>
          </cell>
        </row>
        <row r="214">
          <cell r="C214" t="str">
            <v>74566PR</v>
          </cell>
          <cell r="D214" t="str">
            <v>VIT.600ML 1X1 REJECT</v>
          </cell>
          <cell r="E214">
            <v>0.63750000000000007</v>
          </cell>
          <cell r="F214">
            <v>35.700000000000003</v>
          </cell>
          <cell r="G214">
            <v>960.83333333333337</v>
          </cell>
          <cell r="H214">
            <v>999.16666666666663</v>
          </cell>
          <cell r="I214">
            <v>999.16666666666663</v>
          </cell>
          <cell r="J214">
            <v>1111.6666666666667</v>
          </cell>
          <cell r="K214">
            <v>1111.6666666666667</v>
          </cell>
          <cell r="L214">
            <v>1111.6666666666667</v>
          </cell>
          <cell r="M214">
            <v>1111.6666666666667</v>
          </cell>
          <cell r="N214">
            <v>1010.6060606060606</v>
          </cell>
        </row>
        <row r="215">
          <cell r="C215">
            <v>74565</v>
          </cell>
          <cell r="D215" t="str">
            <v>VIT.1500ML 1X12</v>
          </cell>
          <cell r="E215">
            <v>19.5</v>
          </cell>
          <cell r="F215">
            <v>1092</v>
          </cell>
          <cell r="G215">
            <v>22040</v>
          </cell>
          <cell r="H215">
            <v>22920</v>
          </cell>
          <cell r="I215">
            <v>22920</v>
          </cell>
          <cell r="J215">
            <v>25620</v>
          </cell>
          <cell r="K215">
            <v>25620</v>
          </cell>
          <cell r="L215">
            <v>25620</v>
          </cell>
          <cell r="M215">
            <v>25620</v>
          </cell>
          <cell r="N215">
            <v>23290.909090909088</v>
          </cell>
        </row>
        <row r="216">
          <cell r="C216" t="str">
            <v>74565r</v>
          </cell>
          <cell r="D216" t="str">
            <v>VIT.1500ML 1X12 REJECT</v>
          </cell>
          <cell r="E216">
            <v>19.5</v>
          </cell>
          <cell r="F216">
            <v>3393</v>
          </cell>
          <cell r="G216">
            <v>22040</v>
          </cell>
          <cell r="H216">
            <v>22920</v>
          </cell>
          <cell r="I216">
            <v>22920</v>
          </cell>
          <cell r="J216">
            <v>25620</v>
          </cell>
          <cell r="K216">
            <v>25620</v>
          </cell>
          <cell r="L216">
            <v>25620</v>
          </cell>
          <cell r="M216">
            <v>25620</v>
          </cell>
          <cell r="N216">
            <v>23290.909090909088</v>
          </cell>
        </row>
        <row r="217">
          <cell r="C217" t="str">
            <v>74565P</v>
          </cell>
          <cell r="D217" t="str">
            <v>VIT.1500ML 1X1 PCS</v>
          </cell>
          <cell r="E217">
            <v>1.625</v>
          </cell>
          <cell r="F217">
            <v>91</v>
          </cell>
          <cell r="G217">
            <v>1836.6666666666667</v>
          </cell>
          <cell r="H217">
            <v>1910</v>
          </cell>
          <cell r="I217">
            <v>1910</v>
          </cell>
          <cell r="J217">
            <v>2135</v>
          </cell>
          <cell r="K217">
            <v>2135</v>
          </cell>
          <cell r="L217">
            <v>2135</v>
          </cell>
          <cell r="M217">
            <v>2135</v>
          </cell>
          <cell r="N217">
            <v>1940.9090909090908</v>
          </cell>
        </row>
        <row r="218">
          <cell r="C218" t="str">
            <v>74565PR</v>
          </cell>
          <cell r="D218" t="str">
            <v>VIT.1500ML 1X1 REJECT</v>
          </cell>
          <cell r="E218">
            <v>1.625</v>
          </cell>
          <cell r="F218">
            <v>91</v>
          </cell>
          <cell r="G218">
            <v>1836.6666666666667</v>
          </cell>
          <cell r="H218">
            <v>1910</v>
          </cell>
          <cell r="I218">
            <v>1910</v>
          </cell>
          <cell r="J218">
            <v>2135</v>
          </cell>
          <cell r="K218">
            <v>2135</v>
          </cell>
          <cell r="L218">
            <v>2135</v>
          </cell>
          <cell r="M218">
            <v>2135</v>
          </cell>
          <cell r="N218">
            <v>1940.9090909090908</v>
          </cell>
        </row>
        <row r="219">
          <cell r="C219" t="str">
            <v>74565P-R</v>
          </cell>
          <cell r="D219" t="str">
            <v>VT.1500ML 1x12/PCS-RIJEK</v>
          </cell>
          <cell r="E219">
            <v>19.5</v>
          </cell>
          <cell r="F219">
            <v>3393</v>
          </cell>
          <cell r="G219">
            <v>22040</v>
          </cell>
          <cell r="H219">
            <v>1910</v>
          </cell>
          <cell r="I219">
            <v>1910</v>
          </cell>
          <cell r="J219">
            <v>2135</v>
          </cell>
          <cell r="K219">
            <v>2135</v>
          </cell>
          <cell r="L219">
            <v>2135</v>
          </cell>
          <cell r="M219">
            <v>2135</v>
          </cell>
          <cell r="N219">
            <v>1940.9090909090908</v>
          </cell>
        </row>
        <row r="220">
          <cell r="D220" t="str">
            <v/>
          </cell>
          <cell r="N220">
            <v>0</v>
          </cell>
        </row>
        <row r="221">
          <cell r="C221">
            <v>74559</v>
          </cell>
          <cell r="D221" t="str">
            <v>AQ.5GALLON ISI</v>
          </cell>
          <cell r="E221">
            <v>20</v>
          </cell>
          <cell r="F221">
            <v>3624</v>
          </cell>
          <cell r="G221">
            <v>8223</v>
          </cell>
          <cell r="H221">
            <v>8552</v>
          </cell>
          <cell r="I221">
            <v>8900</v>
          </cell>
          <cell r="J221">
            <v>8900</v>
          </cell>
          <cell r="K221">
            <v>9430</v>
          </cell>
          <cell r="L221">
            <v>9850</v>
          </cell>
          <cell r="M221">
            <v>9850</v>
          </cell>
          <cell r="N221">
            <v>8954.545454545454</v>
          </cell>
        </row>
        <row r="222">
          <cell r="C222" t="str">
            <v>1011A</v>
          </cell>
          <cell r="D222" t="str">
            <v>AQ.5GLN ISI R</v>
          </cell>
          <cell r="E222">
            <v>20</v>
          </cell>
          <cell r="F222">
            <v>3624</v>
          </cell>
          <cell r="G222">
            <v>8223</v>
          </cell>
          <cell r="H222">
            <v>8552</v>
          </cell>
          <cell r="I222">
            <v>8900</v>
          </cell>
          <cell r="J222">
            <v>8900</v>
          </cell>
          <cell r="K222">
            <v>9430</v>
          </cell>
          <cell r="L222">
            <v>9850</v>
          </cell>
          <cell r="M222">
            <v>9850</v>
          </cell>
          <cell r="N222">
            <v>8954.545454545454</v>
          </cell>
        </row>
        <row r="223">
          <cell r="C223" t="str">
            <v>74559G</v>
          </cell>
          <cell r="D223" t="str">
            <v>AQ.5GALLON BTL</v>
          </cell>
          <cell r="E223">
            <v>0</v>
          </cell>
          <cell r="F223">
            <v>0</v>
          </cell>
          <cell r="G223">
            <v>30000</v>
          </cell>
          <cell r="H223">
            <v>30000</v>
          </cell>
          <cell r="I223">
            <v>30000</v>
          </cell>
          <cell r="J223">
            <v>30000</v>
          </cell>
          <cell r="K223">
            <v>30000</v>
          </cell>
          <cell r="L223">
            <v>30000</v>
          </cell>
          <cell r="M223">
            <v>30000</v>
          </cell>
          <cell r="N223">
            <v>30000</v>
          </cell>
        </row>
        <row r="224">
          <cell r="C224" t="str">
            <v>1011B</v>
          </cell>
          <cell r="D224" t="str">
            <v>AQ.5GLN BTL R</v>
          </cell>
          <cell r="E224">
            <v>0</v>
          </cell>
          <cell r="F224">
            <v>0</v>
          </cell>
          <cell r="G224">
            <v>30000</v>
          </cell>
          <cell r="H224">
            <v>30000</v>
          </cell>
          <cell r="I224">
            <v>30000</v>
          </cell>
          <cell r="J224">
            <v>30000</v>
          </cell>
          <cell r="K224">
            <v>30000</v>
          </cell>
          <cell r="L224">
            <v>30000</v>
          </cell>
          <cell r="M224">
            <v>30000</v>
          </cell>
          <cell r="N224">
            <v>30000</v>
          </cell>
        </row>
        <row r="225">
          <cell r="C225">
            <v>74560</v>
          </cell>
          <cell r="D225" t="str">
            <v>VT.5GLN ISI</v>
          </cell>
          <cell r="E225">
            <v>20</v>
          </cell>
          <cell r="F225">
            <v>3687</v>
          </cell>
          <cell r="G225">
            <v>7000</v>
          </cell>
          <cell r="H225">
            <v>7000</v>
          </cell>
          <cell r="I225">
            <v>7000</v>
          </cell>
          <cell r="J225">
            <v>7440</v>
          </cell>
          <cell r="K225">
            <v>7440</v>
          </cell>
          <cell r="L225">
            <v>7440</v>
          </cell>
          <cell r="M225">
            <v>7440</v>
          </cell>
          <cell r="N225">
            <v>6763.6363636363631</v>
          </cell>
        </row>
        <row r="226">
          <cell r="C226" t="str">
            <v>74560G</v>
          </cell>
          <cell r="D226" t="str">
            <v>VT.5GALON BTL</v>
          </cell>
          <cell r="E226">
            <v>0</v>
          </cell>
          <cell r="F226">
            <v>0</v>
          </cell>
          <cell r="G226">
            <v>30000</v>
          </cell>
          <cell r="H226">
            <v>30000</v>
          </cell>
          <cell r="I226">
            <v>30000</v>
          </cell>
          <cell r="J226">
            <v>30000</v>
          </cell>
          <cell r="K226">
            <v>30000</v>
          </cell>
          <cell r="L226">
            <v>30000</v>
          </cell>
          <cell r="M226">
            <v>30000</v>
          </cell>
          <cell r="N226">
            <v>30000</v>
          </cell>
        </row>
        <row r="227">
          <cell r="C227" t="str">
            <v>2011B</v>
          </cell>
          <cell r="D227" t="str">
            <v>VT.5GLN BTL R</v>
          </cell>
          <cell r="M227">
            <v>30000</v>
          </cell>
          <cell r="N227">
            <v>30000</v>
          </cell>
        </row>
        <row r="228">
          <cell r="C228" t="str">
            <v>74560R</v>
          </cell>
          <cell r="D228" t="str">
            <v>VT.5GLN ISI REJECT</v>
          </cell>
          <cell r="E228">
            <v>20</v>
          </cell>
          <cell r="F228">
            <v>3687</v>
          </cell>
          <cell r="G228">
            <v>7000</v>
          </cell>
          <cell r="H228">
            <v>7000</v>
          </cell>
          <cell r="I228">
            <v>7000</v>
          </cell>
          <cell r="J228">
            <v>7440</v>
          </cell>
          <cell r="K228">
            <v>7440</v>
          </cell>
          <cell r="L228">
            <v>7440</v>
          </cell>
          <cell r="M228">
            <v>7440</v>
          </cell>
          <cell r="N228">
            <v>6763.6363636363631</v>
          </cell>
        </row>
        <row r="229">
          <cell r="D229" t="str">
            <v/>
          </cell>
          <cell r="N229">
            <v>0</v>
          </cell>
        </row>
        <row r="230">
          <cell r="C230">
            <v>10512</v>
          </cell>
          <cell r="D230" t="str">
            <v>AQ.380 ML KRAT/PALET</v>
          </cell>
          <cell r="G230">
            <v>13000</v>
          </cell>
          <cell r="H230">
            <v>13000</v>
          </cell>
          <cell r="I230">
            <v>13000</v>
          </cell>
          <cell r="J230">
            <v>13000</v>
          </cell>
          <cell r="K230">
            <v>13000</v>
          </cell>
          <cell r="L230">
            <v>13000</v>
          </cell>
          <cell r="M230">
            <v>13000</v>
          </cell>
          <cell r="N230">
            <v>11818.181818181818</v>
          </cell>
        </row>
        <row r="231">
          <cell r="C231">
            <v>10114</v>
          </cell>
          <cell r="D231" t="str">
            <v>PALLET KAYU</v>
          </cell>
          <cell r="G231">
            <v>100000</v>
          </cell>
          <cell r="H231">
            <v>100000</v>
          </cell>
          <cell r="I231">
            <v>100000</v>
          </cell>
          <cell r="J231">
            <v>100000</v>
          </cell>
          <cell r="K231">
            <v>100000</v>
          </cell>
          <cell r="L231">
            <v>100000</v>
          </cell>
          <cell r="M231">
            <v>100000</v>
          </cell>
          <cell r="N231">
            <v>100000</v>
          </cell>
        </row>
        <row r="232">
          <cell r="C232">
            <v>10116</v>
          </cell>
          <cell r="D232" t="str">
            <v>PALLET LOSCAM</v>
          </cell>
          <cell r="G232">
            <v>100000</v>
          </cell>
          <cell r="H232">
            <v>100000</v>
          </cell>
          <cell r="I232">
            <v>100000</v>
          </cell>
          <cell r="J232">
            <v>100000</v>
          </cell>
          <cell r="K232">
            <v>100000</v>
          </cell>
          <cell r="L232">
            <v>100000</v>
          </cell>
          <cell r="M232">
            <v>100000</v>
          </cell>
          <cell r="N232">
            <v>100000</v>
          </cell>
        </row>
        <row r="233">
          <cell r="C233">
            <v>90002</v>
          </cell>
          <cell r="D233" t="str">
            <v>TRIPLEK/TRAY</v>
          </cell>
          <cell r="I233">
            <v>185000</v>
          </cell>
          <cell r="J233">
            <v>189750</v>
          </cell>
          <cell r="K233">
            <v>189750</v>
          </cell>
          <cell r="L233">
            <v>189750</v>
          </cell>
          <cell r="M233">
            <v>189750</v>
          </cell>
          <cell r="N233">
            <v>189750</v>
          </cell>
        </row>
        <row r="234">
          <cell r="C234" t="str">
            <v>9002R</v>
          </cell>
          <cell r="D234" t="str">
            <v>TRIPLEK/TRAY RIJECT</v>
          </cell>
          <cell r="I234">
            <v>185000</v>
          </cell>
          <cell r="J234">
            <v>189750</v>
          </cell>
          <cell r="K234">
            <v>189750</v>
          </cell>
          <cell r="L234">
            <v>189750</v>
          </cell>
          <cell r="M234">
            <v>189750</v>
          </cell>
          <cell r="N234">
            <v>189750</v>
          </cell>
        </row>
        <row r="235">
          <cell r="C235">
            <v>33300</v>
          </cell>
          <cell r="D235" t="str">
            <v>JUG RACK</v>
          </cell>
          <cell r="I235">
            <v>73700</v>
          </cell>
          <cell r="J235">
            <v>73700</v>
          </cell>
          <cell r="N235">
            <v>0</v>
          </cell>
        </row>
        <row r="236">
          <cell r="D236" t="str">
            <v/>
          </cell>
          <cell r="N236">
            <v>0</v>
          </cell>
        </row>
        <row r="237">
          <cell r="C237">
            <v>132268</v>
          </cell>
          <cell r="D237" t="str">
            <v>VT. 1000 ML 1X12</v>
          </cell>
        </row>
        <row r="238">
          <cell r="C238">
            <v>10555</v>
          </cell>
          <cell r="D238" t="str">
            <v>POMPA GALON</v>
          </cell>
          <cell r="N238">
            <v>0</v>
          </cell>
        </row>
        <row r="239">
          <cell r="C239">
            <v>15009</v>
          </cell>
          <cell r="D239" t="str">
            <v>JAMINAN DISPENSER</v>
          </cell>
          <cell r="N239">
            <v>0</v>
          </cell>
        </row>
        <row r="240">
          <cell r="C240">
            <v>15510</v>
          </cell>
          <cell r="D240" t="str">
            <v>AQ.HC STAN/SEWA</v>
          </cell>
          <cell r="N240">
            <v>0</v>
          </cell>
        </row>
        <row r="241">
          <cell r="C241">
            <v>15511</v>
          </cell>
          <cell r="D241" t="str">
            <v>PORTABLE</v>
          </cell>
          <cell r="N241">
            <v>0</v>
          </cell>
        </row>
        <row r="242">
          <cell r="C242">
            <v>15520</v>
          </cell>
          <cell r="D242" t="str">
            <v>AQ.HC PRIM/SEWA</v>
          </cell>
          <cell r="N242">
            <v>0</v>
          </cell>
        </row>
        <row r="243">
          <cell r="C243">
            <v>15530</v>
          </cell>
          <cell r="D243" t="str">
            <v>AQ.HC LIN/SEWA</v>
          </cell>
          <cell r="N243">
            <v>0</v>
          </cell>
        </row>
        <row r="244">
          <cell r="C244">
            <v>15550</v>
          </cell>
          <cell r="D244" t="str">
            <v>AQ.HC PRIMA LINEA/SEWA</v>
          </cell>
          <cell r="N244">
            <v>0</v>
          </cell>
        </row>
        <row r="245">
          <cell r="C245">
            <v>17110</v>
          </cell>
          <cell r="D245" t="str">
            <v>AQ.GUCI BIRU</v>
          </cell>
          <cell r="N245">
            <v>0</v>
          </cell>
        </row>
        <row r="246">
          <cell r="C246">
            <v>17412</v>
          </cell>
          <cell r="D246" t="str">
            <v>AQ.COOLBOX 35 LITER</v>
          </cell>
          <cell r="N246">
            <v>0</v>
          </cell>
        </row>
        <row r="247">
          <cell r="C247">
            <v>17413</v>
          </cell>
          <cell r="D247" t="str">
            <v>AQ.PARASOL BESAR</v>
          </cell>
          <cell r="N247">
            <v>0</v>
          </cell>
        </row>
        <row r="248">
          <cell r="C248">
            <v>17417</v>
          </cell>
          <cell r="D248" t="str">
            <v>COOLBOX MIZONE</v>
          </cell>
          <cell r="N248">
            <v>0</v>
          </cell>
        </row>
        <row r="249">
          <cell r="C249">
            <v>19310</v>
          </cell>
          <cell r="D249" t="str">
            <v>AQ.TISSUE</v>
          </cell>
          <cell r="N249">
            <v>0</v>
          </cell>
        </row>
        <row r="250">
          <cell r="C250">
            <v>27110</v>
          </cell>
          <cell r="D250" t="str">
            <v>VT.GUCI BIRU</v>
          </cell>
          <cell r="N250">
            <v>0</v>
          </cell>
        </row>
        <row r="251">
          <cell r="C251">
            <v>27411</v>
          </cell>
          <cell r="D251" t="str">
            <v>VT.COOLBOX 18 LITER</v>
          </cell>
          <cell r="N251">
            <v>0</v>
          </cell>
        </row>
        <row r="252">
          <cell r="C252">
            <v>29310</v>
          </cell>
          <cell r="D252" t="str">
            <v>VT.TISSUE</v>
          </cell>
          <cell r="N252">
            <v>0</v>
          </cell>
        </row>
        <row r="253">
          <cell r="C253">
            <v>32886</v>
          </cell>
          <cell r="D253" t="str">
            <v>RACK ANIMASI</v>
          </cell>
          <cell r="N253">
            <v>0</v>
          </cell>
        </row>
        <row r="254">
          <cell r="C254">
            <v>33110</v>
          </cell>
          <cell r="D254" t="str">
            <v>CHILLER/SHOWCASE AQUA  FV 100</v>
          </cell>
          <cell r="N254">
            <v>0</v>
          </cell>
        </row>
        <row r="255">
          <cell r="C255">
            <v>33111</v>
          </cell>
          <cell r="D255" t="str">
            <v>CHILLER/SHOWCASE AQUA  FV 200</v>
          </cell>
          <cell r="N255">
            <v>0</v>
          </cell>
        </row>
        <row r="256">
          <cell r="C256">
            <v>33116</v>
          </cell>
          <cell r="D256" t="str">
            <v>CHILLER FV MIZONE TANPA RODA</v>
          </cell>
          <cell r="N256">
            <v>0</v>
          </cell>
        </row>
        <row r="257">
          <cell r="C257">
            <v>33120</v>
          </cell>
          <cell r="D257" t="str">
            <v>CHILLER POLYTRON SCN 183</v>
          </cell>
          <cell r="N257">
            <v>0</v>
          </cell>
        </row>
        <row r="258">
          <cell r="C258">
            <v>50000</v>
          </cell>
          <cell r="D258" t="str">
            <v>DISPENSER MERK LAIN</v>
          </cell>
          <cell r="N258">
            <v>0</v>
          </cell>
        </row>
        <row r="259">
          <cell r="C259">
            <v>74597</v>
          </cell>
          <cell r="D259" t="str">
            <v>TAS MIZONE</v>
          </cell>
          <cell r="N259">
            <v>0</v>
          </cell>
        </row>
        <row r="260">
          <cell r="C260">
            <v>81110</v>
          </cell>
          <cell r="D260" t="str">
            <v>KARTON LAYER 240 ML/KARTO</v>
          </cell>
          <cell r="N260">
            <v>0</v>
          </cell>
        </row>
        <row r="261">
          <cell r="C261">
            <v>81111</v>
          </cell>
          <cell r="D261" t="str">
            <v>AQ.KRTN 1500 ML 1X1</v>
          </cell>
          <cell r="N261">
            <v>0</v>
          </cell>
        </row>
        <row r="262">
          <cell r="C262">
            <v>81312</v>
          </cell>
          <cell r="D262" t="str">
            <v>AQ.KRTN 600 ML 1X1</v>
          </cell>
          <cell r="N262">
            <v>0</v>
          </cell>
        </row>
        <row r="263">
          <cell r="C263">
            <v>81512</v>
          </cell>
          <cell r="D263" t="str">
            <v>AQ.KARTON 330 1X1</v>
          </cell>
          <cell r="N263">
            <v>0</v>
          </cell>
        </row>
        <row r="264">
          <cell r="C264">
            <v>81613</v>
          </cell>
          <cell r="D264" t="str">
            <v>AQ.KRTN 240 ML 1X1</v>
          </cell>
          <cell r="N264">
            <v>0</v>
          </cell>
        </row>
        <row r="265">
          <cell r="C265">
            <v>82111</v>
          </cell>
          <cell r="D265" t="str">
            <v>VIT KRTN 1500 ML 1X1</v>
          </cell>
          <cell r="N265">
            <v>0</v>
          </cell>
        </row>
        <row r="266">
          <cell r="C266">
            <v>82312</v>
          </cell>
          <cell r="D266" t="str">
            <v>VIT KARTON 600 ML 1X1</v>
          </cell>
          <cell r="N266">
            <v>0</v>
          </cell>
        </row>
        <row r="267">
          <cell r="C267">
            <v>82512</v>
          </cell>
          <cell r="D267" t="str">
            <v>VIT KARTON 330 ML 1X1</v>
          </cell>
          <cell r="N267">
            <v>0</v>
          </cell>
        </row>
        <row r="268">
          <cell r="C268">
            <v>82613</v>
          </cell>
          <cell r="D268" t="str">
            <v>VIT KRTN 240 ML 1X1</v>
          </cell>
          <cell r="N268">
            <v>0</v>
          </cell>
        </row>
        <row r="269">
          <cell r="C269">
            <v>84121</v>
          </cell>
          <cell r="D269" t="str">
            <v>MIZONE KARTON LL/500ML 1X12</v>
          </cell>
          <cell r="N269">
            <v>0</v>
          </cell>
        </row>
        <row r="270">
          <cell r="C270">
            <v>84127</v>
          </cell>
          <cell r="D270" t="str">
            <v/>
          </cell>
          <cell r="N270">
            <v>0</v>
          </cell>
        </row>
        <row r="271">
          <cell r="C271">
            <v>84128</v>
          </cell>
          <cell r="D271" t="str">
            <v/>
          </cell>
          <cell r="N271">
            <v>0</v>
          </cell>
        </row>
        <row r="272">
          <cell r="C272">
            <v>90018</v>
          </cell>
          <cell r="D272" t="str">
            <v>HORISONTAL BANNER AQUA</v>
          </cell>
          <cell r="N272">
            <v>0</v>
          </cell>
        </row>
        <row r="273">
          <cell r="C273">
            <v>90026</v>
          </cell>
          <cell r="D273" t="str">
            <v>HORISONTAL BANNER VIT</v>
          </cell>
          <cell r="N273">
            <v>0</v>
          </cell>
        </row>
        <row r="274">
          <cell r="C274">
            <v>92002</v>
          </cell>
          <cell r="D274" t="str">
            <v>GELAS VIT</v>
          </cell>
          <cell r="N274">
            <v>0</v>
          </cell>
        </row>
        <row r="275">
          <cell r="C275">
            <v>94002</v>
          </cell>
          <cell r="D275" t="str">
            <v>CHILLER FV 100 MIZONE</v>
          </cell>
          <cell r="N275">
            <v>0</v>
          </cell>
        </row>
        <row r="276">
          <cell r="C276">
            <v>94013</v>
          </cell>
          <cell r="D276" t="str">
            <v>MUG MIZONE</v>
          </cell>
          <cell r="N276">
            <v>0</v>
          </cell>
        </row>
        <row r="277">
          <cell r="C277">
            <v>94023</v>
          </cell>
          <cell r="D277" t="str">
            <v>CHILLER FV 280 MIZONE</v>
          </cell>
          <cell r="N277">
            <v>0</v>
          </cell>
        </row>
        <row r="278">
          <cell r="C278">
            <v>10269549</v>
          </cell>
          <cell r="D278" t="str">
            <v>KARTON VT 220 ML 1X1</v>
          </cell>
          <cell r="N278">
            <v>0</v>
          </cell>
        </row>
        <row r="279">
          <cell r="C279">
            <v>10345439</v>
          </cell>
          <cell r="D279" t="str">
            <v>KARTON AQ 220ML LOCAL 1X1</v>
          </cell>
          <cell r="N279">
            <v>0</v>
          </cell>
        </row>
        <row r="280">
          <cell r="C280">
            <v>1020003876</v>
          </cell>
          <cell r="D280" t="str">
            <v/>
          </cell>
          <cell r="N280">
            <v>0</v>
          </cell>
        </row>
        <row r="281">
          <cell r="C281">
            <v>1020005984</v>
          </cell>
          <cell r="D281" t="str">
            <v/>
          </cell>
          <cell r="N281">
            <v>0</v>
          </cell>
        </row>
        <row r="282">
          <cell r="C282" t="str">
            <v>145143KR</v>
          </cell>
          <cell r="D282" t="str">
            <v>KARTON MZ MOOD UP CRANBERRY 500ML 1X1</v>
          </cell>
          <cell r="N282">
            <v>0</v>
          </cell>
        </row>
        <row r="283">
          <cell r="C283" t="str">
            <v>145679KR</v>
          </cell>
          <cell r="D283" t="str">
            <v>KARTON MZ MOVE ON STARFRUIT 500ML 1X1</v>
          </cell>
        </row>
        <row r="284">
          <cell r="C284" t="str">
            <v>157095KR</v>
          </cell>
          <cell r="D284" t="str">
            <v>KARTON VT.550 ML 1X1</v>
          </cell>
        </row>
        <row r="285">
          <cell r="C285" t="str">
            <v>3311H</v>
          </cell>
          <cell r="D285" t="str">
            <v>CHILLER  AQUA FV 280 / R</v>
          </cell>
          <cell r="N285">
            <v>0</v>
          </cell>
        </row>
        <row r="286">
          <cell r="C286" t="str">
            <v>74569P</v>
          </cell>
          <cell r="D286" t="str">
            <v>MIZONE PF/PCS</v>
          </cell>
          <cell r="N286">
            <v>0</v>
          </cell>
        </row>
        <row r="287">
          <cell r="C287" t="str">
            <v>81681KR</v>
          </cell>
          <cell r="D287" t="str">
            <v>KARTON AQ.750ML 1X1</v>
          </cell>
          <cell r="N287">
            <v>0</v>
          </cell>
        </row>
        <row r="288">
          <cell r="C288" t="str">
            <v>P9904</v>
          </cell>
          <cell r="D288" t="str">
            <v>CHILLER MIZONE FV100</v>
          </cell>
          <cell r="N288">
            <v>0</v>
          </cell>
        </row>
        <row r="289">
          <cell r="C289" t="str">
            <v>P9906</v>
          </cell>
          <cell r="D289" t="str">
            <v>CHILLER MIZONE FV280</v>
          </cell>
          <cell r="N289">
            <v>0</v>
          </cell>
        </row>
        <row r="290">
          <cell r="C290" t="str">
            <v>P9910</v>
          </cell>
          <cell r="D290" t="str">
            <v>CHILLER MIZONE S240SC</v>
          </cell>
          <cell r="N290">
            <v>0</v>
          </cell>
        </row>
        <row r="291">
          <cell r="C291" t="str">
            <v>P9911</v>
          </cell>
          <cell r="D291" t="str">
            <v>CHILLER AQUA S240SC</v>
          </cell>
          <cell r="N291">
            <v>0</v>
          </cell>
        </row>
        <row r="292">
          <cell r="C292" t="str">
            <v>P9912</v>
          </cell>
          <cell r="D292" t="str">
            <v>CHILLER AQUA FV1000</v>
          </cell>
          <cell r="N292">
            <v>0</v>
          </cell>
        </row>
        <row r="293">
          <cell r="C293" t="str">
            <v>P9914</v>
          </cell>
          <cell r="D293" t="str">
            <v>CHILLER S880 SLIM DOUBLE DOOR</v>
          </cell>
          <cell r="N293">
            <v>0</v>
          </cell>
        </row>
        <row r="294">
          <cell r="C294" t="str">
            <v>S5523</v>
          </cell>
          <cell r="D294" t="str">
            <v>TENDA AQUA</v>
          </cell>
          <cell r="N294">
            <v>0</v>
          </cell>
        </row>
        <row r="295">
          <cell r="C295" t="str">
            <v>S5525</v>
          </cell>
          <cell r="D295" t="str">
            <v>TENDA MIZONE</v>
          </cell>
          <cell r="N295">
            <v>0</v>
          </cell>
        </row>
        <row r="296">
          <cell r="C296">
            <v>2</v>
          </cell>
          <cell r="D296" t="str">
            <v>KIT AQUA+JAMBOT</v>
          </cell>
        </row>
        <row r="297">
          <cell r="C297">
            <v>70022</v>
          </cell>
          <cell r="D297" t="str">
            <v>KARTON VIT 200 ML</v>
          </cell>
        </row>
      </sheetData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A2" t="str">
            <v>Kode Produk</v>
          </cell>
          <cell r="B2" t="str">
            <v>Produk</v>
          </cell>
          <cell r="C2" t="str">
            <v>SO PASURUAN</v>
          </cell>
        </row>
        <row r="3">
          <cell r="C3" t="str">
            <v>per Okt-18</v>
          </cell>
          <cell r="D3" t="str">
            <v>per Feb-19</v>
          </cell>
          <cell r="E3" t="str">
            <v>per Mar-19</v>
          </cell>
          <cell r="F3" t="str">
            <v>per Agst-20</v>
          </cell>
          <cell r="G3" t="str">
            <v>per Mar-21</v>
          </cell>
          <cell r="H3">
            <v>-1000</v>
          </cell>
          <cell r="I3" t="str">
            <v>DPP</v>
          </cell>
        </row>
        <row r="4">
          <cell r="A4">
            <v>12713</v>
          </cell>
          <cell r="B4" t="str">
            <v>AQ.220ML 1X48</v>
          </cell>
          <cell r="C4">
            <v>24300</v>
          </cell>
          <cell r="D4">
            <v>24300</v>
          </cell>
          <cell r="E4">
            <v>26700</v>
          </cell>
          <cell r="F4">
            <v>26700</v>
          </cell>
          <cell r="G4">
            <v>26700</v>
          </cell>
          <cell r="H4">
            <v>25700</v>
          </cell>
          <cell r="I4">
            <v>23363.63636363636</v>
          </cell>
        </row>
        <row r="5">
          <cell r="A5">
            <v>134578</v>
          </cell>
          <cell r="B5" t="str">
            <v>AQ.220ML LOCAL 1X48</v>
          </cell>
          <cell r="C5">
            <v>24300</v>
          </cell>
          <cell r="D5">
            <v>24300</v>
          </cell>
          <cell r="E5">
            <v>26700</v>
          </cell>
          <cell r="F5">
            <v>26700</v>
          </cell>
          <cell r="G5">
            <v>26700</v>
          </cell>
          <cell r="H5">
            <v>25700</v>
          </cell>
          <cell r="I5">
            <v>23363.63636363636</v>
          </cell>
        </row>
        <row r="6">
          <cell r="A6" t="str">
            <v>134578R</v>
          </cell>
          <cell r="B6" t="str">
            <v>AQ.220ML LOCAL 1X48 REJECT</v>
          </cell>
          <cell r="C6">
            <v>24300</v>
          </cell>
          <cell r="D6">
            <v>24300</v>
          </cell>
          <cell r="E6">
            <v>26700</v>
          </cell>
          <cell r="F6">
            <v>26700</v>
          </cell>
          <cell r="G6">
            <v>26700</v>
          </cell>
          <cell r="H6">
            <v>25700</v>
          </cell>
          <cell r="I6">
            <v>23363.63636363636</v>
          </cell>
        </row>
        <row r="7">
          <cell r="A7" t="str">
            <v>134578P</v>
          </cell>
          <cell r="B7" t="str">
            <v>AQ.220ML LOCAL 1X1</v>
          </cell>
          <cell r="C7">
            <v>506.25</v>
          </cell>
          <cell r="D7">
            <v>506.25</v>
          </cell>
          <cell r="E7">
            <v>556.25</v>
          </cell>
          <cell r="F7">
            <v>556.25</v>
          </cell>
          <cell r="G7">
            <v>556.25</v>
          </cell>
          <cell r="H7">
            <v>535.41666666666663</v>
          </cell>
          <cell r="I7">
            <v>486.74242424242419</v>
          </cell>
        </row>
        <row r="8">
          <cell r="A8" t="str">
            <v>134578PR</v>
          </cell>
          <cell r="B8" t="str">
            <v>AQ.220ML LOCAL 1X1 PCS REJECT</v>
          </cell>
          <cell r="C8">
            <v>506.25</v>
          </cell>
          <cell r="D8">
            <v>506.25</v>
          </cell>
          <cell r="E8">
            <v>556.25</v>
          </cell>
          <cell r="F8">
            <v>556.25</v>
          </cell>
          <cell r="G8">
            <v>556.25</v>
          </cell>
          <cell r="H8">
            <v>535.41666666666663</v>
          </cell>
          <cell r="I8">
            <v>486.74242424242419</v>
          </cell>
        </row>
        <row r="9">
          <cell r="A9">
            <v>74548</v>
          </cell>
          <cell r="B9" t="str">
            <v>AQ.240ML 1X48</v>
          </cell>
          <cell r="C9">
            <v>24300</v>
          </cell>
          <cell r="D9">
            <v>24300</v>
          </cell>
          <cell r="E9">
            <v>26700</v>
          </cell>
          <cell r="F9">
            <v>26700</v>
          </cell>
          <cell r="G9">
            <v>26700</v>
          </cell>
          <cell r="H9">
            <v>25700</v>
          </cell>
          <cell r="I9">
            <v>23363.63636363636</v>
          </cell>
        </row>
        <row r="10">
          <cell r="A10" t="str">
            <v>74548R</v>
          </cell>
          <cell r="B10" t="str">
            <v>AQ.240ML 1X48 REJECT</v>
          </cell>
          <cell r="C10">
            <v>24300</v>
          </cell>
          <cell r="D10">
            <v>24300</v>
          </cell>
          <cell r="E10">
            <v>26700</v>
          </cell>
          <cell r="F10">
            <v>26700</v>
          </cell>
          <cell r="G10">
            <v>26700</v>
          </cell>
          <cell r="H10">
            <v>25700</v>
          </cell>
          <cell r="I10">
            <v>23363.63636363636</v>
          </cell>
        </row>
        <row r="11">
          <cell r="A11" t="str">
            <v>74548P</v>
          </cell>
          <cell r="B11" t="str">
            <v>AQ.240ML 1X1 PCS</v>
          </cell>
          <cell r="C11">
            <v>506.25</v>
          </cell>
          <cell r="D11">
            <v>506.25</v>
          </cell>
          <cell r="E11">
            <v>556.25</v>
          </cell>
          <cell r="F11">
            <v>556.25</v>
          </cell>
          <cell r="G11">
            <v>556.25</v>
          </cell>
          <cell r="H11">
            <v>535.41666666666663</v>
          </cell>
          <cell r="I11">
            <v>486.74242424242419</v>
          </cell>
        </row>
        <row r="12">
          <cell r="A12">
            <v>74556</v>
          </cell>
          <cell r="B12" t="str">
            <v>AQ.330ML 1X24</v>
          </cell>
          <cell r="C12">
            <v>30700</v>
          </cell>
          <cell r="D12">
            <v>30700</v>
          </cell>
          <cell r="E12">
            <v>32500</v>
          </cell>
          <cell r="F12">
            <v>32500</v>
          </cell>
          <cell r="G12">
            <v>32500</v>
          </cell>
          <cell r="H12">
            <v>31500</v>
          </cell>
          <cell r="I12">
            <v>28636.363636363632</v>
          </cell>
        </row>
        <row r="13">
          <cell r="A13" t="str">
            <v>74556P</v>
          </cell>
          <cell r="B13" t="str">
            <v>AQ.330ML 1x1 PCS</v>
          </cell>
          <cell r="C13">
            <v>1279.1666666666667</v>
          </cell>
          <cell r="D13">
            <v>1279.1666666666667</v>
          </cell>
          <cell r="E13">
            <v>1354.1666666666667</v>
          </cell>
          <cell r="F13">
            <v>1354.1666666666667</v>
          </cell>
          <cell r="G13">
            <v>1354.1666666666667</v>
          </cell>
          <cell r="H13">
            <v>1312.5</v>
          </cell>
          <cell r="I13">
            <v>1193.181818181818</v>
          </cell>
        </row>
        <row r="14">
          <cell r="A14" t="str">
            <v>74556PR</v>
          </cell>
          <cell r="B14" t="str">
            <v>AQ.330ML 1X1 PCS REJECT</v>
          </cell>
          <cell r="C14">
            <v>1279.1666666666667</v>
          </cell>
          <cell r="D14">
            <v>1279.1666666666667</v>
          </cell>
          <cell r="E14">
            <v>1354.1666666666667</v>
          </cell>
          <cell r="F14">
            <v>1354.1666666666667</v>
          </cell>
          <cell r="G14">
            <v>1354.1666666666667</v>
          </cell>
          <cell r="H14">
            <v>1312.5</v>
          </cell>
          <cell r="I14">
            <v>1193.181818181818</v>
          </cell>
        </row>
        <row r="15">
          <cell r="A15">
            <v>74557</v>
          </cell>
          <cell r="B15" t="str">
            <v>AQ.HOKBEN 330 ML 1X24</v>
          </cell>
          <cell r="C15">
            <v>30700</v>
          </cell>
          <cell r="D15">
            <v>30700</v>
          </cell>
          <cell r="E15">
            <v>32500</v>
          </cell>
          <cell r="F15">
            <v>32500</v>
          </cell>
          <cell r="G15">
            <v>32500</v>
          </cell>
          <cell r="H15">
            <v>31500</v>
          </cell>
          <cell r="I15">
            <v>28636.363636363632</v>
          </cell>
        </row>
        <row r="16">
          <cell r="A16" t="str">
            <v>1251A</v>
          </cell>
          <cell r="B16" t="str">
            <v>AQ.330ML 1X24 R</v>
          </cell>
          <cell r="C16">
            <v>30700</v>
          </cell>
          <cell r="D16">
            <v>30700</v>
          </cell>
          <cell r="E16">
            <v>32500</v>
          </cell>
          <cell r="F16">
            <v>32500</v>
          </cell>
          <cell r="G16">
            <v>32500</v>
          </cell>
          <cell r="H16">
            <v>31500</v>
          </cell>
          <cell r="I16">
            <v>28636.363636363632</v>
          </cell>
        </row>
        <row r="17">
          <cell r="A17">
            <v>12511</v>
          </cell>
          <cell r="B17" t="str">
            <v>AQ.330ML 1X1</v>
          </cell>
          <cell r="C17">
            <v>1279.1666666666667</v>
          </cell>
          <cell r="D17">
            <v>1279.1666666666667</v>
          </cell>
          <cell r="E17">
            <v>1354.1666666666667</v>
          </cell>
          <cell r="F17">
            <v>1354.1666666666667</v>
          </cell>
          <cell r="G17">
            <v>1354.1666666666667</v>
          </cell>
          <cell r="H17">
            <v>1312.5</v>
          </cell>
          <cell r="I17">
            <v>1193.181818181818</v>
          </cell>
        </row>
        <row r="18">
          <cell r="A18" t="str">
            <v>12512P</v>
          </cell>
          <cell r="B18" t="str">
            <v>AQ.330ML 1X1</v>
          </cell>
          <cell r="C18">
            <v>1279.1666666666667</v>
          </cell>
          <cell r="D18">
            <v>1279.1666666666667</v>
          </cell>
          <cell r="E18">
            <v>1354.1666666666667</v>
          </cell>
          <cell r="F18">
            <v>1354.1666666666667</v>
          </cell>
          <cell r="G18">
            <v>1354.1666666666667</v>
          </cell>
          <cell r="H18">
            <v>1312.5</v>
          </cell>
          <cell r="I18">
            <v>1193.181818181818</v>
          </cell>
        </row>
        <row r="19">
          <cell r="A19">
            <v>12513</v>
          </cell>
          <cell r="B19" t="str">
            <v>AQ.330 ML 1 X 24 PCS</v>
          </cell>
          <cell r="C19">
            <v>30700</v>
          </cell>
          <cell r="D19">
            <v>30700</v>
          </cell>
          <cell r="E19">
            <v>32500</v>
          </cell>
          <cell r="F19">
            <v>32500</v>
          </cell>
          <cell r="G19">
            <v>32500</v>
          </cell>
          <cell r="H19">
            <v>31500</v>
          </cell>
          <cell r="I19">
            <v>28636.363636363632</v>
          </cell>
        </row>
        <row r="20">
          <cell r="A20">
            <v>175161</v>
          </cell>
          <cell r="B20" t="str">
            <v xml:space="preserve">AQ.330ML LOCAL THEMED 1X24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32500</v>
          </cell>
          <cell r="H20">
            <v>31500</v>
          </cell>
          <cell r="I20">
            <v>28636.363636363632</v>
          </cell>
        </row>
        <row r="21">
          <cell r="A21">
            <v>113017</v>
          </cell>
          <cell r="B21" t="str">
            <v>AQ.330ML BOY 1X24</v>
          </cell>
          <cell r="C21">
            <v>77500</v>
          </cell>
          <cell r="D21">
            <v>77500</v>
          </cell>
          <cell r="E21">
            <v>82150</v>
          </cell>
          <cell r="F21">
            <v>82150</v>
          </cell>
          <cell r="G21">
            <v>82150</v>
          </cell>
          <cell r="H21">
            <v>81150</v>
          </cell>
          <cell r="I21">
            <v>73772.727272727265</v>
          </cell>
        </row>
        <row r="22">
          <cell r="A22" t="str">
            <v>113017R</v>
          </cell>
          <cell r="B22" t="str">
            <v>AQ.330ML BOY 1X24 REJECT</v>
          </cell>
          <cell r="C22">
            <v>77500</v>
          </cell>
          <cell r="D22">
            <v>77500</v>
          </cell>
          <cell r="E22">
            <v>82150</v>
          </cell>
          <cell r="F22">
            <v>82150</v>
          </cell>
          <cell r="G22">
            <v>82150</v>
          </cell>
          <cell r="H22">
            <v>81150</v>
          </cell>
          <cell r="I22">
            <v>73772.727272727265</v>
          </cell>
        </row>
        <row r="23">
          <cell r="A23" t="str">
            <v>113017P</v>
          </cell>
          <cell r="B23" t="str">
            <v>AQ.330ML BOY 1X1</v>
          </cell>
          <cell r="C23">
            <v>3229.1666666666665</v>
          </cell>
          <cell r="D23">
            <v>3229.1666666666665</v>
          </cell>
          <cell r="E23">
            <v>3422.9166666666665</v>
          </cell>
          <cell r="F23">
            <v>3422.9166666666665</v>
          </cell>
          <cell r="G23">
            <v>3422.9166666666665</v>
          </cell>
          <cell r="H23">
            <v>3381.25</v>
          </cell>
          <cell r="I23">
            <v>3073.863636363636</v>
          </cell>
        </row>
        <row r="24">
          <cell r="A24" t="str">
            <v>113017PR</v>
          </cell>
          <cell r="B24" t="str">
            <v>AQ.330ML BOY 1X1 PCS REJECT</v>
          </cell>
          <cell r="C24">
            <v>3229.1666666666665</v>
          </cell>
          <cell r="D24">
            <v>3229.1666666666665</v>
          </cell>
          <cell r="E24">
            <v>3422.9166666666665</v>
          </cell>
          <cell r="F24">
            <v>3422.9166666666665</v>
          </cell>
          <cell r="G24">
            <v>3422.9166666666665</v>
          </cell>
          <cell r="H24">
            <v>3381.25</v>
          </cell>
          <cell r="I24">
            <v>3073.863636363636</v>
          </cell>
        </row>
        <row r="25">
          <cell r="A25">
            <v>113018</v>
          </cell>
          <cell r="B25" t="str">
            <v>AQ.330ML GIRL 1X24</v>
          </cell>
          <cell r="C25">
            <v>77500</v>
          </cell>
          <cell r="D25">
            <v>77500</v>
          </cell>
          <cell r="E25">
            <v>82150</v>
          </cell>
          <cell r="F25">
            <v>82150</v>
          </cell>
          <cell r="G25">
            <v>82150</v>
          </cell>
          <cell r="H25">
            <v>81150</v>
          </cell>
          <cell r="I25">
            <v>73772.727272727265</v>
          </cell>
        </row>
        <row r="26">
          <cell r="A26" t="str">
            <v>113018R</v>
          </cell>
          <cell r="B26" t="str">
            <v>AQ.330ML GIRL 1X24 REJECT</v>
          </cell>
          <cell r="C26">
            <v>77500</v>
          </cell>
          <cell r="D26">
            <v>77500</v>
          </cell>
          <cell r="E26">
            <v>82150</v>
          </cell>
          <cell r="F26">
            <v>82150</v>
          </cell>
          <cell r="G26">
            <v>82150</v>
          </cell>
          <cell r="H26">
            <v>81150</v>
          </cell>
          <cell r="I26">
            <v>73772.727272727265</v>
          </cell>
        </row>
        <row r="27">
          <cell r="A27" t="str">
            <v>113018P</v>
          </cell>
          <cell r="B27" t="str">
            <v>AQ.330ML GIRL 1X1 / PCS</v>
          </cell>
          <cell r="C27">
            <v>3229.1666666666665</v>
          </cell>
          <cell r="D27">
            <v>3229.1666666666665</v>
          </cell>
          <cell r="E27">
            <v>3422.9166666666665</v>
          </cell>
          <cell r="F27">
            <v>3422.9166666666665</v>
          </cell>
          <cell r="G27">
            <v>3422.9166666666665</v>
          </cell>
          <cell r="H27">
            <v>3381.25</v>
          </cell>
          <cell r="I27">
            <v>3073.863636363636</v>
          </cell>
        </row>
        <row r="28">
          <cell r="A28" t="str">
            <v>113018PR</v>
          </cell>
          <cell r="B28" t="str">
            <v>AQ.330ML GIRL 1X1 / PCS REJECT</v>
          </cell>
          <cell r="C28">
            <v>3229.1666666666665</v>
          </cell>
          <cell r="D28">
            <v>3229.1666666666665</v>
          </cell>
          <cell r="E28">
            <v>3422.9166666666665</v>
          </cell>
          <cell r="F28">
            <v>3422.9166666666665</v>
          </cell>
          <cell r="G28">
            <v>3422.9166666666665</v>
          </cell>
          <cell r="H28">
            <v>3381.25</v>
          </cell>
          <cell r="I28">
            <v>3073.863636363636</v>
          </cell>
        </row>
        <row r="29">
          <cell r="A29">
            <v>74598</v>
          </cell>
          <cell r="B29" t="str">
            <v>AQ.380ML REFLECTIONS 1X12</v>
          </cell>
          <cell r="C29">
            <v>78000</v>
          </cell>
          <cell r="D29">
            <v>78000</v>
          </cell>
          <cell r="E29">
            <v>78000</v>
          </cell>
          <cell r="F29">
            <v>78000</v>
          </cell>
          <cell r="G29">
            <v>78000</v>
          </cell>
          <cell r="H29">
            <v>77000</v>
          </cell>
          <cell r="I29">
            <v>70000</v>
          </cell>
        </row>
        <row r="30">
          <cell r="A30" t="str">
            <v>74598R</v>
          </cell>
          <cell r="B30" t="str">
            <v>AQ.380ML REFLECTIONS 1X12 REJECT</v>
          </cell>
          <cell r="C30">
            <v>78000</v>
          </cell>
          <cell r="D30">
            <v>78000</v>
          </cell>
          <cell r="E30">
            <v>78000</v>
          </cell>
          <cell r="F30">
            <v>78000</v>
          </cell>
          <cell r="G30">
            <v>78000</v>
          </cell>
          <cell r="H30">
            <v>77000</v>
          </cell>
          <cell r="I30">
            <v>70000</v>
          </cell>
        </row>
        <row r="31">
          <cell r="A31" t="str">
            <v>74598P</v>
          </cell>
          <cell r="B31" t="str">
            <v>AQ.380ML REFLECTIONS 1X1 PCS</v>
          </cell>
          <cell r="C31">
            <v>6500</v>
          </cell>
          <cell r="D31">
            <v>6500</v>
          </cell>
          <cell r="E31">
            <v>6500</v>
          </cell>
          <cell r="F31">
            <v>6500</v>
          </cell>
          <cell r="G31">
            <v>6500</v>
          </cell>
          <cell r="H31">
            <v>6416.666666666667</v>
          </cell>
          <cell r="I31">
            <v>5833.333333333333</v>
          </cell>
        </row>
        <row r="32">
          <cell r="A32" t="str">
            <v>74598PR</v>
          </cell>
          <cell r="B32" t="str">
            <v>AQ.380ML REFLECTIONS 1X1 PCS REJECT</v>
          </cell>
          <cell r="C32">
            <v>6500</v>
          </cell>
          <cell r="D32">
            <v>6500</v>
          </cell>
          <cell r="E32">
            <v>6500</v>
          </cell>
          <cell r="F32">
            <v>6500</v>
          </cell>
          <cell r="G32">
            <v>6500</v>
          </cell>
          <cell r="H32">
            <v>6416.666666666667</v>
          </cell>
          <cell r="I32">
            <v>5833.333333333333</v>
          </cell>
        </row>
        <row r="33">
          <cell r="A33">
            <v>132527</v>
          </cell>
          <cell r="B33" t="str">
            <v>AQ. 380ML REFLECTION SG 1X12</v>
          </cell>
          <cell r="C33">
            <v>78000</v>
          </cell>
          <cell r="D33">
            <v>78000</v>
          </cell>
          <cell r="E33">
            <v>78000</v>
          </cell>
          <cell r="F33">
            <v>78000</v>
          </cell>
          <cell r="G33">
            <v>78000</v>
          </cell>
          <cell r="H33">
            <v>77000</v>
          </cell>
          <cell r="I33">
            <v>70000</v>
          </cell>
        </row>
        <row r="34">
          <cell r="A34" t="str">
            <v>132527P</v>
          </cell>
          <cell r="B34" t="str">
            <v>AQ. 380ML REFLECTION SG 1X1</v>
          </cell>
          <cell r="C34">
            <v>6500</v>
          </cell>
          <cell r="D34">
            <v>6500</v>
          </cell>
          <cell r="E34">
            <v>6500</v>
          </cell>
          <cell r="F34">
            <v>6500</v>
          </cell>
          <cell r="G34">
            <v>6500</v>
          </cell>
          <cell r="H34">
            <v>6416.666666666667</v>
          </cell>
          <cell r="I34">
            <v>5833.333333333333</v>
          </cell>
        </row>
        <row r="35">
          <cell r="A35">
            <v>80333</v>
          </cell>
          <cell r="B35" t="str">
            <v>AQ 380ML SPARKLING 1X12</v>
          </cell>
          <cell r="C35">
            <v>84500</v>
          </cell>
          <cell r="D35">
            <v>84500</v>
          </cell>
          <cell r="E35">
            <v>84500</v>
          </cell>
          <cell r="F35">
            <v>84500</v>
          </cell>
          <cell r="G35">
            <v>84500</v>
          </cell>
          <cell r="H35">
            <v>83500</v>
          </cell>
          <cell r="I35">
            <v>75909.090909090897</v>
          </cell>
        </row>
        <row r="36">
          <cell r="A36" t="str">
            <v>80333R</v>
          </cell>
          <cell r="B36" t="str">
            <v>AQ 380ML SPARKLING 1X12 REJECT</v>
          </cell>
          <cell r="C36">
            <v>84500</v>
          </cell>
          <cell r="D36">
            <v>84500</v>
          </cell>
          <cell r="E36">
            <v>84500</v>
          </cell>
          <cell r="F36">
            <v>84500</v>
          </cell>
          <cell r="G36">
            <v>84500</v>
          </cell>
          <cell r="H36">
            <v>83500</v>
          </cell>
          <cell r="I36">
            <v>75909.090909090897</v>
          </cell>
        </row>
        <row r="37">
          <cell r="A37" t="str">
            <v>80333P</v>
          </cell>
          <cell r="B37" t="str">
            <v>AQ 380ML SPARKLING 1X1</v>
          </cell>
          <cell r="C37">
            <v>7041.666666666667</v>
          </cell>
          <cell r="D37">
            <v>7041.666666666667</v>
          </cell>
          <cell r="E37">
            <v>7041.666666666667</v>
          </cell>
          <cell r="F37">
            <v>7041.666666666667</v>
          </cell>
          <cell r="G37">
            <v>7041.666666666667</v>
          </cell>
          <cell r="H37">
            <v>6958.333333333333</v>
          </cell>
          <cell r="I37">
            <v>6325.7575757575751</v>
          </cell>
        </row>
        <row r="38">
          <cell r="A38" t="str">
            <v>80333PR</v>
          </cell>
          <cell r="B38" t="str">
            <v>AQ 380ML SPARKLING 1X1 REJECT</v>
          </cell>
          <cell r="C38">
            <v>7041.666666666667</v>
          </cell>
          <cell r="D38">
            <v>7041.666666666667</v>
          </cell>
          <cell r="E38">
            <v>7041.666666666667</v>
          </cell>
          <cell r="F38">
            <v>7041.666666666667</v>
          </cell>
          <cell r="G38">
            <v>7041.666666666667</v>
          </cell>
          <cell r="H38">
            <v>6958.333333333333</v>
          </cell>
          <cell r="I38">
            <v>6325.7575757575751</v>
          </cell>
        </row>
        <row r="39">
          <cell r="A39">
            <v>133875</v>
          </cell>
          <cell r="B39" t="str">
            <v>AQ. 380ML SPARKLING SG 1X12</v>
          </cell>
          <cell r="C39">
            <v>84500</v>
          </cell>
          <cell r="D39">
            <v>84500</v>
          </cell>
          <cell r="E39">
            <v>84500</v>
          </cell>
          <cell r="F39">
            <v>84500</v>
          </cell>
          <cell r="G39">
            <v>84500</v>
          </cell>
          <cell r="H39">
            <v>83500</v>
          </cell>
          <cell r="I39">
            <v>75909.090909090897</v>
          </cell>
        </row>
        <row r="40">
          <cell r="A40" t="str">
            <v>133875P</v>
          </cell>
          <cell r="B40" t="str">
            <v>AQ. 380ML SPARKLING SG 1X1</v>
          </cell>
          <cell r="C40">
            <v>7041.666666666667</v>
          </cell>
          <cell r="D40">
            <v>7041.666666666667</v>
          </cell>
          <cell r="E40">
            <v>7041.666666666667</v>
          </cell>
          <cell r="F40">
            <v>7041.666666666667</v>
          </cell>
          <cell r="G40">
            <v>7041.666666666667</v>
          </cell>
          <cell r="H40">
            <v>6958.333333333333</v>
          </cell>
          <cell r="I40">
            <v>6325.7575757575751</v>
          </cell>
        </row>
        <row r="41">
          <cell r="A41">
            <v>122407</v>
          </cell>
          <cell r="B41" t="str">
            <v>AQ.450ML 1X6</v>
          </cell>
          <cell r="C41">
            <v>18500</v>
          </cell>
          <cell r="D41">
            <v>18500</v>
          </cell>
          <cell r="E41">
            <v>19610</v>
          </cell>
          <cell r="F41">
            <v>19610</v>
          </cell>
          <cell r="G41">
            <v>19610</v>
          </cell>
          <cell r="H41">
            <v>18610</v>
          </cell>
          <cell r="I41">
            <v>16918.181818181816</v>
          </cell>
        </row>
        <row r="42">
          <cell r="A42">
            <v>122408</v>
          </cell>
          <cell r="B42" t="str">
            <v>AQ.450ML 1X24</v>
          </cell>
          <cell r="C42">
            <v>73500</v>
          </cell>
          <cell r="D42">
            <v>73500</v>
          </cell>
          <cell r="E42">
            <v>77900</v>
          </cell>
          <cell r="F42">
            <v>77900</v>
          </cell>
          <cell r="G42">
            <v>77900</v>
          </cell>
          <cell r="H42">
            <v>76900</v>
          </cell>
          <cell r="I42">
            <v>69909.090909090897</v>
          </cell>
        </row>
        <row r="43">
          <cell r="A43" t="str">
            <v>122408MP</v>
          </cell>
          <cell r="B43" t="str">
            <v>AQ.450ML 1X6 MULTIPACK</v>
          </cell>
          <cell r="C43">
            <v>18500</v>
          </cell>
          <cell r="D43">
            <v>18500</v>
          </cell>
          <cell r="E43">
            <v>19610</v>
          </cell>
          <cell r="F43">
            <v>19610</v>
          </cell>
          <cell r="G43">
            <v>19610</v>
          </cell>
          <cell r="H43">
            <v>18610</v>
          </cell>
          <cell r="I43">
            <v>16918.181818181816</v>
          </cell>
        </row>
        <row r="44">
          <cell r="A44" t="str">
            <v>122408P</v>
          </cell>
          <cell r="B44" t="str">
            <v>AQ.450ML 1X1 PCS</v>
          </cell>
          <cell r="C44">
            <v>3062.5</v>
          </cell>
          <cell r="D44">
            <v>3062.5</v>
          </cell>
          <cell r="E44">
            <v>3245.8333333333335</v>
          </cell>
          <cell r="F44">
            <v>3245.8333333333335</v>
          </cell>
          <cell r="G44">
            <v>3245.8333333333335</v>
          </cell>
          <cell r="H44">
            <v>3204.1666666666665</v>
          </cell>
          <cell r="I44">
            <v>2912.8787878787875</v>
          </cell>
        </row>
        <row r="45">
          <cell r="A45" t="str">
            <v>122408PR</v>
          </cell>
          <cell r="B45" t="str">
            <v>AQ.450ML 1X1 PCS REJECT</v>
          </cell>
          <cell r="C45">
            <v>3062.5</v>
          </cell>
          <cell r="D45">
            <v>3062.5</v>
          </cell>
          <cell r="E45">
            <v>3245.8333333333335</v>
          </cell>
          <cell r="F45">
            <v>3245.8333333333335</v>
          </cell>
          <cell r="G45">
            <v>3245.8333333333335</v>
          </cell>
          <cell r="H45">
            <v>3204.1666666666665</v>
          </cell>
          <cell r="I45">
            <v>2912.8787878787875</v>
          </cell>
        </row>
        <row r="46">
          <cell r="A46">
            <v>135877</v>
          </cell>
          <cell r="B46" t="str">
            <v xml:space="preserve"> AQ.450 ML KIDS Q1 1X24 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77900</v>
          </cell>
          <cell r="H46">
            <v>76900</v>
          </cell>
          <cell r="I46">
            <v>69909.090909090897</v>
          </cell>
        </row>
        <row r="47">
          <cell r="A47">
            <v>74561</v>
          </cell>
          <cell r="B47" t="str">
            <v>AQ.600ML 1X24</v>
          </cell>
          <cell r="C47">
            <v>39500</v>
          </cell>
          <cell r="D47">
            <v>39500</v>
          </cell>
          <cell r="E47">
            <v>41900</v>
          </cell>
          <cell r="F47">
            <v>41900</v>
          </cell>
          <cell r="G47">
            <v>41900</v>
          </cell>
          <cell r="H47">
            <v>40900</v>
          </cell>
          <cell r="I47">
            <v>37181.818181818177</v>
          </cell>
        </row>
        <row r="48">
          <cell r="A48" t="str">
            <v>74561R</v>
          </cell>
          <cell r="B48" t="str">
            <v>AQ.600ML 1X24 REJECT</v>
          </cell>
          <cell r="C48">
            <v>39500</v>
          </cell>
          <cell r="D48">
            <v>39500</v>
          </cell>
          <cell r="E48">
            <v>41900</v>
          </cell>
          <cell r="F48">
            <v>41900</v>
          </cell>
          <cell r="G48">
            <v>41900</v>
          </cell>
          <cell r="H48">
            <v>40900</v>
          </cell>
          <cell r="I48">
            <v>37181.818181818177</v>
          </cell>
        </row>
        <row r="49">
          <cell r="A49" t="str">
            <v>74561P</v>
          </cell>
          <cell r="B49" t="str">
            <v>AQ.600ML 1x1 PCS</v>
          </cell>
          <cell r="C49">
            <v>1645.8333333333333</v>
          </cell>
          <cell r="D49">
            <v>1645.8333333333333</v>
          </cell>
          <cell r="E49">
            <v>1745.8333333333333</v>
          </cell>
          <cell r="F49">
            <v>1745.8333333333333</v>
          </cell>
          <cell r="G49">
            <v>1745.8333333333333</v>
          </cell>
          <cell r="H49">
            <v>1704.1666666666667</v>
          </cell>
          <cell r="I49">
            <v>1549.2424242424242</v>
          </cell>
        </row>
        <row r="50">
          <cell r="A50" t="str">
            <v>74561PR</v>
          </cell>
          <cell r="B50" t="str">
            <v>AQ.600ML 1x1 PCS REJECT</v>
          </cell>
          <cell r="C50">
            <v>1645.8333333333333</v>
          </cell>
          <cell r="D50">
            <v>1645.8333333333333</v>
          </cell>
          <cell r="E50">
            <v>1745.8333333333333</v>
          </cell>
          <cell r="F50">
            <v>1745.8333333333333</v>
          </cell>
          <cell r="G50">
            <v>1745.8333333333333</v>
          </cell>
          <cell r="H50">
            <v>1704.1666666666667</v>
          </cell>
          <cell r="I50">
            <v>1549.2424242424242</v>
          </cell>
        </row>
        <row r="51">
          <cell r="A51" t="str">
            <v>74561MP</v>
          </cell>
          <cell r="B51" t="str">
            <v>AQ.600ML 1X6</v>
          </cell>
          <cell r="C51">
            <v>19750</v>
          </cell>
          <cell r="D51">
            <v>19750</v>
          </cell>
          <cell r="E51">
            <v>13519</v>
          </cell>
          <cell r="F51">
            <v>13519</v>
          </cell>
          <cell r="G51">
            <v>13519</v>
          </cell>
          <cell r="H51">
            <v>12519</v>
          </cell>
          <cell r="I51">
            <v>11380.90909090909</v>
          </cell>
        </row>
        <row r="52">
          <cell r="A52">
            <v>12313</v>
          </cell>
          <cell r="B52" t="str">
            <v>AQ.600 ML  1 X 24 PCS</v>
          </cell>
          <cell r="C52">
            <v>39500</v>
          </cell>
          <cell r="D52">
            <v>39500</v>
          </cell>
          <cell r="E52">
            <v>41900</v>
          </cell>
          <cell r="F52">
            <v>41900</v>
          </cell>
          <cell r="G52">
            <v>41900</v>
          </cell>
          <cell r="H52">
            <v>40900</v>
          </cell>
          <cell r="I52">
            <v>37181.818181818177</v>
          </cell>
        </row>
        <row r="53">
          <cell r="A53">
            <v>139188</v>
          </cell>
          <cell r="B53" t="str">
            <v>AQ.600 ML RESKA</v>
          </cell>
          <cell r="C53">
            <v>39500</v>
          </cell>
          <cell r="D53">
            <v>39500</v>
          </cell>
          <cell r="E53">
            <v>41900</v>
          </cell>
          <cell r="F53">
            <v>41900</v>
          </cell>
          <cell r="G53">
            <v>41900</v>
          </cell>
          <cell r="H53">
            <v>40900</v>
          </cell>
          <cell r="I53">
            <v>37181.818181818177</v>
          </cell>
        </row>
        <row r="54">
          <cell r="A54" t="str">
            <v>139188P</v>
          </cell>
          <cell r="B54" t="str">
            <v>AQ.600 ML RESKA 1X1</v>
          </cell>
          <cell r="C54">
            <v>1645.8333333333333</v>
          </cell>
          <cell r="D54">
            <v>1645.8333333333333</v>
          </cell>
          <cell r="E54">
            <v>1745.8333333333333</v>
          </cell>
          <cell r="F54">
            <v>1745.8333333333333</v>
          </cell>
          <cell r="G54">
            <v>1745.8333333333333</v>
          </cell>
          <cell r="H54">
            <v>1704.1666666666667</v>
          </cell>
          <cell r="I54">
            <v>1549.2424242424242</v>
          </cell>
        </row>
        <row r="55">
          <cell r="A55">
            <v>12814</v>
          </cell>
          <cell r="B55" t="str">
            <v>AQUA CLICK N GO 750ML 1X6 WRAP PACK</v>
          </cell>
          <cell r="C55">
            <v>22700</v>
          </cell>
          <cell r="D55">
            <v>22700</v>
          </cell>
          <cell r="E55">
            <v>24066.666666666668</v>
          </cell>
          <cell r="F55">
            <v>24066.666666666668</v>
          </cell>
          <cell r="G55">
            <v>24066.666666666668</v>
          </cell>
          <cell r="H55">
            <v>23733.333333333332</v>
          </cell>
          <cell r="I55">
            <v>21575.757575757572</v>
          </cell>
        </row>
        <row r="56">
          <cell r="A56" t="str">
            <v>12814E</v>
          </cell>
          <cell r="B56" t="str">
            <v>AQ.750ML 1x4 MULTIPACK</v>
          </cell>
          <cell r="C56">
            <v>16700</v>
          </cell>
          <cell r="D56">
            <v>16700</v>
          </cell>
          <cell r="E56">
            <v>17700</v>
          </cell>
          <cell r="F56">
            <v>17700</v>
          </cell>
          <cell r="G56">
            <v>17700</v>
          </cell>
          <cell r="H56">
            <v>16700</v>
          </cell>
          <cell r="I56">
            <v>15181.81818181818</v>
          </cell>
        </row>
        <row r="57">
          <cell r="A57">
            <v>131178</v>
          </cell>
          <cell r="B57" t="str">
            <v>AQ 750 ML SPARKLING 1X6</v>
          </cell>
          <cell r="C57">
            <v>0</v>
          </cell>
          <cell r="D57">
            <v>0</v>
          </cell>
          <cell r="E57">
            <v>103800</v>
          </cell>
          <cell r="F57">
            <v>103800</v>
          </cell>
          <cell r="G57">
            <v>103800</v>
          </cell>
          <cell r="H57">
            <v>102800</v>
          </cell>
          <cell r="I57">
            <v>93454.545454545441</v>
          </cell>
        </row>
        <row r="58">
          <cell r="A58">
            <v>131179</v>
          </cell>
          <cell r="B58" t="str">
            <v>AQ 750 ML REFLECTION 1X6</v>
          </cell>
          <cell r="C58">
            <v>0</v>
          </cell>
          <cell r="D58">
            <v>0</v>
          </cell>
          <cell r="E58">
            <v>96000</v>
          </cell>
          <cell r="F58">
            <v>96000</v>
          </cell>
          <cell r="G58">
            <v>96000</v>
          </cell>
          <cell r="H58">
            <v>95000</v>
          </cell>
          <cell r="I58">
            <v>86363.636363636353</v>
          </cell>
        </row>
        <row r="59">
          <cell r="A59">
            <v>81681</v>
          </cell>
          <cell r="B59" t="str">
            <v>AQ.750ML 1X18</v>
          </cell>
          <cell r="C59">
            <v>68100</v>
          </cell>
          <cell r="D59">
            <v>68100</v>
          </cell>
          <cell r="E59">
            <v>72200</v>
          </cell>
          <cell r="F59">
            <v>72200</v>
          </cell>
          <cell r="G59">
            <v>72200</v>
          </cell>
          <cell r="H59">
            <v>71200</v>
          </cell>
          <cell r="I59">
            <v>64727.272727272721</v>
          </cell>
        </row>
        <row r="60">
          <cell r="A60" t="str">
            <v>81681R</v>
          </cell>
          <cell r="B60" t="str">
            <v>AQ.750ML 1X18 REJECT</v>
          </cell>
          <cell r="C60">
            <v>68100</v>
          </cell>
          <cell r="D60">
            <v>68100</v>
          </cell>
          <cell r="E60">
            <v>72200</v>
          </cell>
          <cell r="F60">
            <v>72200</v>
          </cell>
          <cell r="G60">
            <v>72200</v>
          </cell>
          <cell r="H60">
            <v>71200</v>
          </cell>
          <cell r="I60">
            <v>64727.272727272721</v>
          </cell>
        </row>
        <row r="61">
          <cell r="A61" t="str">
            <v>81681P</v>
          </cell>
          <cell r="B61" t="str">
            <v>AQ.750ML 1X1 PCS</v>
          </cell>
          <cell r="C61">
            <v>3783.3333333333335</v>
          </cell>
          <cell r="D61">
            <v>3783.3333333333335</v>
          </cell>
          <cell r="E61">
            <v>4011.1111111111113</v>
          </cell>
          <cell r="F61">
            <v>4011.1111111111113</v>
          </cell>
          <cell r="G61">
            <v>4011.1111111111113</v>
          </cell>
          <cell r="H61">
            <v>3955.5555555555557</v>
          </cell>
          <cell r="I61">
            <v>3595.9595959595958</v>
          </cell>
        </row>
        <row r="62">
          <cell r="A62" t="str">
            <v>81681PR</v>
          </cell>
          <cell r="B62" t="str">
            <v>AQ.750ML 1X1 PCS REJECT</v>
          </cell>
          <cell r="C62">
            <v>3783.3333333333335</v>
          </cell>
          <cell r="D62">
            <v>3783.3333333333335</v>
          </cell>
          <cell r="E62">
            <v>4011.1111111111113</v>
          </cell>
          <cell r="F62">
            <v>4011.1111111111113</v>
          </cell>
          <cell r="G62">
            <v>4011.1111111111113</v>
          </cell>
          <cell r="H62">
            <v>3955.5555555555557</v>
          </cell>
          <cell r="I62">
            <v>3595.9595959595958</v>
          </cell>
        </row>
        <row r="63">
          <cell r="A63" t="str">
            <v>81681MP</v>
          </cell>
          <cell r="B63" t="str">
            <v>AQ.750ML 1x4 MULTIPACK</v>
          </cell>
          <cell r="C63">
            <v>16700</v>
          </cell>
          <cell r="D63">
            <v>16700</v>
          </cell>
          <cell r="E63">
            <v>17700</v>
          </cell>
          <cell r="F63">
            <v>17700</v>
          </cell>
          <cell r="G63">
            <v>17700</v>
          </cell>
          <cell r="H63">
            <v>16700</v>
          </cell>
          <cell r="I63">
            <v>15181.81818181818</v>
          </cell>
        </row>
        <row r="64">
          <cell r="A64">
            <v>74553</v>
          </cell>
          <cell r="B64" t="str">
            <v>AQ.1500ML 1X12</v>
          </cell>
          <cell r="C64">
            <v>42600</v>
          </cell>
          <cell r="D64">
            <v>42600</v>
          </cell>
          <cell r="E64">
            <v>45200</v>
          </cell>
          <cell r="F64">
            <v>46500</v>
          </cell>
          <cell r="G64">
            <v>46500</v>
          </cell>
          <cell r="H64">
            <v>45500</v>
          </cell>
          <cell r="I64">
            <v>41363.63636363636</v>
          </cell>
        </row>
        <row r="65">
          <cell r="A65" t="str">
            <v>74553MP</v>
          </cell>
          <cell r="B65" t="str">
            <v>AQ. 1500 ML 1X6 MP</v>
          </cell>
          <cell r="C65">
            <v>21300</v>
          </cell>
          <cell r="D65">
            <v>21300</v>
          </cell>
          <cell r="E65">
            <v>22600</v>
          </cell>
          <cell r="F65">
            <v>23250</v>
          </cell>
          <cell r="G65">
            <v>25520</v>
          </cell>
          <cell r="H65">
            <v>24520</v>
          </cell>
          <cell r="I65">
            <v>22290.909090909088</v>
          </cell>
        </row>
        <row r="66">
          <cell r="A66">
            <v>74589</v>
          </cell>
          <cell r="B66" t="str">
            <v>AQ.1500ML MULTIPACK 1X6</v>
          </cell>
          <cell r="C66">
            <v>21300</v>
          </cell>
          <cell r="D66">
            <v>21300</v>
          </cell>
          <cell r="E66">
            <v>22600</v>
          </cell>
          <cell r="F66">
            <v>23250</v>
          </cell>
          <cell r="G66">
            <v>25520</v>
          </cell>
          <cell r="H66">
            <v>24520</v>
          </cell>
          <cell r="I66">
            <v>22290.909090909088</v>
          </cell>
        </row>
        <row r="67">
          <cell r="A67" t="str">
            <v>74553P</v>
          </cell>
          <cell r="B67" t="str">
            <v>AQ.1500ML 1x1 PCS</v>
          </cell>
          <cell r="C67">
            <v>3550</v>
          </cell>
          <cell r="D67">
            <v>3550</v>
          </cell>
          <cell r="E67">
            <v>3766.6666666666665</v>
          </cell>
          <cell r="F67">
            <v>3875</v>
          </cell>
          <cell r="G67">
            <v>3875</v>
          </cell>
          <cell r="H67">
            <v>3791.6666666666665</v>
          </cell>
          <cell r="I67">
            <v>3446.9696969696965</v>
          </cell>
        </row>
        <row r="68">
          <cell r="A68" t="str">
            <v>74553PR</v>
          </cell>
          <cell r="B68" t="str">
            <v>AQ.1500ML 1X1 PCS REJECT</v>
          </cell>
          <cell r="C68">
            <v>3550</v>
          </cell>
          <cell r="D68">
            <v>3550</v>
          </cell>
          <cell r="E68">
            <v>3766.6666666666665</v>
          </cell>
          <cell r="F68">
            <v>3875</v>
          </cell>
          <cell r="G68">
            <v>3875</v>
          </cell>
          <cell r="H68">
            <v>3791.6666666666665</v>
          </cell>
          <cell r="I68">
            <v>3446.9696969696965</v>
          </cell>
        </row>
        <row r="69">
          <cell r="A69">
            <v>127210</v>
          </cell>
          <cell r="B69" t="str">
            <v>CAAYA JASMINE 350 ML 1X12</v>
          </cell>
          <cell r="C69">
            <v>54000</v>
          </cell>
          <cell r="D69">
            <v>54000</v>
          </cell>
          <cell r="E69">
            <v>54000</v>
          </cell>
          <cell r="F69">
            <v>54000</v>
          </cell>
          <cell r="G69">
            <v>54000</v>
          </cell>
          <cell r="H69">
            <v>53000</v>
          </cell>
          <cell r="I69">
            <v>48181.818181818177</v>
          </cell>
        </row>
        <row r="70">
          <cell r="A70" t="str">
            <v>127210P</v>
          </cell>
          <cell r="B70" t="str">
            <v>CAAYA JASMINE 350 ML 1X1</v>
          </cell>
          <cell r="C70">
            <v>4500</v>
          </cell>
          <cell r="D70">
            <v>4500</v>
          </cell>
          <cell r="E70">
            <v>4500</v>
          </cell>
          <cell r="F70">
            <v>4500</v>
          </cell>
          <cell r="G70">
            <v>4500</v>
          </cell>
          <cell r="H70">
            <v>4416.666666666667</v>
          </cell>
          <cell r="I70">
            <v>4015.151515151515</v>
          </cell>
        </row>
        <row r="71">
          <cell r="A71" t="str">
            <v>127210PR</v>
          </cell>
          <cell r="B71" t="str">
            <v>CAAYA JASMINE 350 ML 1X1 PCS REJECT</v>
          </cell>
          <cell r="C71">
            <v>4500</v>
          </cell>
          <cell r="D71">
            <v>4500</v>
          </cell>
          <cell r="E71">
            <v>4500</v>
          </cell>
          <cell r="F71">
            <v>4500</v>
          </cell>
          <cell r="G71">
            <v>4500</v>
          </cell>
          <cell r="H71">
            <v>4416.666666666667</v>
          </cell>
          <cell r="I71">
            <v>4015.151515151515</v>
          </cell>
        </row>
        <row r="72">
          <cell r="A72">
            <v>130376</v>
          </cell>
          <cell r="B72" t="str">
            <v>CAAYA TOASTED RICE 350 ML 1X12</v>
          </cell>
          <cell r="C72">
            <v>54000</v>
          </cell>
          <cell r="D72">
            <v>54000</v>
          </cell>
          <cell r="E72">
            <v>54000</v>
          </cell>
          <cell r="F72">
            <v>54000</v>
          </cell>
          <cell r="G72">
            <v>54000</v>
          </cell>
          <cell r="H72">
            <v>53000</v>
          </cell>
          <cell r="I72">
            <v>48181.818181818177</v>
          </cell>
        </row>
        <row r="73">
          <cell r="A73" t="str">
            <v>130376P</v>
          </cell>
          <cell r="B73" t="str">
            <v>CAAYA TOASTED RICE 350 ML 1X1</v>
          </cell>
          <cell r="C73">
            <v>4500</v>
          </cell>
          <cell r="D73">
            <v>4500</v>
          </cell>
          <cell r="E73">
            <v>4500</v>
          </cell>
          <cell r="F73">
            <v>4500</v>
          </cell>
          <cell r="G73">
            <v>4500</v>
          </cell>
          <cell r="H73">
            <v>4416.666666666667</v>
          </cell>
          <cell r="I73">
            <v>4015.151515151515</v>
          </cell>
        </row>
        <row r="74">
          <cell r="A74" t="str">
            <v>130376PR</v>
          </cell>
          <cell r="B74" t="str">
            <v>CAAYA TOASTED RICE 350 ML 1X1 PCS REJECT</v>
          </cell>
          <cell r="C74">
            <v>4500</v>
          </cell>
          <cell r="D74">
            <v>4500</v>
          </cell>
          <cell r="E74">
            <v>4500</v>
          </cell>
          <cell r="F74">
            <v>4500</v>
          </cell>
          <cell r="G74">
            <v>4500</v>
          </cell>
          <cell r="H74">
            <v>4416.666666666667</v>
          </cell>
          <cell r="I74">
            <v>4015.151515151515</v>
          </cell>
        </row>
        <row r="75">
          <cell r="A75">
            <v>130377</v>
          </cell>
          <cell r="B75" t="str">
            <v>CAAYA VANILLA PANDAN 350 ML 1X12</v>
          </cell>
          <cell r="C75">
            <v>54000</v>
          </cell>
          <cell r="D75">
            <v>54000</v>
          </cell>
          <cell r="E75">
            <v>54000</v>
          </cell>
          <cell r="F75">
            <v>54000</v>
          </cell>
          <cell r="G75">
            <v>54000</v>
          </cell>
          <cell r="H75">
            <v>53000</v>
          </cell>
          <cell r="I75">
            <v>48181.818181818177</v>
          </cell>
        </row>
        <row r="76">
          <cell r="A76" t="str">
            <v>130377P</v>
          </cell>
          <cell r="B76" t="str">
            <v>CAAYA VANILLA PANDAN 350 ML 1X1</v>
          </cell>
          <cell r="C76">
            <v>4500</v>
          </cell>
          <cell r="D76">
            <v>4500</v>
          </cell>
          <cell r="E76">
            <v>4500</v>
          </cell>
          <cell r="F76">
            <v>4500</v>
          </cell>
          <cell r="G76">
            <v>4500</v>
          </cell>
          <cell r="H76">
            <v>4416.666666666667</v>
          </cell>
          <cell r="I76">
            <v>4015.151515151515</v>
          </cell>
        </row>
        <row r="77">
          <cell r="A77" t="str">
            <v>130377PR</v>
          </cell>
          <cell r="B77" t="str">
            <v>CAAYA VANILLA PANDAN 350 ML 1X1 PCS REJECT</v>
          </cell>
          <cell r="C77">
            <v>4500</v>
          </cell>
          <cell r="D77">
            <v>4500</v>
          </cell>
          <cell r="E77">
            <v>4500</v>
          </cell>
          <cell r="F77">
            <v>4500</v>
          </cell>
          <cell r="G77">
            <v>4500</v>
          </cell>
          <cell r="H77">
            <v>4416.666666666667</v>
          </cell>
          <cell r="I77">
            <v>4015.151515151515</v>
          </cell>
        </row>
        <row r="78">
          <cell r="A78">
            <v>111998</v>
          </cell>
          <cell r="B78" t="str">
            <v>MIZONE ACTIVE 500ML 1X12</v>
          </cell>
          <cell r="C78">
            <v>33350</v>
          </cell>
          <cell r="D78">
            <v>33350</v>
          </cell>
          <cell r="E78">
            <v>36900</v>
          </cell>
          <cell r="F78">
            <v>36900</v>
          </cell>
          <cell r="G78">
            <v>36900</v>
          </cell>
          <cell r="H78">
            <v>35900</v>
          </cell>
          <cell r="I78">
            <v>32636.363636363632</v>
          </cell>
        </row>
        <row r="79">
          <cell r="A79" t="str">
            <v>111998R</v>
          </cell>
          <cell r="B79" t="str">
            <v>MIZONE ACTIVE 500ML 1X12 REJECT</v>
          </cell>
          <cell r="C79">
            <v>33350</v>
          </cell>
          <cell r="D79">
            <v>33350</v>
          </cell>
          <cell r="E79">
            <v>36900</v>
          </cell>
          <cell r="F79">
            <v>36900</v>
          </cell>
          <cell r="G79">
            <v>36900</v>
          </cell>
          <cell r="H79">
            <v>35900</v>
          </cell>
          <cell r="I79">
            <v>32636.363636363632</v>
          </cell>
        </row>
        <row r="80">
          <cell r="A80" t="str">
            <v>111998P</v>
          </cell>
          <cell r="B80" t="str">
            <v>MIZONE ACTIVE 500ML 1X1</v>
          </cell>
          <cell r="C80">
            <v>2779.1666666666665</v>
          </cell>
          <cell r="D80">
            <v>2779.1666666666665</v>
          </cell>
          <cell r="E80">
            <v>3075</v>
          </cell>
          <cell r="F80">
            <v>3075</v>
          </cell>
          <cell r="G80">
            <v>3075</v>
          </cell>
          <cell r="H80">
            <v>2991.6666666666665</v>
          </cell>
          <cell r="I80">
            <v>2719.6969696969695</v>
          </cell>
        </row>
        <row r="81">
          <cell r="A81" t="str">
            <v>111998PR</v>
          </cell>
          <cell r="B81" t="str">
            <v>MIZONE ACTIVE 1X1 REJECT</v>
          </cell>
          <cell r="C81">
            <v>2779.1666666666665</v>
          </cell>
          <cell r="D81">
            <v>2779.1666666666665</v>
          </cell>
          <cell r="E81">
            <v>3075</v>
          </cell>
          <cell r="F81">
            <v>3075</v>
          </cell>
          <cell r="G81">
            <v>3075</v>
          </cell>
          <cell r="H81">
            <v>2991.6666666666665</v>
          </cell>
          <cell r="I81">
            <v>2719.6969696969695</v>
          </cell>
        </row>
        <row r="82">
          <cell r="A82" t="str">
            <v>111998SM</v>
          </cell>
          <cell r="B82" t="str">
            <v>MIZONE ACTIVE SUPERMAN 500ML 1X12</v>
          </cell>
          <cell r="C82">
            <v>33350</v>
          </cell>
          <cell r="D82">
            <v>33350</v>
          </cell>
          <cell r="E82">
            <v>36900</v>
          </cell>
          <cell r="F82">
            <v>36900</v>
          </cell>
          <cell r="G82">
            <v>36900</v>
          </cell>
          <cell r="H82">
            <v>35900</v>
          </cell>
          <cell r="I82">
            <v>32636.363636363632</v>
          </cell>
        </row>
        <row r="83">
          <cell r="A83" t="str">
            <v>111998SMP</v>
          </cell>
          <cell r="B83" t="str">
            <v>MIZONE ACTIVE SUPERMAN 500ML 1X1</v>
          </cell>
          <cell r="C83">
            <v>2779.1666666666665</v>
          </cell>
          <cell r="D83">
            <v>2779.1666666666665</v>
          </cell>
          <cell r="E83">
            <v>3075</v>
          </cell>
          <cell r="F83">
            <v>3075</v>
          </cell>
          <cell r="G83">
            <v>3075</v>
          </cell>
          <cell r="H83">
            <v>2991.6666666666665</v>
          </cell>
          <cell r="I83">
            <v>2719.6969696969695</v>
          </cell>
        </row>
        <row r="84">
          <cell r="A84" t="str">
            <v>111998SP</v>
          </cell>
          <cell r="B84" t="str">
            <v>MIZONE ACTIVE SPIDERMAN 500ML 1X12</v>
          </cell>
          <cell r="C84">
            <v>33350</v>
          </cell>
          <cell r="D84">
            <v>33350</v>
          </cell>
          <cell r="E84">
            <v>36900</v>
          </cell>
          <cell r="F84">
            <v>36900</v>
          </cell>
          <cell r="G84">
            <v>36900</v>
          </cell>
          <cell r="H84">
            <v>35900</v>
          </cell>
          <cell r="I84">
            <v>32636.363636363632</v>
          </cell>
        </row>
        <row r="85">
          <cell r="A85" t="str">
            <v>111998SPP</v>
          </cell>
          <cell r="B85" t="str">
            <v>MIZONE ACTIVE SPIDERMAN 500ML 1X1</v>
          </cell>
          <cell r="C85">
            <v>2779.1666666666665</v>
          </cell>
          <cell r="D85">
            <v>2779.1666666666665</v>
          </cell>
          <cell r="E85">
            <v>3075</v>
          </cell>
          <cell r="F85">
            <v>3075</v>
          </cell>
          <cell r="G85">
            <v>3075</v>
          </cell>
          <cell r="H85">
            <v>2991.6666666666665</v>
          </cell>
          <cell r="I85">
            <v>2719.6969696969695</v>
          </cell>
        </row>
        <row r="86">
          <cell r="A86">
            <v>74567</v>
          </cell>
          <cell r="B86" t="str">
            <v>MIZONE LECHY LEMON 500ML 1X12</v>
          </cell>
          <cell r="C86">
            <v>33350</v>
          </cell>
          <cell r="D86">
            <v>33350</v>
          </cell>
          <cell r="E86">
            <v>36900</v>
          </cell>
          <cell r="F86">
            <v>36900</v>
          </cell>
          <cell r="G86">
            <v>36900</v>
          </cell>
          <cell r="H86">
            <v>35900</v>
          </cell>
          <cell r="I86">
            <v>32636.363636363632</v>
          </cell>
        </row>
        <row r="87">
          <cell r="A87" t="str">
            <v>74567R</v>
          </cell>
          <cell r="B87" t="str">
            <v>MIZONE LECHY LEMON 500ML 1X12 REJECT</v>
          </cell>
          <cell r="C87">
            <v>33350</v>
          </cell>
          <cell r="D87">
            <v>33350</v>
          </cell>
          <cell r="E87">
            <v>36900</v>
          </cell>
          <cell r="F87">
            <v>36900</v>
          </cell>
          <cell r="G87">
            <v>36900</v>
          </cell>
          <cell r="H87">
            <v>35900</v>
          </cell>
          <cell r="I87">
            <v>32636.363636363632</v>
          </cell>
        </row>
        <row r="88">
          <cell r="A88" t="str">
            <v>74567P</v>
          </cell>
          <cell r="B88" t="str">
            <v>MIZONE LECHY LEMON 500ML 1X1</v>
          </cell>
          <cell r="C88">
            <v>2779.1666666666665</v>
          </cell>
          <cell r="D88">
            <v>2779.1666666666665</v>
          </cell>
          <cell r="E88">
            <v>3075</v>
          </cell>
          <cell r="F88">
            <v>3075</v>
          </cell>
          <cell r="G88">
            <v>3075</v>
          </cell>
          <cell r="H88">
            <v>2991.6666666666665</v>
          </cell>
          <cell r="I88">
            <v>2719.6969696969695</v>
          </cell>
        </row>
        <row r="89">
          <cell r="A89" t="str">
            <v>74567PR</v>
          </cell>
          <cell r="B89" t="str">
            <v>MIZONE LECHY LEMON 500ML 1X1 REJECT</v>
          </cell>
          <cell r="C89">
            <v>2779.1666666666665</v>
          </cell>
          <cell r="D89">
            <v>2779.1666666666665</v>
          </cell>
          <cell r="E89">
            <v>3075</v>
          </cell>
          <cell r="F89">
            <v>3075</v>
          </cell>
          <cell r="G89">
            <v>3075</v>
          </cell>
          <cell r="H89">
            <v>2991.6666666666665</v>
          </cell>
          <cell r="I89">
            <v>2719.6969696969695</v>
          </cell>
        </row>
        <row r="90">
          <cell r="A90" t="str">
            <v>74567SM</v>
          </cell>
          <cell r="B90" t="str">
            <v>MIZONE LL-SUPERMAN 500ML 1X12</v>
          </cell>
          <cell r="C90">
            <v>33350</v>
          </cell>
          <cell r="D90">
            <v>33350</v>
          </cell>
          <cell r="E90">
            <v>36900</v>
          </cell>
          <cell r="F90">
            <v>36900</v>
          </cell>
          <cell r="G90">
            <v>36900</v>
          </cell>
          <cell r="H90">
            <v>35900</v>
          </cell>
          <cell r="I90">
            <v>32636.363636363632</v>
          </cell>
        </row>
        <row r="91">
          <cell r="A91" t="str">
            <v>74567SMP</v>
          </cell>
          <cell r="B91" t="str">
            <v>MIZONE LL-SUPERMAN 500ML 1X1</v>
          </cell>
          <cell r="C91">
            <v>2779.1666666666665</v>
          </cell>
          <cell r="D91">
            <v>2779.1666666666665</v>
          </cell>
          <cell r="E91">
            <v>3075</v>
          </cell>
          <cell r="F91">
            <v>3075</v>
          </cell>
          <cell r="G91">
            <v>3075</v>
          </cell>
          <cell r="H91">
            <v>2991.6666666666665</v>
          </cell>
          <cell r="I91">
            <v>2719.6969696969695</v>
          </cell>
        </row>
        <row r="92">
          <cell r="A92" t="str">
            <v>74567SP</v>
          </cell>
          <cell r="B92" t="str">
            <v>MIZONE LL-SPIDERMAN 500ML 1X12</v>
          </cell>
          <cell r="C92">
            <v>33350</v>
          </cell>
          <cell r="D92">
            <v>33350</v>
          </cell>
          <cell r="E92">
            <v>36900</v>
          </cell>
          <cell r="F92">
            <v>36900</v>
          </cell>
          <cell r="G92">
            <v>36900</v>
          </cell>
          <cell r="H92">
            <v>35900</v>
          </cell>
          <cell r="I92">
            <v>32636.363636363632</v>
          </cell>
        </row>
        <row r="93">
          <cell r="A93" t="str">
            <v>74567SPP</v>
          </cell>
          <cell r="B93" t="str">
            <v>MIZONE LL-SPIDERMAN 500ML 1X1</v>
          </cell>
          <cell r="C93">
            <v>2779.1666666666665</v>
          </cell>
          <cell r="D93">
            <v>2779.1666666666665</v>
          </cell>
          <cell r="E93">
            <v>3075</v>
          </cell>
          <cell r="F93">
            <v>3075</v>
          </cell>
          <cell r="G93">
            <v>3075</v>
          </cell>
          <cell r="H93">
            <v>2991.6666666666665</v>
          </cell>
          <cell r="I93">
            <v>2719.6969696969695</v>
          </cell>
        </row>
        <row r="94">
          <cell r="A94" t="str">
            <v>74567SPR</v>
          </cell>
          <cell r="B94" t="str">
            <v>MIZONE LL-SPIDERMAN 500ML 1X1 REJECT</v>
          </cell>
          <cell r="C94">
            <v>2779.1666666666665</v>
          </cell>
          <cell r="D94">
            <v>2779.1666666666665</v>
          </cell>
          <cell r="E94">
            <v>3075</v>
          </cell>
          <cell r="F94">
            <v>3075</v>
          </cell>
          <cell r="G94">
            <v>3075</v>
          </cell>
          <cell r="H94">
            <v>2991.6666666666665</v>
          </cell>
          <cell r="I94">
            <v>2719.6969696969695</v>
          </cell>
        </row>
        <row r="95">
          <cell r="A95" t="str">
            <v>74567YL</v>
          </cell>
          <cell r="B95" t="str">
            <v>MIZONE YUZU LEMON 500ml 1X12</v>
          </cell>
          <cell r="C95">
            <v>33350</v>
          </cell>
          <cell r="D95">
            <v>33350</v>
          </cell>
          <cell r="E95">
            <v>36900</v>
          </cell>
          <cell r="F95">
            <v>36900</v>
          </cell>
          <cell r="G95">
            <v>36900</v>
          </cell>
          <cell r="H95">
            <v>35900</v>
          </cell>
          <cell r="I95">
            <v>32636.363636363632</v>
          </cell>
        </row>
        <row r="96">
          <cell r="A96" t="str">
            <v>74567YLR</v>
          </cell>
          <cell r="B96" t="str">
            <v>MIZONE YUZU LEMON 500ml 1X12 REJECT</v>
          </cell>
          <cell r="C96">
            <v>33350</v>
          </cell>
          <cell r="D96">
            <v>33350</v>
          </cell>
          <cell r="E96">
            <v>36900</v>
          </cell>
          <cell r="F96">
            <v>36900</v>
          </cell>
          <cell r="G96">
            <v>36900</v>
          </cell>
          <cell r="H96">
            <v>35900</v>
          </cell>
          <cell r="I96">
            <v>32636.363636363632</v>
          </cell>
        </row>
        <row r="97">
          <cell r="A97" t="str">
            <v>74567YLP</v>
          </cell>
          <cell r="B97" t="str">
            <v>MIZONE YUZU LEMON 500ML 1X1</v>
          </cell>
          <cell r="C97">
            <v>2779.1666666666665</v>
          </cell>
          <cell r="D97">
            <v>2779.1666666666665</v>
          </cell>
          <cell r="E97">
            <v>3075</v>
          </cell>
          <cell r="F97">
            <v>3075</v>
          </cell>
          <cell r="G97">
            <v>3075</v>
          </cell>
          <cell r="H97">
            <v>2991.6666666666665</v>
          </cell>
          <cell r="I97">
            <v>2719.6969696969695</v>
          </cell>
        </row>
        <row r="98">
          <cell r="A98">
            <v>124771</v>
          </cell>
          <cell r="B98" t="str">
            <v>MIZONE YUZU LEMON 500ml 1X12</v>
          </cell>
          <cell r="C98">
            <v>33350</v>
          </cell>
          <cell r="D98">
            <v>33350</v>
          </cell>
          <cell r="E98">
            <v>36900</v>
          </cell>
          <cell r="F98">
            <v>36900</v>
          </cell>
          <cell r="G98">
            <v>36900</v>
          </cell>
          <cell r="H98">
            <v>35900</v>
          </cell>
          <cell r="I98">
            <v>32636.363636363632</v>
          </cell>
        </row>
        <row r="99">
          <cell r="A99" t="str">
            <v>124771P</v>
          </cell>
          <cell r="B99" t="str">
            <v>MIZONE YUZU LEMON 500ML 1X1</v>
          </cell>
          <cell r="C99">
            <v>2779.1666666666665</v>
          </cell>
          <cell r="D99">
            <v>2779.1666666666665</v>
          </cell>
          <cell r="E99">
            <v>3075</v>
          </cell>
          <cell r="F99">
            <v>3075</v>
          </cell>
          <cell r="G99">
            <v>3075</v>
          </cell>
          <cell r="H99">
            <v>2991.6666666666665</v>
          </cell>
          <cell r="I99">
            <v>2719.6969696969695</v>
          </cell>
        </row>
        <row r="100">
          <cell r="A100" t="str">
            <v>124771PR</v>
          </cell>
          <cell r="B100" t="str">
            <v>MIZONE YUZU LEMON 500ml 1X1 PCS REJECT</v>
          </cell>
          <cell r="C100">
            <v>2779.1666666666665</v>
          </cell>
          <cell r="D100">
            <v>2779.1666666666665</v>
          </cell>
          <cell r="E100">
            <v>3075</v>
          </cell>
          <cell r="F100">
            <v>3075</v>
          </cell>
          <cell r="G100">
            <v>3075</v>
          </cell>
          <cell r="H100">
            <v>2991.6666666666665</v>
          </cell>
          <cell r="I100">
            <v>2719.6969696969695</v>
          </cell>
        </row>
        <row r="101">
          <cell r="A101">
            <v>74568</v>
          </cell>
          <cell r="B101" t="str">
            <v>MIZONE ORANGE LIME 500ML 1X12</v>
          </cell>
          <cell r="C101">
            <v>33350</v>
          </cell>
          <cell r="D101">
            <v>33350</v>
          </cell>
          <cell r="E101">
            <v>36900</v>
          </cell>
          <cell r="F101">
            <v>36900</v>
          </cell>
          <cell r="G101">
            <v>36900</v>
          </cell>
          <cell r="H101">
            <v>35900</v>
          </cell>
          <cell r="I101">
            <v>32636.363636363632</v>
          </cell>
        </row>
        <row r="102">
          <cell r="A102" t="str">
            <v>74568R</v>
          </cell>
          <cell r="B102" t="str">
            <v>MIZONE OL 1X12 REJECT</v>
          </cell>
          <cell r="C102">
            <v>33350</v>
          </cell>
          <cell r="D102">
            <v>33350</v>
          </cell>
          <cell r="E102">
            <v>36900</v>
          </cell>
          <cell r="F102">
            <v>36900</v>
          </cell>
          <cell r="G102">
            <v>36900</v>
          </cell>
          <cell r="H102">
            <v>35900</v>
          </cell>
          <cell r="I102">
            <v>32636.363636363632</v>
          </cell>
        </row>
        <row r="103">
          <cell r="A103" t="str">
            <v>74568P</v>
          </cell>
          <cell r="B103" t="str">
            <v>MIZONE ORANGE LIME 500ML 1X1</v>
          </cell>
          <cell r="C103">
            <v>2779.1666666666665</v>
          </cell>
          <cell r="D103">
            <v>2779.1666666666665</v>
          </cell>
          <cell r="E103">
            <v>3075</v>
          </cell>
          <cell r="F103">
            <v>3075</v>
          </cell>
          <cell r="G103">
            <v>3075</v>
          </cell>
          <cell r="H103">
            <v>2991.6666666666665</v>
          </cell>
          <cell r="I103">
            <v>2719.6969696969695</v>
          </cell>
        </row>
        <row r="104">
          <cell r="A104" t="str">
            <v>74568SM</v>
          </cell>
          <cell r="B104" t="str">
            <v>MIZONE OL.SPIDERMAN 1X12</v>
          </cell>
          <cell r="C104">
            <v>33350</v>
          </cell>
          <cell r="D104">
            <v>33350</v>
          </cell>
          <cell r="E104">
            <v>36900</v>
          </cell>
          <cell r="F104">
            <v>36900</v>
          </cell>
          <cell r="G104">
            <v>36900</v>
          </cell>
          <cell r="H104">
            <v>35900</v>
          </cell>
          <cell r="I104">
            <v>32636.363636363632</v>
          </cell>
        </row>
        <row r="105">
          <cell r="A105" t="str">
            <v>74568SMP</v>
          </cell>
          <cell r="B105" t="str">
            <v>MIZONE OL SUPERMAN 500ML 1X1</v>
          </cell>
          <cell r="C105">
            <v>2779.1666666666665</v>
          </cell>
          <cell r="D105">
            <v>2779.1666666666665</v>
          </cell>
          <cell r="E105">
            <v>3075</v>
          </cell>
          <cell r="F105">
            <v>3075</v>
          </cell>
          <cell r="G105">
            <v>3075</v>
          </cell>
          <cell r="H105">
            <v>2991.6666666666665</v>
          </cell>
          <cell r="I105">
            <v>2719.6969696969695</v>
          </cell>
        </row>
        <row r="106">
          <cell r="A106" t="str">
            <v>74568SP</v>
          </cell>
          <cell r="B106" t="str">
            <v>MIZONE OL-SPIDERMAN 500ML 1X12</v>
          </cell>
          <cell r="C106">
            <v>33350</v>
          </cell>
          <cell r="D106">
            <v>33350</v>
          </cell>
          <cell r="E106">
            <v>36900</v>
          </cell>
          <cell r="F106">
            <v>36900</v>
          </cell>
          <cell r="G106">
            <v>36900</v>
          </cell>
          <cell r="H106">
            <v>35900</v>
          </cell>
          <cell r="I106">
            <v>32636.363636363632</v>
          </cell>
        </row>
        <row r="107">
          <cell r="A107" t="str">
            <v>74568SPP</v>
          </cell>
          <cell r="B107" t="str">
            <v>MIZONE OL-SPIDERMAN 500ML 1X1</v>
          </cell>
          <cell r="C107">
            <v>2779.1666666666665</v>
          </cell>
          <cell r="D107">
            <v>2779.1666666666665</v>
          </cell>
          <cell r="E107">
            <v>3075</v>
          </cell>
          <cell r="F107">
            <v>3075</v>
          </cell>
          <cell r="G107">
            <v>3075</v>
          </cell>
          <cell r="H107">
            <v>2991.6666666666665</v>
          </cell>
          <cell r="I107">
            <v>2719.6969696969695</v>
          </cell>
        </row>
        <row r="108">
          <cell r="A108" t="str">
            <v>74568PR</v>
          </cell>
          <cell r="B108" t="str">
            <v>MIZONE OL 1X1 REJECT</v>
          </cell>
          <cell r="C108">
            <v>2779.1666666666665</v>
          </cell>
          <cell r="D108">
            <v>2779.1666666666665</v>
          </cell>
          <cell r="E108">
            <v>3075</v>
          </cell>
          <cell r="F108">
            <v>3075</v>
          </cell>
          <cell r="G108">
            <v>3075</v>
          </cell>
          <cell r="H108">
            <v>2991.6666666666665</v>
          </cell>
          <cell r="I108">
            <v>2719.6969696969695</v>
          </cell>
        </row>
        <row r="109">
          <cell r="A109">
            <v>74593</v>
          </cell>
          <cell r="B109" t="str">
            <v>MIZONE APPLE GUAVA 500ML 1X12</v>
          </cell>
          <cell r="C109">
            <v>33350</v>
          </cell>
          <cell r="D109">
            <v>33350</v>
          </cell>
          <cell r="E109">
            <v>36900</v>
          </cell>
          <cell r="F109">
            <v>36900</v>
          </cell>
          <cell r="G109">
            <v>36900</v>
          </cell>
          <cell r="H109">
            <v>35900</v>
          </cell>
          <cell r="I109">
            <v>32636.363636363632</v>
          </cell>
        </row>
        <row r="110">
          <cell r="A110" t="str">
            <v>74593R</v>
          </cell>
          <cell r="B110" t="str">
            <v>MIZONE APPLE GUAVA 500ML 1X12 REJECT</v>
          </cell>
          <cell r="C110">
            <v>33350</v>
          </cell>
          <cell r="D110">
            <v>33350</v>
          </cell>
          <cell r="E110">
            <v>36900</v>
          </cell>
          <cell r="F110">
            <v>36900</v>
          </cell>
          <cell r="G110">
            <v>36900</v>
          </cell>
          <cell r="H110">
            <v>35900</v>
          </cell>
          <cell r="I110">
            <v>32636.363636363632</v>
          </cell>
        </row>
        <row r="111">
          <cell r="A111" t="str">
            <v>74593P</v>
          </cell>
          <cell r="B111" t="str">
            <v>MIZONE APPLE GUAVA 500ML 1X1</v>
          </cell>
          <cell r="C111">
            <v>2779.1666666666665</v>
          </cell>
          <cell r="D111">
            <v>2779.1666666666665</v>
          </cell>
          <cell r="E111">
            <v>3075</v>
          </cell>
          <cell r="F111">
            <v>3075</v>
          </cell>
          <cell r="G111">
            <v>3075</v>
          </cell>
          <cell r="H111">
            <v>2991.6666666666665</v>
          </cell>
          <cell r="I111">
            <v>2719.6969696969695</v>
          </cell>
        </row>
        <row r="112">
          <cell r="A112" t="str">
            <v>74593PR</v>
          </cell>
          <cell r="B112" t="str">
            <v>MIZONE AG 1X1 REJECT</v>
          </cell>
          <cell r="C112">
            <v>2779.1666666666665</v>
          </cell>
          <cell r="D112">
            <v>2779.1666666666665</v>
          </cell>
          <cell r="E112">
            <v>3075</v>
          </cell>
          <cell r="F112">
            <v>3075</v>
          </cell>
          <cell r="G112">
            <v>3075</v>
          </cell>
          <cell r="H112">
            <v>2991.6666666666665</v>
          </cell>
          <cell r="I112">
            <v>2719.6969696969695</v>
          </cell>
        </row>
        <row r="113">
          <cell r="A113" t="str">
            <v>74593SM</v>
          </cell>
          <cell r="B113" t="str">
            <v>MIZONE AG-SUPERMAN 500ML 1X12</v>
          </cell>
          <cell r="C113">
            <v>33350</v>
          </cell>
          <cell r="D113">
            <v>33350</v>
          </cell>
          <cell r="E113">
            <v>36900</v>
          </cell>
          <cell r="F113">
            <v>36900</v>
          </cell>
          <cell r="G113">
            <v>36900</v>
          </cell>
          <cell r="H113">
            <v>35900</v>
          </cell>
          <cell r="I113">
            <v>32636.363636363632</v>
          </cell>
        </row>
        <row r="114">
          <cell r="A114" t="str">
            <v>74593SMP</v>
          </cell>
          <cell r="B114" t="str">
            <v>MIZONE AG SUPERMAN 500ML 1X1</v>
          </cell>
          <cell r="C114">
            <v>2779.1666666666665</v>
          </cell>
          <cell r="D114">
            <v>2779.1666666666665</v>
          </cell>
          <cell r="E114">
            <v>3075</v>
          </cell>
          <cell r="F114">
            <v>3075</v>
          </cell>
          <cell r="G114">
            <v>3075</v>
          </cell>
          <cell r="H114">
            <v>2991.6666666666665</v>
          </cell>
          <cell r="I114">
            <v>2719.6969696969695</v>
          </cell>
        </row>
        <row r="115">
          <cell r="A115" t="str">
            <v>74593SP</v>
          </cell>
          <cell r="B115" t="str">
            <v>MIZONE AG SPIDERMAN 1X12</v>
          </cell>
          <cell r="C115">
            <v>33350</v>
          </cell>
          <cell r="D115">
            <v>33350</v>
          </cell>
          <cell r="E115">
            <v>36900</v>
          </cell>
          <cell r="F115">
            <v>36900</v>
          </cell>
          <cell r="G115">
            <v>36900</v>
          </cell>
          <cell r="H115">
            <v>35900</v>
          </cell>
          <cell r="I115">
            <v>32636.363636363632</v>
          </cell>
        </row>
        <row r="116">
          <cell r="A116" t="str">
            <v>74593SPP</v>
          </cell>
          <cell r="B116" t="str">
            <v>MIZONE AG SPIDERMAN 1X1</v>
          </cell>
          <cell r="C116">
            <v>2779.1666666666665</v>
          </cell>
          <cell r="D116">
            <v>2779.1666666666665</v>
          </cell>
          <cell r="E116">
            <v>3075</v>
          </cell>
          <cell r="F116">
            <v>3075</v>
          </cell>
          <cell r="G116">
            <v>3075</v>
          </cell>
          <cell r="H116">
            <v>2991.6666666666665</v>
          </cell>
          <cell r="I116">
            <v>2719.6969696969695</v>
          </cell>
        </row>
        <row r="117">
          <cell r="A117">
            <v>86405</v>
          </cell>
          <cell r="B117" t="str">
            <v>MIZONE COCOPINA 500ML 1X12</v>
          </cell>
          <cell r="C117">
            <v>33350</v>
          </cell>
          <cell r="D117">
            <v>33350</v>
          </cell>
          <cell r="E117">
            <v>36900</v>
          </cell>
          <cell r="F117">
            <v>36900</v>
          </cell>
          <cell r="G117">
            <v>36900</v>
          </cell>
          <cell r="H117">
            <v>35900</v>
          </cell>
          <cell r="I117">
            <v>32636.363636363632</v>
          </cell>
        </row>
        <row r="118">
          <cell r="A118">
            <v>137294</v>
          </cell>
          <cell r="B118" t="str">
            <v>MIZONE ACTIVE 350ML 1X12</v>
          </cell>
          <cell r="C118">
            <v>0</v>
          </cell>
          <cell r="D118">
            <v>0</v>
          </cell>
          <cell r="E118">
            <v>28600</v>
          </cell>
          <cell r="F118">
            <v>28600</v>
          </cell>
          <cell r="G118">
            <v>28600</v>
          </cell>
          <cell r="H118">
            <v>27600</v>
          </cell>
          <cell r="I118">
            <v>25090.909090909088</v>
          </cell>
        </row>
        <row r="119">
          <cell r="A119" t="str">
            <v>137294P</v>
          </cell>
          <cell r="B119" t="str">
            <v>MIZONE ACTIVE 350ML PCS 1X1</v>
          </cell>
          <cell r="C119">
            <v>0</v>
          </cell>
          <cell r="D119">
            <v>0</v>
          </cell>
          <cell r="E119">
            <v>2383.3333333333335</v>
          </cell>
          <cell r="F119">
            <v>2383.3333333333335</v>
          </cell>
          <cell r="G119">
            <v>2383.3333333333335</v>
          </cell>
          <cell r="H119">
            <v>2300</v>
          </cell>
          <cell r="I119">
            <v>2090.9090909090905</v>
          </cell>
        </row>
        <row r="120">
          <cell r="A120">
            <v>137295</v>
          </cell>
          <cell r="B120" t="str">
            <v>MIZONE ACTIV LYCHEE LEMON 350ML 1X12</v>
          </cell>
          <cell r="C120">
            <v>0</v>
          </cell>
          <cell r="D120">
            <v>0</v>
          </cell>
          <cell r="E120">
            <v>28600</v>
          </cell>
          <cell r="F120">
            <v>28600</v>
          </cell>
          <cell r="G120">
            <v>28600</v>
          </cell>
          <cell r="H120">
            <v>27600</v>
          </cell>
          <cell r="I120">
            <v>25090.909090909088</v>
          </cell>
        </row>
        <row r="121">
          <cell r="A121" t="str">
            <v>137295R</v>
          </cell>
          <cell r="B121" t="str">
            <v>MIZONE ACTIV LYCHEE LEMON 350ML 1X12 RJCT</v>
          </cell>
          <cell r="C121">
            <v>0</v>
          </cell>
          <cell r="D121">
            <v>0</v>
          </cell>
          <cell r="E121">
            <v>28600</v>
          </cell>
          <cell r="F121">
            <v>28600</v>
          </cell>
          <cell r="G121">
            <v>28600</v>
          </cell>
          <cell r="H121">
            <v>27600</v>
          </cell>
          <cell r="I121">
            <v>25090.909090909088</v>
          </cell>
        </row>
        <row r="122">
          <cell r="A122" t="str">
            <v>137295P</v>
          </cell>
          <cell r="B122" t="str">
            <v>MIZONE ACTIV LYCHEE LEMON 350ML 1X1 PCS</v>
          </cell>
          <cell r="C122">
            <v>0</v>
          </cell>
          <cell r="D122">
            <v>0</v>
          </cell>
          <cell r="E122">
            <v>2383.3333333333335</v>
          </cell>
          <cell r="F122">
            <v>2383.3333333333335</v>
          </cell>
          <cell r="G122">
            <v>2383.3333333333335</v>
          </cell>
          <cell r="H122">
            <v>2300</v>
          </cell>
          <cell r="I122">
            <v>2090.9090909090905</v>
          </cell>
        </row>
        <row r="123">
          <cell r="A123" t="str">
            <v>137295PR</v>
          </cell>
          <cell r="B123" t="str">
            <v>MIZONE ACTIV LYCHEE LEMON 350ML PCS RJCT</v>
          </cell>
          <cell r="C123">
            <v>0</v>
          </cell>
          <cell r="D123">
            <v>0</v>
          </cell>
          <cell r="E123">
            <v>2383.3333333333335</v>
          </cell>
          <cell r="F123">
            <v>2383.3333333333335</v>
          </cell>
          <cell r="G123">
            <v>2383.3333333333335</v>
          </cell>
          <cell r="H123">
            <v>2300</v>
          </cell>
          <cell r="I123">
            <v>2090.9090909090905</v>
          </cell>
        </row>
        <row r="124">
          <cell r="A124">
            <v>145141</v>
          </cell>
          <cell r="B124" t="str">
            <v>MIZONE ACTIVE LYCHEE LEMON 500ML 1X12</v>
          </cell>
          <cell r="C124">
            <v>0</v>
          </cell>
          <cell r="D124">
            <v>36900</v>
          </cell>
          <cell r="E124">
            <v>36900</v>
          </cell>
          <cell r="F124">
            <v>36900</v>
          </cell>
          <cell r="G124">
            <v>36900</v>
          </cell>
          <cell r="H124">
            <v>35900</v>
          </cell>
          <cell r="I124">
            <v>32636.363636363632</v>
          </cell>
        </row>
        <row r="125">
          <cell r="A125" t="str">
            <v>145141R</v>
          </cell>
          <cell r="B125" t="str">
            <v>MIZONE ACTIVE LYCHEE LEMON 500ML 1X12 REJECT</v>
          </cell>
          <cell r="C125">
            <v>0</v>
          </cell>
          <cell r="D125">
            <v>36900</v>
          </cell>
          <cell r="E125">
            <v>36900</v>
          </cell>
          <cell r="F125">
            <v>36900</v>
          </cell>
          <cell r="G125">
            <v>36900</v>
          </cell>
          <cell r="H125">
            <v>35900</v>
          </cell>
          <cell r="I125">
            <v>32636.363636363632</v>
          </cell>
        </row>
        <row r="126">
          <cell r="A126" t="str">
            <v>145141P</v>
          </cell>
          <cell r="B126" t="str">
            <v>MIZONE ACTIVE LYCHEE LEMON 500ML 1X1 PCS</v>
          </cell>
          <cell r="C126">
            <v>0</v>
          </cell>
          <cell r="D126">
            <v>3075</v>
          </cell>
          <cell r="E126">
            <v>3075</v>
          </cell>
          <cell r="F126">
            <v>3075</v>
          </cell>
          <cell r="G126">
            <v>3075</v>
          </cell>
          <cell r="H126">
            <v>2991.6666666666665</v>
          </cell>
          <cell r="I126">
            <v>2719.6969696969695</v>
          </cell>
        </row>
        <row r="127">
          <cell r="A127" t="str">
            <v>145141PR</v>
          </cell>
          <cell r="B127" t="str">
            <v>MIZONE ACTIVE LYCHEE LEMON 500ML 1X1 PCS REJECT</v>
          </cell>
          <cell r="C127">
            <v>0</v>
          </cell>
          <cell r="D127">
            <v>3075</v>
          </cell>
          <cell r="E127">
            <v>3075</v>
          </cell>
          <cell r="F127">
            <v>3075</v>
          </cell>
          <cell r="G127">
            <v>3075</v>
          </cell>
          <cell r="H127">
            <v>2991.6666666666665</v>
          </cell>
          <cell r="I127">
            <v>2719.6969696969695</v>
          </cell>
        </row>
        <row r="128">
          <cell r="A128">
            <v>145142</v>
          </cell>
          <cell r="B128" t="str">
            <v>MIZONE MOOD UP LONGAN COCONUT 500ML 1X12</v>
          </cell>
          <cell r="C128">
            <v>0</v>
          </cell>
          <cell r="D128">
            <v>36900</v>
          </cell>
          <cell r="E128">
            <v>36900</v>
          </cell>
          <cell r="F128">
            <v>36900</v>
          </cell>
          <cell r="G128">
            <v>36900</v>
          </cell>
          <cell r="H128">
            <v>35900</v>
          </cell>
          <cell r="I128">
            <v>32636.363636363632</v>
          </cell>
        </row>
        <row r="129">
          <cell r="A129" t="str">
            <v>145142P</v>
          </cell>
          <cell r="B129" t="str">
            <v>MIZONE MOOD UP LONGAN COCONUT 500ML 1X1 PCS</v>
          </cell>
          <cell r="C129">
            <v>0</v>
          </cell>
          <cell r="D129">
            <v>3075</v>
          </cell>
          <cell r="E129">
            <v>3075</v>
          </cell>
          <cell r="F129">
            <v>3075</v>
          </cell>
          <cell r="G129">
            <v>3075</v>
          </cell>
          <cell r="H129">
            <v>2991.6666666666665</v>
          </cell>
          <cell r="I129">
            <v>2719.6969696969695</v>
          </cell>
        </row>
        <row r="130">
          <cell r="A130">
            <v>145143</v>
          </cell>
          <cell r="B130" t="str">
            <v>MIZONE MOOD UP CRANBERRY 500ML 1X12</v>
          </cell>
          <cell r="C130">
            <v>0</v>
          </cell>
          <cell r="D130">
            <v>36900</v>
          </cell>
          <cell r="E130">
            <v>36900</v>
          </cell>
          <cell r="F130">
            <v>36900</v>
          </cell>
          <cell r="G130">
            <v>36900</v>
          </cell>
          <cell r="H130">
            <v>35900</v>
          </cell>
          <cell r="I130">
            <v>32636.363636363632</v>
          </cell>
        </row>
        <row r="131">
          <cell r="A131" t="str">
            <v>145143R</v>
          </cell>
          <cell r="B131" t="str">
            <v>MIZONE MOOD UP CRANBERRY 500ML 1X12 REJECT</v>
          </cell>
          <cell r="C131">
            <v>0</v>
          </cell>
          <cell r="D131">
            <v>36900</v>
          </cell>
          <cell r="E131">
            <v>36900</v>
          </cell>
          <cell r="F131">
            <v>36900</v>
          </cell>
          <cell r="G131">
            <v>36900</v>
          </cell>
          <cell r="H131">
            <v>35900</v>
          </cell>
          <cell r="I131">
            <v>32636.363636363632</v>
          </cell>
        </row>
        <row r="132">
          <cell r="A132" t="str">
            <v>145143P</v>
          </cell>
          <cell r="B132" t="str">
            <v>MIZONE MOOD UP CRANBERRY 500ML 1X1 PCS</v>
          </cell>
          <cell r="C132">
            <v>0</v>
          </cell>
          <cell r="D132">
            <v>3075</v>
          </cell>
          <cell r="E132">
            <v>3075</v>
          </cell>
          <cell r="F132">
            <v>3075</v>
          </cell>
          <cell r="G132">
            <v>3075</v>
          </cell>
          <cell r="H132">
            <v>2991.6666666666665</v>
          </cell>
          <cell r="I132">
            <v>2719.6969696969695</v>
          </cell>
        </row>
        <row r="133">
          <cell r="A133" t="str">
            <v>145143PR</v>
          </cell>
          <cell r="B133" t="str">
            <v>MIZONE MOOD UP CRANBERRY 500ML PCS REJECT</v>
          </cell>
          <cell r="C133">
            <v>0</v>
          </cell>
          <cell r="D133">
            <v>3075</v>
          </cell>
          <cell r="E133">
            <v>3075</v>
          </cell>
          <cell r="F133">
            <v>3075</v>
          </cell>
          <cell r="G133">
            <v>3075</v>
          </cell>
          <cell r="H133">
            <v>2991.6666666666665</v>
          </cell>
          <cell r="I133">
            <v>2719.6969696969695</v>
          </cell>
        </row>
        <row r="134">
          <cell r="A134">
            <v>145144</v>
          </cell>
          <cell r="B134" t="str">
            <v>MIZONE BREAK FREE CHERRY BLOSSOM 500ML 1x12</v>
          </cell>
          <cell r="C134">
            <v>0</v>
          </cell>
          <cell r="D134">
            <v>36900</v>
          </cell>
          <cell r="E134">
            <v>36900</v>
          </cell>
          <cell r="F134">
            <v>36900</v>
          </cell>
          <cell r="G134">
            <v>36900</v>
          </cell>
          <cell r="H134">
            <v>35900</v>
          </cell>
          <cell r="I134">
            <v>32636.363636363632</v>
          </cell>
        </row>
        <row r="135">
          <cell r="A135" t="str">
            <v>145144R</v>
          </cell>
          <cell r="B135" t="str">
            <v>MIZONE BREAK FREE CHERRY BLOSSOM 500ML 1x12 REJECT</v>
          </cell>
          <cell r="C135">
            <v>0</v>
          </cell>
          <cell r="D135">
            <v>36900</v>
          </cell>
          <cell r="E135">
            <v>36900</v>
          </cell>
          <cell r="F135">
            <v>36900</v>
          </cell>
          <cell r="G135">
            <v>36900</v>
          </cell>
          <cell r="H135">
            <v>35900</v>
          </cell>
          <cell r="I135">
            <v>32636.363636363632</v>
          </cell>
        </row>
        <row r="136">
          <cell r="A136" t="str">
            <v>145144P</v>
          </cell>
          <cell r="B136" t="str">
            <v>MIZONE BREAK FREE CHERRY BLOSSOM 500ML 1x1 PCS</v>
          </cell>
          <cell r="C136">
            <v>0</v>
          </cell>
          <cell r="D136">
            <v>3075</v>
          </cell>
          <cell r="E136">
            <v>3075</v>
          </cell>
          <cell r="F136">
            <v>3075</v>
          </cell>
          <cell r="G136">
            <v>3075</v>
          </cell>
          <cell r="H136">
            <v>2991.6666666666665</v>
          </cell>
          <cell r="I136">
            <v>2719.6969696969695</v>
          </cell>
        </row>
        <row r="137">
          <cell r="A137" t="str">
            <v>145144PR</v>
          </cell>
          <cell r="B137" t="str">
            <v>MIZONE BREAK FREE CHERRY BLOSSOM 500ML PCS REJECT</v>
          </cell>
          <cell r="C137">
            <v>0</v>
          </cell>
          <cell r="D137">
            <v>3075</v>
          </cell>
          <cell r="E137">
            <v>3075</v>
          </cell>
          <cell r="F137">
            <v>3075</v>
          </cell>
          <cell r="G137">
            <v>3075</v>
          </cell>
          <cell r="H137">
            <v>2991.6666666666665</v>
          </cell>
          <cell r="I137">
            <v>2719.6969696969695</v>
          </cell>
        </row>
        <row r="138">
          <cell r="A138">
            <v>145679</v>
          </cell>
          <cell r="B138" t="str">
            <v>MIZONE MOVE ON STARFRUIT 500ML 1X12</v>
          </cell>
          <cell r="C138">
            <v>0</v>
          </cell>
          <cell r="D138">
            <v>36900</v>
          </cell>
          <cell r="E138">
            <v>36900</v>
          </cell>
          <cell r="F138">
            <v>36900</v>
          </cell>
          <cell r="G138">
            <v>36900</v>
          </cell>
          <cell r="H138">
            <v>35900</v>
          </cell>
          <cell r="I138">
            <v>32636.363636363632</v>
          </cell>
        </row>
        <row r="139">
          <cell r="A139" t="str">
            <v>145679R</v>
          </cell>
          <cell r="B139" t="str">
            <v>MIZONE MOVE ON STARFRUIT 500ML 1X12 REJECT</v>
          </cell>
          <cell r="C139">
            <v>0</v>
          </cell>
          <cell r="D139">
            <v>36900</v>
          </cell>
          <cell r="E139">
            <v>36900</v>
          </cell>
          <cell r="F139">
            <v>36900</v>
          </cell>
          <cell r="G139">
            <v>36900</v>
          </cell>
          <cell r="H139">
            <v>35900</v>
          </cell>
          <cell r="I139">
            <v>32636.363636363632</v>
          </cell>
        </row>
        <row r="140">
          <cell r="A140" t="str">
            <v>145679P</v>
          </cell>
          <cell r="B140" t="str">
            <v>MIZONE MOVE ON STARFRUIT 500ML 1X1 PCS</v>
          </cell>
          <cell r="C140">
            <v>0</v>
          </cell>
          <cell r="D140">
            <v>3075</v>
          </cell>
          <cell r="E140">
            <v>3075</v>
          </cell>
          <cell r="F140">
            <v>3075</v>
          </cell>
          <cell r="G140">
            <v>3075</v>
          </cell>
          <cell r="H140">
            <v>2991.6666666666665</v>
          </cell>
          <cell r="I140">
            <v>2719.6969696969695</v>
          </cell>
        </row>
        <row r="141">
          <cell r="A141" t="str">
            <v>145679PR</v>
          </cell>
          <cell r="B141" t="str">
            <v>MIZONE MOVE ON STARFRUIT 500ML PCS REJECT</v>
          </cell>
          <cell r="C141">
            <v>0</v>
          </cell>
          <cell r="D141">
            <v>3075</v>
          </cell>
          <cell r="E141">
            <v>3075</v>
          </cell>
          <cell r="F141">
            <v>3075</v>
          </cell>
          <cell r="G141">
            <v>3075</v>
          </cell>
          <cell r="H141">
            <v>2991.6666666666665</v>
          </cell>
          <cell r="I141">
            <v>2719.6969696969695</v>
          </cell>
        </row>
        <row r="142">
          <cell r="A142">
            <v>161138</v>
          </cell>
          <cell r="B142" t="str">
            <v>MIZONE MOVE ON STARFRUIT HD 500ML 1X12</v>
          </cell>
          <cell r="C142">
            <v>0</v>
          </cell>
          <cell r="D142">
            <v>36900</v>
          </cell>
          <cell r="E142">
            <v>36900</v>
          </cell>
          <cell r="F142">
            <v>36900</v>
          </cell>
          <cell r="G142">
            <v>36900</v>
          </cell>
          <cell r="H142">
            <v>35900</v>
          </cell>
          <cell r="I142">
            <v>32636.363636363632</v>
          </cell>
        </row>
        <row r="143">
          <cell r="A143">
            <v>161139</v>
          </cell>
          <cell r="B143" t="str">
            <v>MIZONE ACTIVE LYCHEE LEMON HD 500ML 1X12</v>
          </cell>
          <cell r="C143">
            <v>0</v>
          </cell>
          <cell r="D143">
            <v>36900</v>
          </cell>
          <cell r="E143">
            <v>36900</v>
          </cell>
          <cell r="F143">
            <v>36900</v>
          </cell>
          <cell r="G143">
            <v>36900</v>
          </cell>
          <cell r="H143">
            <v>35900</v>
          </cell>
          <cell r="I143">
            <v>32636.363636363632</v>
          </cell>
        </row>
        <row r="144">
          <cell r="A144">
            <v>161162</v>
          </cell>
          <cell r="B144" t="str">
            <v>MIZONE BREAK FREE CHERRY BLOSSOM HD 500ML 1x12</v>
          </cell>
          <cell r="C144">
            <v>0</v>
          </cell>
          <cell r="D144">
            <v>36900</v>
          </cell>
          <cell r="E144">
            <v>36900</v>
          </cell>
          <cell r="F144">
            <v>36900</v>
          </cell>
          <cell r="G144">
            <v>36900</v>
          </cell>
          <cell r="H144">
            <v>35900</v>
          </cell>
          <cell r="I144">
            <v>32636.363636363632</v>
          </cell>
        </row>
        <row r="145">
          <cell r="A145">
            <v>161163</v>
          </cell>
          <cell r="B145" t="str">
            <v>MIZONE MOOD UP CRANBERRY HD 500ML 1X12</v>
          </cell>
          <cell r="C145">
            <v>0</v>
          </cell>
          <cell r="D145">
            <v>36900</v>
          </cell>
          <cell r="E145">
            <v>36900</v>
          </cell>
          <cell r="F145">
            <v>36900</v>
          </cell>
          <cell r="G145">
            <v>36900</v>
          </cell>
          <cell r="H145">
            <v>35900</v>
          </cell>
          <cell r="I145">
            <v>32636.363636363632</v>
          </cell>
        </row>
        <row r="146">
          <cell r="A146" t="str">
            <v>161138P</v>
          </cell>
          <cell r="B146" t="str">
            <v>MIZONE MOVE ON STARFRUIT HD 500ML HD</v>
          </cell>
          <cell r="C146">
            <v>0</v>
          </cell>
          <cell r="D146">
            <v>3075</v>
          </cell>
          <cell r="E146">
            <v>3075</v>
          </cell>
          <cell r="F146">
            <v>3075</v>
          </cell>
          <cell r="G146">
            <v>3075</v>
          </cell>
          <cell r="H146">
            <v>2991.6666666666665</v>
          </cell>
          <cell r="I146">
            <v>2719.6969696969695</v>
          </cell>
        </row>
        <row r="147">
          <cell r="A147" t="str">
            <v>161139P</v>
          </cell>
          <cell r="B147" t="str">
            <v>MIZONE ACTIVE LYCHEE LEMON HD 500ML HD</v>
          </cell>
          <cell r="C147">
            <v>0</v>
          </cell>
          <cell r="D147">
            <v>3075</v>
          </cell>
          <cell r="E147">
            <v>3075</v>
          </cell>
          <cell r="F147">
            <v>3075</v>
          </cell>
          <cell r="G147">
            <v>3075</v>
          </cell>
          <cell r="H147">
            <v>2991.6666666666665</v>
          </cell>
          <cell r="I147">
            <v>2719.6969696969695</v>
          </cell>
        </row>
        <row r="148">
          <cell r="A148" t="str">
            <v>161162P</v>
          </cell>
          <cell r="B148" t="str">
            <v>MIZONE BREAK FREE CHERRY BLOSSOM HD 500ML HD</v>
          </cell>
          <cell r="C148">
            <v>0</v>
          </cell>
          <cell r="D148">
            <v>3075</v>
          </cell>
          <cell r="E148">
            <v>3075</v>
          </cell>
          <cell r="F148">
            <v>3075</v>
          </cell>
          <cell r="G148">
            <v>3075</v>
          </cell>
          <cell r="H148">
            <v>2991.6666666666665</v>
          </cell>
          <cell r="I148">
            <v>2719.6969696969695</v>
          </cell>
        </row>
        <row r="149">
          <cell r="A149" t="str">
            <v>161163P</v>
          </cell>
          <cell r="B149" t="str">
            <v>MIZONE MOOD UP CRANBERRY HD 500ML HD</v>
          </cell>
          <cell r="C149">
            <v>0</v>
          </cell>
          <cell r="D149">
            <v>3075</v>
          </cell>
          <cell r="E149">
            <v>3075</v>
          </cell>
          <cell r="F149">
            <v>3075</v>
          </cell>
          <cell r="G149">
            <v>3075</v>
          </cell>
          <cell r="H149">
            <v>2991.6666666666665</v>
          </cell>
          <cell r="I149">
            <v>2719.6969696969695</v>
          </cell>
        </row>
        <row r="150">
          <cell r="A150">
            <v>87436</v>
          </cell>
          <cell r="B150" t="str">
            <v>FRES-IN CRISPY APPLE</v>
          </cell>
          <cell r="C150">
            <v>43500</v>
          </cell>
          <cell r="D150">
            <v>43500</v>
          </cell>
          <cell r="E150">
            <v>43500</v>
          </cell>
          <cell r="F150">
            <v>36900</v>
          </cell>
          <cell r="G150">
            <v>36900</v>
          </cell>
          <cell r="H150">
            <v>35900</v>
          </cell>
          <cell r="I150">
            <v>32636.363636363632</v>
          </cell>
        </row>
        <row r="151">
          <cell r="A151" t="str">
            <v>87436P</v>
          </cell>
          <cell r="B151" t="str">
            <v>FRES-IN CRISPY APPLE/PCS</v>
          </cell>
          <cell r="C151">
            <v>3625</v>
          </cell>
          <cell r="D151">
            <v>3625</v>
          </cell>
          <cell r="E151">
            <v>3625</v>
          </cell>
          <cell r="F151">
            <v>3075</v>
          </cell>
          <cell r="G151">
            <v>3075</v>
          </cell>
          <cell r="H151">
            <v>2991.6666666666665</v>
          </cell>
          <cell r="I151">
            <v>2719.6969696969695</v>
          </cell>
        </row>
        <row r="152">
          <cell r="A152">
            <v>87625</v>
          </cell>
          <cell r="B152" t="str">
            <v>FRES-IN JC STRAWBERRY 500ML</v>
          </cell>
          <cell r="C152">
            <v>43500</v>
          </cell>
          <cell r="D152">
            <v>43500</v>
          </cell>
          <cell r="E152">
            <v>43500</v>
          </cell>
          <cell r="F152">
            <v>36900</v>
          </cell>
          <cell r="G152">
            <v>36900</v>
          </cell>
          <cell r="H152">
            <v>35900</v>
          </cell>
          <cell r="I152">
            <v>32636.363636363632</v>
          </cell>
        </row>
        <row r="153">
          <cell r="A153" t="str">
            <v>87625P</v>
          </cell>
          <cell r="B153" t="str">
            <v>FRES-IN JC STRAWBERRY 500ML 1X1</v>
          </cell>
          <cell r="C153">
            <v>3625</v>
          </cell>
          <cell r="D153">
            <v>3625</v>
          </cell>
          <cell r="E153">
            <v>3625</v>
          </cell>
          <cell r="F153">
            <v>3075</v>
          </cell>
          <cell r="G153">
            <v>3075</v>
          </cell>
          <cell r="H153">
            <v>2991.6666666666665</v>
          </cell>
          <cell r="I153">
            <v>2719.6969696969695</v>
          </cell>
        </row>
        <row r="154">
          <cell r="A154">
            <v>95948</v>
          </cell>
          <cell r="B154" t="str">
            <v>FRES-IN STRAWBERRY 1x6</v>
          </cell>
          <cell r="C154">
            <v>21750</v>
          </cell>
          <cell r="D154">
            <v>21750</v>
          </cell>
          <cell r="E154">
            <v>21750</v>
          </cell>
          <cell r="F154">
            <v>18450</v>
          </cell>
          <cell r="G154">
            <v>18450</v>
          </cell>
          <cell r="H154">
            <v>17950</v>
          </cell>
          <cell r="I154">
            <v>16318.181818181816</v>
          </cell>
        </row>
        <row r="155">
          <cell r="A155">
            <v>26000</v>
          </cell>
          <cell r="B155" t="str">
            <v>LEVITE ORANGE 350ML 1X12</v>
          </cell>
          <cell r="C155">
            <v>34650</v>
          </cell>
          <cell r="D155">
            <v>34650</v>
          </cell>
          <cell r="E155">
            <v>34650</v>
          </cell>
          <cell r="F155">
            <v>34650</v>
          </cell>
          <cell r="G155">
            <v>34650</v>
          </cell>
          <cell r="H155">
            <v>33650</v>
          </cell>
          <cell r="I155">
            <v>30590.909090909088</v>
          </cell>
        </row>
        <row r="156">
          <cell r="A156" t="str">
            <v>26000R</v>
          </cell>
          <cell r="B156" t="str">
            <v>LEVITE ORANGE 350ML 1X12 REJECT</v>
          </cell>
          <cell r="C156">
            <v>34650</v>
          </cell>
          <cell r="D156">
            <v>34650</v>
          </cell>
          <cell r="E156">
            <v>34650</v>
          </cell>
          <cell r="F156">
            <v>34650</v>
          </cell>
          <cell r="G156">
            <v>34650</v>
          </cell>
          <cell r="H156">
            <v>33650</v>
          </cell>
          <cell r="I156">
            <v>30590.909090909088</v>
          </cell>
        </row>
        <row r="157">
          <cell r="A157" t="str">
            <v>26000P</v>
          </cell>
          <cell r="B157" t="str">
            <v>LEVITE ORANGE 350ML 1X1</v>
          </cell>
          <cell r="C157">
            <v>2887.5</v>
          </cell>
          <cell r="D157">
            <v>2887.5</v>
          </cell>
          <cell r="E157">
            <v>2887.5</v>
          </cell>
          <cell r="F157">
            <v>2887.5</v>
          </cell>
          <cell r="G157">
            <v>2887.5</v>
          </cell>
          <cell r="H157">
            <v>2804.1666666666665</v>
          </cell>
          <cell r="I157">
            <v>2549.242424242424</v>
          </cell>
        </row>
        <row r="158">
          <cell r="A158" t="str">
            <v>26000PR</v>
          </cell>
          <cell r="B158" t="str">
            <v>LEVITE ORANGE 350ML 1X1 REJECT</v>
          </cell>
          <cell r="C158">
            <v>2887.5</v>
          </cell>
          <cell r="D158">
            <v>2887.5</v>
          </cell>
          <cell r="E158">
            <v>2887.5</v>
          </cell>
          <cell r="F158">
            <v>2887.5</v>
          </cell>
          <cell r="G158">
            <v>2887.5</v>
          </cell>
          <cell r="H158">
            <v>2804.1666666666665</v>
          </cell>
          <cell r="I158">
            <v>2549.242424242424</v>
          </cell>
        </row>
        <row r="159">
          <cell r="A159">
            <v>26005</v>
          </cell>
          <cell r="B159" t="str">
            <v>LEVITE ORANGE 350ML 1X6</v>
          </cell>
          <cell r="C159">
            <v>17325</v>
          </cell>
          <cell r="D159">
            <v>17325</v>
          </cell>
          <cell r="E159">
            <v>17325</v>
          </cell>
          <cell r="F159">
            <v>17325</v>
          </cell>
          <cell r="G159">
            <v>17325</v>
          </cell>
          <cell r="H159">
            <v>16825</v>
          </cell>
          <cell r="I159">
            <v>15295.454545454544</v>
          </cell>
        </row>
        <row r="160">
          <cell r="A160">
            <v>26001</v>
          </cell>
          <cell r="B160" t="str">
            <v>LEVITE JAMBU BIJI 350ML 1X12</v>
          </cell>
          <cell r="C160">
            <v>34650</v>
          </cell>
          <cell r="D160">
            <v>34650</v>
          </cell>
          <cell r="E160">
            <v>34650</v>
          </cell>
          <cell r="F160">
            <v>34650</v>
          </cell>
          <cell r="G160">
            <v>34650</v>
          </cell>
          <cell r="H160">
            <v>33650</v>
          </cell>
          <cell r="I160">
            <v>30590.909090909088</v>
          </cell>
        </row>
        <row r="161">
          <cell r="A161" t="str">
            <v>26001R</v>
          </cell>
          <cell r="B161" t="str">
            <v>LEVITE JAMBU BIJI 350ML 1X12 REJECT</v>
          </cell>
          <cell r="C161">
            <v>34650</v>
          </cell>
          <cell r="D161">
            <v>34650</v>
          </cell>
          <cell r="E161">
            <v>34650</v>
          </cell>
          <cell r="F161">
            <v>34650</v>
          </cell>
          <cell r="G161">
            <v>34650</v>
          </cell>
          <cell r="H161">
            <v>33650</v>
          </cell>
          <cell r="I161">
            <v>30590.909090909088</v>
          </cell>
        </row>
        <row r="162">
          <cell r="A162" t="str">
            <v>26001P</v>
          </cell>
          <cell r="B162" t="str">
            <v>LEVITE JAMBU BIJI 350ML 1X1</v>
          </cell>
          <cell r="C162">
            <v>2887.5</v>
          </cell>
          <cell r="D162">
            <v>2887.5</v>
          </cell>
          <cell r="E162">
            <v>2887.5</v>
          </cell>
          <cell r="F162">
            <v>2887.5</v>
          </cell>
          <cell r="G162">
            <v>2887.5</v>
          </cell>
          <cell r="H162">
            <v>2804.1666666666665</v>
          </cell>
          <cell r="I162">
            <v>2549.242424242424</v>
          </cell>
        </row>
        <row r="163">
          <cell r="A163" t="str">
            <v>26001PR</v>
          </cell>
          <cell r="B163" t="str">
            <v>LEVITE JAMBU BIJI 350ML 1X1 PCS REJECT</v>
          </cell>
          <cell r="C163">
            <v>2887.5</v>
          </cell>
          <cell r="D163">
            <v>2887.5</v>
          </cell>
          <cell r="E163">
            <v>2887.5</v>
          </cell>
          <cell r="F163">
            <v>2887.5</v>
          </cell>
          <cell r="G163">
            <v>2887.5</v>
          </cell>
          <cell r="H163">
            <v>2804.1666666666665</v>
          </cell>
          <cell r="I163">
            <v>2549.242424242424</v>
          </cell>
        </row>
        <row r="164">
          <cell r="A164">
            <v>26006</v>
          </cell>
          <cell r="B164" t="str">
            <v>LEVITE JAMBU BIJI 350ML 1X6</v>
          </cell>
          <cell r="C164">
            <v>17325</v>
          </cell>
          <cell r="D164">
            <v>17325</v>
          </cell>
          <cell r="E164">
            <v>17325</v>
          </cell>
          <cell r="F164">
            <v>17325</v>
          </cell>
          <cell r="G164">
            <v>17325</v>
          </cell>
          <cell r="H164">
            <v>16825</v>
          </cell>
          <cell r="I164">
            <v>15295.454545454544</v>
          </cell>
        </row>
        <row r="165">
          <cell r="A165">
            <v>26002</v>
          </cell>
          <cell r="B165" t="str">
            <v>LEVITE COMBO 350ML 1X12</v>
          </cell>
          <cell r="C165">
            <v>34650</v>
          </cell>
          <cell r="D165">
            <v>34650</v>
          </cell>
          <cell r="E165">
            <v>34650</v>
          </cell>
          <cell r="F165">
            <v>34650</v>
          </cell>
          <cell r="G165">
            <v>34650</v>
          </cell>
          <cell r="H165">
            <v>33650</v>
          </cell>
          <cell r="I165">
            <v>30590.909090909088</v>
          </cell>
        </row>
        <row r="166">
          <cell r="A166">
            <v>26003</v>
          </cell>
          <cell r="B166" t="str">
            <v>LEVITE COMBO 350ML 1X6</v>
          </cell>
          <cell r="C166">
            <v>17325</v>
          </cell>
          <cell r="D166">
            <v>17325</v>
          </cell>
          <cell r="E166">
            <v>17325</v>
          </cell>
          <cell r="F166">
            <v>17325</v>
          </cell>
          <cell r="G166">
            <v>17325</v>
          </cell>
          <cell r="H166">
            <v>16825</v>
          </cell>
          <cell r="I166">
            <v>15295.454545454544</v>
          </cell>
        </row>
        <row r="167">
          <cell r="A167">
            <v>26004</v>
          </cell>
          <cell r="B167" t="str">
            <v>LEVITE SIRSAK 350ML 1X12</v>
          </cell>
          <cell r="C167">
            <v>34650</v>
          </cell>
          <cell r="D167">
            <v>34650</v>
          </cell>
          <cell r="E167">
            <v>34650</v>
          </cell>
          <cell r="F167">
            <v>34650</v>
          </cell>
          <cell r="G167">
            <v>34650</v>
          </cell>
          <cell r="H167">
            <v>33650</v>
          </cell>
          <cell r="I167">
            <v>30590.909090909088</v>
          </cell>
        </row>
        <row r="168">
          <cell r="A168" t="str">
            <v>26004R</v>
          </cell>
          <cell r="B168" t="str">
            <v>LEVITE SIRSAK 350ML 1X12 REJECT</v>
          </cell>
          <cell r="C168">
            <v>34650</v>
          </cell>
          <cell r="D168">
            <v>34650</v>
          </cell>
          <cell r="E168">
            <v>34650</v>
          </cell>
          <cell r="F168">
            <v>34650</v>
          </cell>
          <cell r="G168">
            <v>34650</v>
          </cell>
          <cell r="H168">
            <v>33650</v>
          </cell>
          <cell r="I168">
            <v>30590.909090909088</v>
          </cell>
        </row>
        <row r="169">
          <cell r="A169" t="str">
            <v>26004P</v>
          </cell>
          <cell r="B169" t="str">
            <v>LEVITE SIRSAK 350ML 1X1</v>
          </cell>
          <cell r="C169">
            <v>2887.5</v>
          </cell>
          <cell r="D169">
            <v>2887.5</v>
          </cell>
          <cell r="E169">
            <v>2887.5</v>
          </cell>
          <cell r="F169">
            <v>2887.5</v>
          </cell>
          <cell r="G169">
            <v>2887.5</v>
          </cell>
          <cell r="H169">
            <v>2804.1666666666665</v>
          </cell>
          <cell r="I169">
            <v>2549.242424242424</v>
          </cell>
        </row>
        <row r="170">
          <cell r="A170" t="str">
            <v>26004PR</v>
          </cell>
          <cell r="B170" t="str">
            <v>LEVITE SIRSAK 350ML 1X1 REJECT</v>
          </cell>
          <cell r="C170">
            <v>2887.5</v>
          </cell>
          <cell r="D170">
            <v>2887.5</v>
          </cell>
          <cell r="E170">
            <v>2887.5</v>
          </cell>
          <cell r="F170">
            <v>2887.5</v>
          </cell>
          <cell r="G170">
            <v>2887.5</v>
          </cell>
          <cell r="H170">
            <v>2804.1666666666665</v>
          </cell>
          <cell r="I170">
            <v>2549.242424242424</v>
          </cell>
        </row>
        <row r="171">
          <cell r="A171">
            <v>0</v>
          </cell>
          <cell r="B171" t="str">
            <v>LEVITE SIRSAK 350ML 1X6</v>
          </cell>
          <cell r="C171">
            <v>17325</v>
          </cell>
          <cell r="D171">
            <v>17325</v>
          </cell>
          <cell r="E171">
            <v>17325</v>
          </cell>
          <cell r="F171">
            <v>17325</v>
          </cell>
          <cell r="G171">
            <v>17325</v>
          </cell>
          <cell r="H171">
            <v>16825</v>
          </cell>
          <cell r="I171">
            <v>15295.454545454544</v>
          </cell>
        </row>
        <row r="172">
          <cell r="A172">
            <v>26011</v>
          </cell>
          <cell r="B172" t="str">
            <v>LEVITE ANGGUR HIJAU 1X6</v>
          </cell>
          <cell r="C172">
            <v>17325</v>
          </cell>
          <cell r="D172">
            <v>17325</v>
          </cell>
          <cell r="E172">
            <v>17325</v>
          </cell>
          <cell r="F172">
            <v>17325</v>
          </cell>
          <cell r="G172">
            <v>17325</v>
          </cell>
          <cell r="H172">
            <v>16825</v>
          </cell>
          <cell r="I172">
            <v>15295.454545454544</v>
          </cell>
        </row>
        <row r="173">
          <cell r="A173">
            <v>26012</v>
          </cell>
          <cell r="B173" t="str">
            <v>LEVITE ANGGUR HIJAU 1X12</v>
          </cell>
          <cell r="C173">
            <v>34650</v>
          </cell>
          <cell r="D173">
            <v>34650</v>
          </cell>
          <cell r="E173">
            <v>34650</v>
          </cell>
          <cell r="F173">
            <v>34650</v>
          </cell>
          <cell r="G173">
            <v>34650</v>
          </cell>
          <cell r="H173">
            <v>33650</v>
          </cell>
          <cell r="I173">
            <v>30590.909090909088</v>
          </cell>
        </row>
        <row r="174">
          <cell r="A174" t="str">
            <v>26012R</v>
          </cell>
          <cell r="B174" t="str">
            <v>LEVITE ANGGUR HIJAU 1X12 REJECT</v>
          </cell>
          <cell r="C174">
            <v>34650</v>
          </cell>
          <cell r="D174">
            <v>34650</v>
          </cell>
          <cell r="E174">
            <v>34650</v>
          </cell>
          <cell r="F174">
            <v>34650</v>
          </cell>
          <cell r="G174">
            <v>34650</v>
          </cell>
          <cell r="H174">
            <v>33650</v>
          </cell>
          <cell r="I174">
            <v>30590.909090909088</v>
          </cell>
        </row>
        <row r="175">
          <cell r="A175" t="str">
            <v>26012P</v>
          </cell>
          <cell r="B175" t="str">
            <v>LEVITE ANGGUR HIJAU 1X1 PCS</v>
          </cell>
          <cell r="C175">
            <v>2887.5</v>
          </cell>
          <cell r="D175">
            <v>2887.5</v>
          </cell>
          <cell r="E175">
            <v>2887.5</v>
          </cell>
          <cell r="F175">
            <v>2887.5</v>
          </cell>
          <cell r="G175">
            <v>2887.5</v>
          </cell>
          <cell r="H175">
            <v>2804.1666666666665</v>
          </cell>
          <cell r="I175">
            <v>2549.242424242424</v>
          </cell>
        </row>
        <row r="176">
          <cell r="A176" t="str">
            <v>26012PR</v>
          </cell>
          <cell r="B176" t="str">
            <v>LEVITE ANGGUR HIJAU 1X1 REJECT</v>
          </cell>
          <cell r="C176">
            <v>2887.5</v>
          </cell>
          <cell r="D176">
            <v>2887.5</v>
          </cell>
          <cell r="E176">
            <v>2887.5</v>
          </cell>
          <cell r="F176">
            <v>2887.5</v>
          </cell>
          <cell r="G176">
            <v>2887.5</v>
          </cell>
          <cell r="H176">
            <v>2804.1666666666665</v>
          </cell>
          <cell r="I176">
            <v>2549.242424242424</v>
          </cell>
        </row>
        <row r="177">
          <cell r="A177">
            <v>142193</v>
          </cell>
          <cell r="B177" t="str">
            <v>LEVITE LEMON CUCUMBER MINT 350ml 1X12</v>
          </cell>
          <cell r="C177">
            <v>34650</v>
          </cell>
          <cell r="D177">
            <v>34650</v>
          </cell>
          <cell r="E177">
            <v>34650</v>
          </cell>
          <cell r="F177">
            <v>34650</v>
          </cell>
          <cell r="G177">
            <v>34650</v>
          </cell>
          <cell r="H177">
            <v>33650</v>
          </cell>
          <cell r="I177">
            <v>30590.909090909088</v>
          </cell>
        </row>
        <row r="178">
          <cell r="A178" t="str">
            <v>142193R</v>
          </cell>
          <cell r="B178" t="str">
            <v>LEVITE LEMON CUCUMBER MINT 350ml 1X12 REJECT</v>
          </cell>
          <cell r="C178">
            <v>34650</v>
          </cell>
          <cell r="D178">
            <v>34650</v>
          </cell>
          <cell r="E178">
            <v>34650</v>
          </cell>
          <cell r="F178">
            <v>34650</v>
          </cell>
          <cell r="G178">
            <v>34650</v>
          </cell>
          <cell r="H178">
            <v>33650</v>
          </cell>
          <cell r="I178">
            <v>30590.909090909088</v>
          </cell>
        </row>
        <row r="179">
          <cell r="A179" t="str">
            <v>142193p</v>
          </cell>
          <cell r="B179" t="str">
            <v>LEVITE LEMON CUCUMBER MINT 350ml 1X1</v>
          </cell>
          <cell r="C179">
            <v>2887.5</v>
          </cell>
          <cell r="D179">
            <v>2887.5</v>
          </cell>
          <cell r="E179">
            <v>2887.5</v>
          </cell>
          <cell r="F179">
            <v>2887.5</v>
          </cell>
          <cell r="G179">
            <v>2887.5</v>
          </cell>
          <cell r="H179">
            <v>2804.1666666666665</v>
          </cell>
          <cell r="I179">
            <v>2549.242424242424</v>
          </cell>
        </row>
        <row r="180">
          <cell r="A180" t="str">
            <v>142193PR</v>
          </cell>
          <cell r="B180" t="str">
            <v>LEVITE LEMON CUCUMBER MINT 350ml 1X1 PCS REJECT</v>
          </cell>
          <cell r="C180">
            <v>2887.5</v>
          </cell>
          <cell r="D180">
            <v>2887.5</v>
          </cell>
          <cell r="E180">
            <v>2887.5</v>
          </cell>
          <cell r="F180">
            <v>2887.5</v>
          </cell>
          <cell r="G180">
            <v>2887.5</v>
          </cell>
          <cell r="H180">
            <v>2804.1666666666665</v>
          </cell>
          <cell r="I180">
            <v>2549.242424242424</v>
          </cell>
        </row>
        <row r="181">
          <cell r="A181">
            <v>142194</v>
          </cell>
          <cell r="B181" t="str">
            <v>LEVITE LYCEE CITRUS MINT 350ml 1X12</v>
          </cell>
          <cell r="C181">
            <v>34650</v>
          </cell>
          <cell r="D181">
            <v>34650</v>
          </cell>
          <cell r="E181">
            <v>34650</v>
          </cell>
          <cell r="F181">
            <v>34650</v>
          </cell>
          <cell r="G181">
            <v>34650</v>
          </cell>
          <cell r="H181">
            <v>33650</v>
          </cell>
          <cell r="I181">
            <v>30590.909090909088</v>
          </cell>
        </row>
        <row r="182">
          <cell r="A182" t="str">
            <v>142194R</v>
          </cell>
          <cell r="B182" t="str">
            <v>LEVITE LYCEE CITRUS MINT 350ml 1X12 REJECT</v>
          </cell>
          <cell r="C182">
            <v>34650</v>
          </cell>
          <cell r="D182">
            <v>34650</v>
          </cell>
          <cell r="E182">
            <v>34650</v>
          </cell>
          <cell r="F182">
            <v>34650</v>
          </cell>
          <cell r="G182">
            <v>34650</v>
          </cell>
          <cell r="H182">
            <v>33650</v>
          </cell>
          <cell r="I182">
            <v>30590.909090909088</v>
          </cell>
        </row>
        <row r="183">
          <cell r="A183" t="str">
            <v>142194P</v>
          </cell>
          <cell r="B183" t="str">
            <v>LEVITE LYCEE CITRUS MINT 350ml 1X1</v>
          </cell>
          <cell r="C183">
            <v>2887.5</v>
          </cell>
          <cell r="D183">
            <v>2887.5</v>
          </cell>
          <cell r="E183">
            <v>2887.5</v>
          </cell>
          <cell r="F183">
            <v>2887.5</v>
          </cell>
          <cell r="G183">
            <v>2887.5</v>
          </cell>
          <cell r="H183">
            <v>2804.1666666666665</v>
          </cell>
          <cell r="I183">
            <v>2549.242424242424</v>
          </cell>
        </row>
        <row r="184">
          <cell r="A184" t="str">
            <v>142194PR</v>
          </cell>
          <cell r="B184" t="str">
            <v>LEVITE LYCEE CITRUS MINT 350ml 1X1 PCS REJECT</v>
          </cell>
          <cell r="C184">
            <v>2887.5</v>
          </cell>
          <cell r="D184">
            <v>2887.5</v>
          </cell>
          <cell r="E184">
            <v>2887.5</v>
          </cell>
          <cell r="F184">
            <v>2887.5</v>
          </cell>
          <cell r="G184">
            <v>2887.5</v>
          </cell>
          <cell r="H184">
            <v>2804.1666666666665</v>
          </cell>
          <cell r="I184">
            <v>2549.242424242424</v>
          </cell>
        </row>
        <row r="185">
          <cell r="A185">
            <v>142196</v>
          </cell>
          <cell r="B185" t="str">
            <v>LEVITE WILDBERRIES LIME MINT 350ml 1X12</v>
          </cell>
          <cell r="C185">
            <v>34650</v>
          </cell>
          <cell r="D185">
            <v>34650</v>
          </cell>
          <cell r="E185">
            <v>34650</v>
          </cell>
          <cell r="F185">
            <v>34650</v>
          </cell>
          <cell r="G185">
            <v>34650</v>
          </cell>
          <cell r="H185">
            <v>33650</v>
          </cell>
          <cell r="I185">
            <v>30590.909090909088</v>
          </cell>
        </row>
        <row r="186">
          <cell r="A186" t="str">
            <v>142196R</v>
          </cell>
          <cell r="B186" t="str">
            <v>LEVITE WILDBERRIES LIME MINT 350ml 1X12 REJECT</v>
          </cell>
          <cell r="C186">
            <v>34650</v>
          </cell>
          <cell r="D186">
            <v>34650</v>
          </cell>
          <cell r="E186">
            <v>34650</v>
          </cell>
          <cell r="F186">
            <v>34650</v>
          </cell>
          <cell r="G186">
            <v>34650</v>
          </cell>
          <cell r="H186">
            <v>33650</v>
          </cell>
          <cell r="I186">
            <v>30590.909090909088</v>
          </cell>
        </row>
        <row r="187">
          <cell r="A187" t="str">
            <v>142196P</v>
          </cell>
          <cell r="B187" t="str">
            <v>LEVITE WILDBERRIES LIME MINT 350ml 1X1</v>
          </cell>
          <cell r="C187">
            <v>2887.5</v>
          </cell>
          <cell r="D187">
            <v>2887.5</v>
          </cell>
          <cell r="E187">
            <v>2887.5</v>
          </cell>
          <cell r="F187">
            <v>2887.5</v>
          </cell>
          <cell r="G187">
            <v>2887.5</v>
          </cell>
          <cell r="H187">
            <v>2804.1666666666665</v>
          </cell>
          <cell r="I187">
            <v>2549.242424242424</v>
          </cell>
        </row>
        <row r="188">
          <cell r="A188" t="str">
            <v>142196PR</v>
          </cell>
          <cell r="B188" t="str">
            <v>LEVITE WILDBERRIES LIME MINT 350ml 1X1 PCS REJECT</v>
          </cell>
          <cell r="C188">
            <v>2887.5</v>
          </cell>
          <cell r="D188">
            <v>2887.5</v>
          </cell>
          <cell r="E188">
            <v>2887.5</v>
          </cell>
          <cell r="F188">
            <v>2887.5</v>
          </cell>
          <cell r="G188">
            <v>2887.5</v>
          </cell>
          <cell r="H188">
            <v>2804.1666666666665</v>
          </cell>
          <cell r="I188">
            <v>2549.242424242424</v>
          </cell>
        </row>
        <row r="189">
          <cell r="A189">
            <v>148136</v>
          </cell>
          <cell r="B189" t="str">
            <v>VT.220ML LOCAL 1X42</v>
          </cell>
          <cell r="C189">
            <v>0</v>
          </cell>
          <cell r="D189">
            <v>0</v>
          </cell>
          <cell r="E189">
            <v>16550</v>
          </cell>
          <cell r="F189">
            <v>17150</v>
          </cell>
          <cell r="G189">
            <v>17150</v>
          </cell>
          <cell r="H189">
            <v>16150</v>
          </cell>
          <cell r="I189">
            <v>14681.81818181818</v>
          </cell>
        </row>
        <row r="190">
          <cell r="A190" t="str">
            <v>148136R</v>
          </cell>
          <cell r="B190" t="str">
            <v>VT.220ML LOCAL 1X42 REJECT</v>
          </cell>
          <cell r="C190">
            <v>0</v>
          </cell>
          <cell r="D190">
            <v>0</v>
          </cell>
          <cell r="E190">
            <v>16550</v>
          </cell>
          <cell r="F190">
            <v>17150</v>
          </cell>
          <cell r="G190">
            <v>17150</v>
          </cell>
          <cell r="H190">
            <v>16150</v>
          </cell>
          <cell r="I190">
            <v>14681.81818181818</v>
          </cell>
        </row>
        <row r="191">
          <cell r="A191" t="str">
            <v>148136P</v>
          </cell>
          <cell r="B191" t="str">
            <v>VT.220ML LOCAL 1X42</v>
          </cell>
          <cell r="C191">
            <v>0</v>
          </cell>
          <cell r="D191">
            <v>0</v>
          </cell>
          <cell r="E191">
            <v>394.04761904761904</v>
          </cell>
          <cell r="F191">
            <v>408.33333333333331</v>
          </cell>
          <cell r="G191">
            <v>408.33333333333331</v>
          </cell>
          <cell r="H191">
            <v>384.52380952380952</v>
          </cell>
          <cell r="I191">
            <v>349.56709956709955</v>
          </cell>
        </row>
        <row r="192">
          <cell r="A192" t="str">
            <v>96430P</v>
          </cell>
          <cell r="B192" t="str">
            <v>VIT.220 ML 1X1</v>
          </cell>
          <cell r="C192">
            <v>0</v>
          </cell>
          <cell r="D192">
            <v>0</v>
          </cell>
          <cell r="E192">
            <v>394.04761904761904</v>
          </cell>
          <cell r="F192">
            <v>408.33333333333331</v>
          </cell>
          <cell r="G192">
            <v>408.33333333333331</v>
          </cell>
          <cell r="H192">
            <v>384.52380952380952</v>
          </cell>
          <cell r="I192">
            <v>349.56709956709955</v>
          </cell>
        </row>
        <row r="193">
          <cell r="A193" t="str">
            <v>96430PR</v>
          </cell>
          <cell r="B193" t="str">
            <v>VIT.220 ML 1X1 PCS REJECT</v>
          </cell>
          <cell r="C193">
            <v>0</v>
          </cell>
          <cell r="D193">
            <v>0</v>
          </cell>
          <cell r="E193">
            <v>394.04761904761904</v>
          </cell>
          <cell r="F193">
            <v>408.33333333333331</v>
          </cell>
          <cell r="G193">
            <v>408.33333333333331</v>
          </cell>
          <cell r="H193">
            <v>384.52380952380952</v>
          </cell>
          <cell r="I193">
            <v>349.56709956709955</v>
          </cell>
        </row>
        <row r="194">
          <cell r="A194">
            <v>173022</v>
          </cell>
          <cell r="B194" t="str">
            <v>VT.200ML LOCAL 1X48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16150</v>
          </cell>
          <cell r="H194">
            <v>15150</v>
          </cell>
          <cell r="I194">
            <v>13772.727272727272</v>
          </cell>
        </row>
        <row r="195">
          <cell r="A195" t="str">
            <v>173022R</v>
          </cell>
          <cell r="B195" t="str">
            <v>VT.200ML LOCAL 1X48 REJECT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16150</v>
          </cell>
          <cell r="H195">
            <v>15150</v>
          </cell>
          <cell r="I195">
            <v>13772.727272727272</v>
          </cell>
        </row>
        <row r="196">
          <cell r="A196" t="str">
            <v>173022P</v>
          </cell>
          <cell r="B196" t="str">
            <v>VT.200ML LOCAL PCS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336.45833333333331</v>
          </cell>
          <cell r="H196">
            <v>315.625</v>
          </cell>
          <cell r="I196">
            <v>286.93181818181819</v>
          </cell>
        </row>
        <row r="197">
          <cell r="A197" t="str">
            <v>173022PR</v>
          </cell>
          <cell r="B197" t="str">
            <v>VT.200ML LOCAL PCS REJECT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336.45833333333331</v>
          </cell>
          <cell r="H197">
            <v>315.625</v>
          </cell>
          <cell r="I197">
            <v>286.93181818181819</v>
          </cell>
        </row>
        <row r="198">
          <cell r="A198">
            <v>22713</v>
          </cell>
          <cell r="B198" t="str">
            <v>VIT.220ML 1X48</v>
          </cell>
          <cell r="C198">
            <v>15500</v>
          </cell>
          <cell r="D198">
            <v>18350</v>
          </cell>
          <cell r="E198">
            <v>18350</v>
          </cell>
          <cell r="F198">
            <v>18350</v>
          </cell>
          <cell r="G198">
            <v>18350</v>
          </cell>
          <cell r="H198">
            <v>17350</v>
          </cell>
          <cell r="I198">
            <v>15772.727272727272</v>
          </cell>
        </row>
        <row r="199">
          <cell r="A199">
            <v>96430</v>
          </cell>
          <cell r="B199" t="str">
            <v>VIT.220 ML 1X48</v>
          </cell>
          <cell r="C199">
            <v>15500</v>
          </cell>
          <cell r="D199">
            <v>18350</v>
          </cell>
          <cell r="E199">
            <v>18350</v>
          </cell>
          <cell r="F199">
            <v>18350</v>
          </cell>
          <cell r="G199">
            <v>18350</v>
          </cell>
          <cell r="H199">
            <v>17350</v>
          </cell>
          <cell r="I199">
            <v>15772.727272727272</v>
          </cell>
        </row>
        <row r="200">
          <cell r="A200" t="str">
            <v>96430R</v>
          </cell>
          <cell r="B200" t="str">
            <v>VIT.220 ML 1X48 REJECT</v>
          </cell>
          <cell r="C200">
            <v>15500</v>
          </cell>
          <cell r="D200">
            <v>18350</v>
          </cell>
          <cell r="E200">
            <v>18350</v>
          </cell>
          <cell r="F200">
            <v>18350</v>
          </cell>
          <cell r="G200">
            <v>18350</v>
          </cell>
          <cell r="H200">
            <v>17350</v>
          </cell>
          <cell r="I200">
            <v>15772.727272727272</v>
          </cell>
        </row>
        <row r="201">
          <cell r="A201">
            <v>74554</v>
          </cell>
          <cell r="B201" t="str">
            <v>VIT.240ML 1X48</v>
          </cell>
          <cell r="C201">
            <v>15500</v>
          </cell>
          <cell r="D201">
            <v>18350</v>
          </cell>
          <cell r="E201">
            <v>18350</v>
          </cell>
          <cell r="F201">
            <v>18350</v>
          </cell>
          <cell r="G201">
            <v>18350</v>
          </cell>
          <cell r="H201">
            <v>17350</v>
          </cell>
          <cell r="I201">
            <v>15772.727272727272</v>
          </cell>
        </row>
        <row r="202">
          <cell r="A202" t="str">
            <v>74554R</v>
          </cell>
          <cell r="B202" t="str">
            <v>VIT.240ML 1X48/REJECT</v>
          </cell>
          <cell r="C202">
            <v>15500</v>
          </cell>
          <cell r="D202">
            <v>18350</v>
          </cell>
          <cell r="E202">
            <v>18350</v>
          </cell>
          <cell r="F202">
            <v>18350</v>
          </cell>
          <cell r="G202">
            <v>18350</v>
          </cell>
          <cell r="H202">
            <v>17350</v>
          </cell>
          <cell r="I202">
            <v>15772.727272727272</v>
          </cell>
        </row>
        <row r="203">
          <cell r="A203" t="str">
            <v>74554P</v>
          </cell>
          <cell r="B203" t="str">
            <v>VIT.240ML 1X1 PCS</v>
          </cell>
          <cell r="C203">
            <v>322.91666666666669</v>
          </cell>
          <cell r="D203">
            <v>382.29166666666669</v>
          </cell>
          <cell r="E203">
            <v>382.29166666666669</v>
          </cell>
          <cell r="F203">
            <v>382.29166666666669</v>
          </cell>
          <cell r="G203">
            <v>382.29166666666669</v>
          </cell>
          <cell r="H203">
            <v>361.45833333333331</v>
          </cell>
          <cell r="I203">
            <v>328.59848484848482</v>
          </cell>
        </row>
        <row r="204">
          <cell r="A204" t="str">
            <v>74554PR</v>
          </cell>
          <cell r="B204" t="str">
            <v>VIT.240ML 1X1 PCS REJECT</v>
          </cell>
          <cell r="C204">
            <v>322.91666666666669</v>
          </cell>
          <cell r="D204">
            <v>382.29166666666669</v>
          </cell>
          <cell r="E204">
            <v>382.29166666666669</v>
          </cell>
          <cell r="F204">
            <v>382.29166666666669</v>
          </cell>
          <cell r="G204">
            <v>382.29166666666669</v>
          </cell>
          <cell r="H204">
            <v>361.45833333333331</v>
          </cell>
          <cell r="I204">
            <v>328.59848484848482</v>
          </cell>
        </row>
        <row r="205">
          <cell r="A205">
            <v>112839</v>
          </cell>
          <cell r="B205" t="str">
            <v>VIT.330ML 1X24</v>
          </cell>
          <cell r="C205">
            <v>26000</v>
          </cell>
          <cell r="D205">
            <v>27450</v>
          </cell>
          <cell r="E205">
            <v>27450</v>
          </cell>
          <cell r="F205">
            <v>25700</v>
          </cell>
          <cell r="G205">
            <v>25700</v>
          </cell>
          <cell r="H205">
            <v>24700</v>
          </cell>
          <cell r="I205">
            <v>22454.545454545452</v>
          </cell>
        </row>
        <row r="206">
          <cell r="A206" t="str">
            <v>112839P</v>
          </cell>
          <cell r="B206" t="str">
            <v>VIT.330ML 1X1 PCS</v>
          </cell>
          <cell r="C206">
            <v>1083.3333333333333</v>
          </cell>
          <cell r="D206">
            <v>1143.75</v>
          </cell>
          <cell r="E206">
            <v>1143.75</v>
          </cell>
          <cell r="F206">
            <v>1070.8333333333333</v>
          </cell>
          <cell r="G206">
            <v>1070.8333333333333</v>
          </cell>
          <cell r="H206">
            <v>1029.1666666666667</v>
          </cell>
          <cell r="I206">
            <v>935.60606060606062</v>
          </cell>
        </row>
        <row r="207">
          <cell r="A207" t="str">
            <v>112839PR</v>
          </cell>
          <cell r="B207" t="str">
            <v>VIT.330ML 1X 1 PCS REJECT</v>
          </cell>
          <cell r="C207">
            <v>1083.3333333333333</v>
          </cell>
          <cell r="D207">
            <v>1143.75</v>
          </cell>
          <cell r="E207">
            <v>1143.75</v>
          </cell>
          <cell r="F207">
            <v>1070.8333333333333</v>
          </cell>
          <cell r="G207">
            <v>1070.8333333333333</v>
          </cell>
          <cell r="H207">
            <v>1029.1666666666667</v>
          </cell>
          <cell r="I207">
            <v>935.60606060606062</v>
          </cell>
        </row>
        <row r="208">
          <cell r="A208">
            <v>157095</v>
          </cell>
          <cell r="B208" t="str">
            <v>VIT.550 ML 1X24</v>
          </cell>
          <cell r="C208">
            <v>0</v>
          </cell>
          <cell r="D208">
            <v>0</v>
          </cell>
          <cell r="E208">
            <v>0</v>
          </cell>
          <cell r="F208">
            <v>29000</v>
          </cell>
          <cell r="G208">
            <v>28000</v>
          </cell>
          <cell r="H208">
            <v>27000</v>
          </cell>
          <cell r="I208">
            <v>24545.454545454544</v>
          </cell>
        </row>
        <row r="209">
          <cell r="A209" t="str">
            <v>157095P</v>
          </cell>
          <cell r="B209" t="str">
            <v>VIT.550 ML 1X1 PCS</v>
          </cell>
          <cell r="C209">
            <v>0</v>
          </cell>
          <cell r="D209">
            <v>0</v>
          </cell>
          <cell r="E209">
            <v>0</v>
          </cell>
          <cell r="F209">
            <v>1208.3333333333333</v>
          </cell>
          <cell r="G209">
            <v>1166.6666666666667</v>
          </cell>
          <cell r="H209">
            <v>1125</v>
          </cell>
          <cell r="I209">
            <v>1022.7272727272726</v>
          </cell>
        </row>
        <row r="210">
          <cell r="A210" t="str">
            <v>157095PR</v>
          </cell>
          <cell r="B210" t="str">
            <v>VT.550 ML 1X1 PCS REJECT</v>
          </cell>
          <cell r="C210">
            <v>0</v>
          </cell>
          <cell r="D210">
            <v>0</v>
          </cell>
          <cell r="E210">
            <v>0</v>
          </cell>
          <cell r="F210">
            <v>1208.3333333333333</v>
          </cell>
          <cell r="G210">
            <v>1166.6666666666667</v>
          </cell>
          <cell r="H210">
            <v>1125</v>
          </cell>
          <cell r="I210">
            <v>1022.7272727272726</v>
          </cell>
        </row>
        <row r="211">
          <cell r="A211">
            <v>74566</v>
          </cell>
          <cell r="B211" t="str">
            <v>VIT.600ML 1X24</v>
          </cell>
          <cell r="C211">
            <v>25600</v>
          </cell>
          <cell r="D211">
            <v>30650</v>
          </cell>
          <cell r="E211">
            <v>30650</v>
          </cell>
          <cell r="F211">
            <v>30650</v>
          </cell>
          <cell r="G211">
            <v>30650</v>
          </cell>
          <cell r="H211">
            <v>29650</v>
          </cell>
          <cell r="I211">
            <v>26954.545454545452</v>
          </cell>
        </row>
        <row r="212">
          <cell r="A212" t="str">
            <v>74566P</v>
          </cell>
          <cell r="B212" t="str">
            <v>VIT.600ML 1X1/PCS</v>
          </cell>
          <cell r="C212">
            <v>1066.6666666666667</v>
          </cell>
          <cell r="D212">
            <v>1277.0833333333333</v>
          </cell>
          <cell r="E212">
            <v>1277.0833333333333</v>
          </cell>
          <cell r="F212">
            <v>1277.0833333333333</v>
          </cell>
          <cell r="G212">
            <v>1277.0833333333333</v>
          </cell>
          <cell r="H212">
            <v>1235.4166666666667</v>
          </cell>
          <cell r="I212">
            <v>1123.1060606060605</v>
          </cell>
        </row>
        <row r="213">
          <cell r="A213" t="str">
            <v>74566PR</v>
          </cell>
          <cell r="B213" t="str">
            <v>VIT.600ML 1X1 REJECT</v>
          </cell>
          <cell r="C213">
            <v>1066.6666666666667</v>
          </cell>
          <cell r="D213">
            <v>1277.0833333333333</v>
          </cell>
          <cell r="E213">
            <v>1277.0833333333333</v>
          </cell>
          <cell r="F213">
            <v>1277.0833333333333</v>
          </cell>
          <cell r="G213">
            <v>1277.0833333333333</v>
          </cell>
          <cell r="H213">
            <v>1235.4166666666667</v>
          </cell>
          <cell r="I213">
            <v>1123.1060606060605</v>
          </cell>
        </row>
        <row r="214">
          <cell r="A214">
            <v>74565</v>
          </cell>
          <cell r="B214" t="str">
            <v>VIT.1500ML 1X12</v>
          </cell>
          <cell r="C214">
            <v>24700</v>
          </cell>
          <cell r="D214">
            <v>29700</v>
          </cell>
          <cell r="E214">
            <v>29700</v>
          </cell>
          <cell r="F214">
            <v>29700</v>
          </cell>
          <cell r="G214">
            <v>29700</v>
          </cell>
          <cell r="H214">
            <v>28700</v>
          </cell>
          <cell r="I214">
            <v>26090.909090909088</v>
          </cell>
        </row>
        <row r="215">
          <cell r="A215" t="str">
            <v>74565r</v>
          </cell>
          <cell r="B215" t="str">
            <v>VIT.1500ML 1X12 REJECT</v>
          </cell>
          <cell r="C215">
            <v>24700</v>
          </cell>
          <cell r="D215">
            <v>29700</v>
          </cell>
          <cell r="E215">
            <v>29700</v>
          </cell>
          <cell r="F215">
            <v>29700</v>
          </cell>
          <cell r="G215">
            <v>29700</v>
          </cell>
          <cell r="H215">
            <v>28700</v>
          </cell>
          <cell r="I215">
            <v>26090.909090909088</v>
          </cell>
        </row>
        <row r="216">
          <cell r="A216" t="str">
            <v>74565P</v>
          </cell>
          <cell r="B216" t="str">
            <v>VIT.1500ML 1x1 PCS</v>
          </cell>
          <cell r="C216">
            <v>2058.3333333333335</v>
          </cell>
          <cell r="D216">
            <v>2475</v>
          </cell>
          <cell r="E216">
            <v>2475</v>
          </cell>
          <cell r="F216">
            <v>2475</v>
          </cell>
          <cell r="G216">
            <v>2475</v>
          </cell>
          <cell r="H216">
            <v>2391.6666666666665</v>
          </cell>
          <cell r="I216">
            <v>2174.242424242424</v>
          </cell>
        </row>
        <row r="217">
          <cell r="A217" t="str">
            <v>74565PR</v>
          </cell>
          <cell r="B217" t="str">
            <v>VIT.1500ML 1X1 REJECT</v>
          </cell>
          <cell r="C217">
            <v>2058.3333333333335</v>
          </cell>
          <cell r="D217">
            <v>2475</v>
          </cell>
          <cell r="E217">
            <v>2475</v>
          </cell>
          <cell r="F217">
            <v>2475</v>
          </cell>
          <cell r="G217">
            <v>2475</v>
          </cell>
          <cell r="H217">
            <v>2391.6666666666665</v>
          </cell>
          <cell r="I217">
            <v>2174.242424242424</v>
          </cell>
        </row>
        <row r="218">
          <cell r="A218" t="str">
            <v>74565P-R</v>
          </cell>
          <cell r="B218" t="str">
            <v>VT.1500ML 1x12/PCS-RIJEK</v>
          </cell>
          <cell r="C218">
            <v>24700</v>
          </cell>
          <cell r="D218">
            <v>29700</v>
          </cell>
          <cell r="E218">
            <v>29700</v>
          </cell>
          <cell r="F218">
            <v>29700</v>
          </cell>
          <cell r="G218">
            <v>29700</v>
          </cell>
          <cell r="H218">
            <v>28700</v>
          </cell>
          <cell r="I218">
            <v>26090.909090909088</v>
          </cell>
        </row>
        <row r="220">
          <cell r="A220">
            <v>74559</v>
          </cell>
          <cell r="B220" t="str">
            <v>AQ.5GALLON ISI</v>
          </cell>
          <cell r="C220">
            <v>12900</v>
          </cell>
          <cell r="D220">
            <v>12900</v>
          </cell>
          <cell r="E220">
            <v>13700</v>
          </cell>
          <cell r="F220">
            <v>14300</v>
          </cell>
          <cell r="G220">
            <v>14300</v>
          </cell>
          <cell r="H220">
            <v>13300</v>
          </cell>
          <cell r="I220">
            <v>12090.90909090909</v>
          </cell>
        </row>
        <row r="221">
          <cell r="A221" t="str">
            <v>74559G</v>
          </cell>
          <cell r="B221" t="str">
            <v>AQ.5GALLON BTL</v>
          </cell>
          <cell r="C221">
            <v>30000</v>
          </cell>
          <cell r="D221">
            <v>30000</v>
          </cell>
          <cell r="E221">
            <v>30000</v>
          </cell>
          <cell r="F221">
            <v>30000</v>
          </cell>
          <cell r="G221">
            <v>30000</v>
          </cell>
          <cell r="H221">
            <v>30000</v>
          </cell>
          <cell r="I221">
            <v>30000</v>
          </cell>
        </row>
        <row r="222">
          <cell r="A222" t="str">
            <v>1011A</v>
          </cell>
          <cell r="B222" t="str">
            <v>AQ.5GLN ISI R</v>
          </cell>
          <cell r="C222">
            <v>12900</v>
          </cell>
          <cell r="D222">
            <v>12900</v>
          </cell>
          <cell r="E222">
            <v>13700</v>
          </cell>
          <cell r="F222">
            <v>14300</v>
          </cell>
          <cell r="G222">
            <v>14300</v>
          </cell>
          <cell r="H222">
            <v>13300</v>
          </cell>
          <cell r="I222">
            <v>12090.90909090909</v>
          </cell>
        </row>
        <row r="223">
          <cell r="A223" t="str">
            <v>1011B</v>
          </cell>
          <cell r="B223" t="str">
            <v>AQ.5GLN BTL R</v>
          </cell>
          <cell r="C223">
            <v>30000</v>
          </cell>
          <cell r="D223">
            <v>30000</v>
          </cell>
          <cell r="E223">
            <v>30000</v>
          </cell>
          <cell r="F223">
            <v>30000</v>
          </cell>
          <cell r="G223">
            <v>30000</v>
          </cell>
          <cell r="H223">
            <v>30000</v>
          </cell>
          <cell r="I223">
            <v>30000</v>
          </cell>
        </row>
        <row r="224">
          <cell r="A224">
            <v>74560</v>
          </cell>
          <cell r="B224" t="str">
            <v>VT.5GLN ISI</v>
          </cell>
          <cell r="C224">
            <v>9000</v>
          </cell>
          <cell r="D224">
            <v>11300</v>
          </cell>
          <cell r="E224">
            <v>11300</v>
          </cell>
          <cell r="F224">
            <v>11300</v>
          </cell>
          <cell r="G224">
            <v>11300</v>
          </cell>
          <cell r="H224">
            <v>10300</v>
          </cell>
          <cell r="I224">
            <v>9363.6363636363621</v>
          </cell>
        </row>
        <row r="225">
          <cell r="A225" t="str">
            <v>74560G</v>
          </cell>
          <cell r="B225" t="str">
            <v>VT.5GALON BTL</v>
          </cell>
          <cell r="C225">
            <v>30000</v>
          </cell>
          <cell r="D225">
            <v>30000</v>
          </cell>
          <cell r="E225">
            <v>30000</v>
          </cell>
          <cell r="F225">
            <v>30000</v>
          </cell>
          <cell r="G225">
            <v>30000</v>
          </cell>
          <cell r="H225">
            <v>30000</v>
          </cell>
          <cell r="I225">
            <v>30000</v>
          </cell>
        </row>
        <row r="226">
          <cell r="A226" t="str">
            <v>74560R</v>
          </cell>
          <cell r="B226" t="str">
            <v>VT.5GLN ISI REJECT</v>
          </cell>
          <cell r="C226">
            <v>9000</v>
          </cell>
          <cell r="D226">
            <v>11300</v>
          </cell>
          <cell r="E226">
            <v>11300</v>
          </cell>
          <cell r="F226">
            <v>11300</v>
          </cell>
          <cell r="G226">
            <v>11300</v>
          </cell>
          <cell r="H226">
            <v>10300</v>
          </cell>
          <cell r="I226">
            <v>9363.6363636363621</v>
          </cell>
        </row>
        <row r="227">
          <cell r="A227" t="str">
            <v>2011B</v>
          </cell>
          <cell r="B227" t="str">
            <v>VT.5GLN BTL R</v>
          </cell>
          <cell r="G227">
            <v>11300</v>
          </cell>
          <cell r="H227">
            <v>10300</v>
          </cell>
          <cell r="I227">
            <v>9363.6363636363621</v>
          </cell>
        </row>
        <row r="229">
          <cell r="A229">
            <v>10512</v>
          </cell>
          <cell r="B229" t="str">
            <v>AQ.380 ML KRAT/PALET</v>
          </cell>
          <cell r="C229">
            <v>13000</v>
          </cell>
          <cell r="D229">
            <v>13000</v>
          </cell>
          <cell r="E229">
            <v>13000</v>
          </cell>
          <cell r="F229">
            <v>13000</v>
          </cell>
          <cell r="G229">
            <v>13000</v>
          </cell>
          <cell r="H229">
            <v>13000</v>
          </cell>
          <cell r="I229">
            <v>11818.181818181818</v>
          </cell>
        </row>
        <row r="230">
          <cell r="A230">
            <v>132268</v>
          </cell>
          <cell r="B230" t="str">
            <v>VT. 1000 ML 1X12</v>
          </cell>
        </row>
        <row r="231">
          <cell r="A231">
            <v>10114</v>
          </cell>
          <cell r="B231" t="str">
            <v>PALLET KAYU</v>
          </cell>
          <cell r="C231">
            <v>100000</v>
          </cell>
          <cell r="D231">
            <v>100000</v>
          </cell>
          <cell r="E231">
            <v>100000</v>
          </cell>
          <cell r="F231">
            <v>100000</v>
          </cell>
          <cell r="G231">
            <v>100000</v>
          </cell>
          <cell r="H231">
            <v>100000</v>
          </cell>
          <cell r="I231">
            <v>100000</v>
          </cell>
        </row>
        <row r="232">
          <cell r="A232">
            <v>10116</v>
          </cell>
          <cell r="B232" t="str">
            <v>PALLET LOSCAM</v>
          </cell>
          <cell r="C232">
            <v>100000</v>
          </cell>
          <cell r="D232">
            <v>100000</v>
          </cell>
          <cell r="E232">
            <v>100000</v>
          </cell>
          <cell r="F232">
            <v>100000</v>
          </cell>
          <cell r="G232">
            <v>100000</v>
          </cell>
          <cell r="H232">
            <v>100000</v>
          </cell>
          <cell r="I232">
            <v>100000</v>
          </cell>
        </row>
        <row r="233">
          <cell r="A233">
            <v>90002</v>
          </cell>
          <cell r="B233" t="str">
            <v>TRIPLEK/TRAY</v>
          </cell>
          <cell r="C233">
            <v>185000</v>
          </cell>
          <cell r="D233">
            <v>189750</v>
          </cell>
          <cell r="E233">
            <v>189750</v>
          </cell>
          <cell r="F233">
            <v>189750</v>
          </cell>
          <cell r="G233">
            <v>189750</v>
          </cell>
          <cell r="H233">
            <v>189750</v>
          </cell>
          <cell r="I233">
            <v>189750</v>
          </cell>
        </row>
        <row r="234">
          <cell r="A234" t="str">
            <v>9002R</v>
          </cell>
          <cell r="B234" t="str">
            <v>TRIPLEK/TRAY RIJECT</v>
          </cell>
          <cell r="C234">
            <v>185000</v>
          </cell>
          <cell r="D234">
            <v>189750</v>
          </cell>
          <cell r="E234">
            <v>189750</v>
          </cell>
          <cell r="F234">
            <v>189750</v>
          </cell>
          <cell r="G234">
            <v>189750</v>
          </cell>
          <cell r="H234">
            <v>189750</v>
          </cell>
          <cell r="I234">
            <v>189750</v>
          </cell>
        </row>
        <row r="235">
          <cell r="A235">
            <v>33300</v>
          </cell>
          <cell r="B235" t="str">
            <v>JUG RACK</v>
          </cell>
          <cell r="C235">
            <v>73700</v>
          </cell>
          <cell r="D235">
            <v>73700</v>
          </cell>
          <cell r="E235">
            <v>73700</v>
          </cell>
          <cell r="F235">
            <v>73700</v>
          </cell>
          <cell r="G235">
            <v>73700</v>
          </cell>
        </row>
        <row r="236">
          <cell r="A236">
            <v>10555</v>
          </cell>
          <cell r="B236" t="str">
            <v>POMPA GALON</v>
          </cell>
        </row>
        <row r="237">
          <cell r="A237">
            <v>15009</v>
          </cell>
          <cell r="B237" t="str">
            <v>JAMINAN DISPENSER</v>
          </cell>
        </row>
        <row r="238">
          <cell r="A238">
            <v>15510</v>
          </cell>
          <cell r="B238" t="str">
            <v>AQ.HC STAN/SEWA</v>
          </cell>
        </row>
        <row r="239">
          <cell r="A239">
            <v>15511</v>
          </cell>
          <cell r="B239" t="str">
            <v>PORTABLE</v>
          </cell>
        </row>
        <row r="240">
          <cell r="A240">
            <v>15520</v>
          </cell>
          <cell r="B240" t="str">
            <v>AQ.HC PRIM/SEWA</v>
          </cell>
        </row>
        <row r="241">
          <cell r="A241">
            <v>15530</v>
          </cell>
          <cell r="B241" t="str">
            <v>AQ.HC LIN/SEWA</v>
          </cell>
        </row>
        <row r="242">
          <cell r="A242">
            <v>15550</v>
          </cell>
          <cell r="B242" t="str">
            <v>AQ.HC PRIMA LINEA/SEWA</v>
          </cell>
        </row>
        <row r="243">
          <cell r="A243">
            <v>17110</v>
          </cell>
          <cell r="B243" t="str">
            <v>AQ.GUCI BIRU</v>
          </cell>
        </row>
        <row r="244">
          <cell r="A244">
            <v>17412</v>
          </cell>
          <cell r="B244" t="str">
            <v>AQ.COOLBOX 35 LITER</v>
          </cell>
        </row>
        <row r="245">
          <cell r="A245">
            <v>17413</v>
          </cell>
          <cell r="B245" t="str">
            <v>AQ.PARASOL BESAR</v>
          </cell>
        </row>
        <row r="246">
          <cell r="A246">
            <v>17417</v>
          </cell>
          <cell r="B246" t="str">
            <v>COOLBOX MIZONE</v>
          </cell>
        </row>
        <row r="247">
          <cell r="A247">
            <v>19310</v>
          </cell>
          <cell r="B247" t="str">
            <v>AQ.TISSUE</v>
          </cell>
        </row>
        <row r="248">
          <cell r="A248">
            <v>19310</v>
          </cell>
          <cell r="B248" t="str">
            <v>AQ.TISSUE</v>
          </cell>
        </row>
        <row r="249">
          <cell r="A249">
            <v>27110</v>
          </cell>
          <cell r="B249" t="str">
            <v>VT.GUCI BIRU</v>
          </cell>
        </row>
        <row r="250">
          <cell r="A250">
            <v>27411</v>
          </cell>
          <cell r="B250" t="str">
            <v>VT.COOLBOX 18 LITER</v>
          </cell>
        </row>
        <row r="251">
          <cell r="A251">
            <v>29310</v>
          </cell>
          <cell r="B251" t="str">
            <v>VT.TISSUE</v>
          </cell>
        </row>
        <row r="252">
          <cell r="A252">
            <v>29310</v>
          </cell>
          <cell r="B252" t="str">
            <v>VT.TISSUE</v>
          </cell>
        </row>
        <row r="253">
          <cell r="A253">
            <v>32886</v>
          </cell>
          <cell r="B253" t="str">
            <v>RACK ANIMASI</v>
          </cell>
        </row>
        <row r="254">
          <cell r="A254">
            <v>33110</v>
          </cell>
          <cell r="B254" t="str">
            <v>CHILLER/SHOWCASE AQUA  FV 100</v>
          </cell>
        </row>
        <row r="255">
          <cell r="A255">
            <v>33111</v>
          </cell>
          <cell r="B255" t="str">
            <v>CHILLER/SHOWCASE AQUA  FV 200</v>
          </cell>
        </row>
        <row r="256">
          <cell r="A256">
            <v>33116</v>
          </cell>
          <cell r="B256" t="str">
            <v>CHILLER FV MIZONE TANPA RODA</v>
          </cell>
        </row>
        <row r="257">
          <cell r="A257">
            <v>33120</v>
          </cell>
          <cell r="B257" t="str">
            <v>Chiller Polytron SCN 183</v>
          </cell>
        </row>
        <row r="258">
          <cell r="A258">
            <v>50000</v>
          </cell>
          <cell r="B258" t="str">
            <v>DISPENSER MERK LAIN</v>
          </cell>
        </row>
        <row r="259">
          <cell r="A259">
            <v>74597</v>
          </cell>
          <cell r="B259" t="str">
            <v>Tas Mizone</v>
          </cell>
        </row>
        <row r="260">
          <cell r="A260">
            <v>81110</v>
          </cell>
          <cell r="B260" t="str">
            <v>KARTON LAYER 240 ML/KARTO</v>
          </cell>
        </row>
        <row r="261">
          <cell r="A261">
            <v>81111</v>
          </cell>
          <cell r="B261" t="str">
            <v>AQ.KRTN 1500 ML 1X1</v>
          </cell>
        </row>
        <row r="262">
          <cell r="A262">
            <v>81312</v>
          </cell>
          <cell r="B262" t="str">
            <v>AQ.KRTN 600 ML 1X1</v>
          </cell>
        </row>
        <row r="263">
          <cell r="A263">
            <v>81512</v>
          </cell>
          <cell r="B263" t="str">
            <v>AQ.KARTON 330 1X1</v>
          </cell>
        </row>
        <row r="264">
          <cell r="A264">
            <v>81613</v>
          </cell>
          <cell r="B264" t="str">
            <v>AQ.KRTN 240 ML 1X1</v>
          </cell>
        </row>
        <row r="265">
          <cell r="A265">
            <v>82111</v>
          </cell>
          <cell r="B265" t="str">
            <v>VIT KRTN 1500 ML 1X1</v>
          </cell>
        </row>
        <row r="266">
          <cell r="A266">
            <v>82312</v>
          </cell>
          <cell r="B266" t="str">
            <v>VIT KARTON 600 ML 1X1</v>
          </cell>
        </row>
        <row r="267">
          <cell r="A267">
            <v>82512</v>
          </cell>
          <cell r="B267" t="str">
            <v>VIT KARTON 330 ML 1X1</v>
          </cell>
        </row>
        <row r="268">
          <cell r="A268">
            <v>82613</v>
          </cell>
          <cell r="B268" t="str">
            <v>VIT KRTN 240 ML 1X1</v>
          </cell>
        </row>
        <row r="269">
          <cell r="A269">
            <v>84121</v>
          </cell>
          <cell r="B269" t="str">
            <v>Mizone Karton LL/500ml 1x12</v>
          </cell>
        </row>
        <row r="270">
          <cell r="A270">
            <v>84127</v>
          </cell>
        </row>
        <row r="271">
          <cell r="A271">
            <v>84128</v>
          </cell>
        </row>
        <row r="272">
          <cell r="A272">
            <v>90018</v>
          </cell>
          <cell r="B272" t="str">
            <v>HORISONTAL BANNER AQUA</v>
          </cell>
        </row>
        <row r="273">
          <cell r="A273">
            <v>90026</v>
          </cell>
          <cell r="B273" t="str">
            <v>HORISONTAL BANNER VIT</v>
          </cell>
        </row>
        <row r="274">
          <cell r="A274">
            <v>92002</v>
          </cell>
          <cell r="B274" t="str">
            <v>GELAS VIT</v>
          </cell>
        </row>
        <row r="275">
          <cell r="A275">
            <v>94002</v>
          </cell>
          <cell r="B275" t="str">
            <v>Chiller FV 100 Mizone</v>
          </cell>
        </row>
        <row r="276">
          <cell r="A276">
            <v>94013</v>
          </cell>
          <cell r="B276" t="str">
            <v>MUG MIZONE</v>
          </cell>
        </row>
        <row r="277">
          <cell r="A277">
            <v>94023</v>
          </cell>
          <cell r="B277" t="str">
            <v>CHILLER FV 280 MIZONE</v>
          </cell>
        </row>
        <row r="278">
          <cell r="A278">
            <v>70022</v>
          </cell>
          <cell r="B278" t="str">
            <v>KARTON VIT 200 ML</v>
          </cell>
        </row>
        <row r="279">
          <cell r="A279">
            <v>10269549</v>
          </cell>
          <cell r="B279" t="str">
            <v>KARTON VT 220 ML 1X1</v>
          </cell>
        </row>
        <row r="280">
          <cell r="A280">
            <v>10345439</v>
          </cell>
          <cell r="B280" t="str">
            <v>KARTON AQ 220ML LOCAL 1X1</v>
          </cell>
        </row>
        <row r="281">
          <cell r="A281">
            <v>1020003876</v>
          </cell>
        </row>
        <row r="282">
          <cell r="A282">
            <v>1020005984</v>
          </cell>
        </row>
        <row r="283">
          <cell r="A283" t="str">
            <v>145143KR</v>
          </cell>
          <cell r="B283" t="str">
            <v>KARTON MZ MOOD UP CRANBERRY 500ML 1X1</v>
          </cell>
        </row>
        <row r="284">
          <cell r="A284" t="str">
            <v>145679KR</v>
          </cell>
          <cell r="B284" t="str">
            <v>KARTON MZ MOVE ON STARFRUIT 500ML 1X1</v>
          </cell>
        </row>
        <row r="285">
          <cell r="A285" t="str">
            <v>157095KR</v>
          </cell>
          <cell r="B285" t="str">
            <v>KARTON VT.550 ML 1X1</v>
          </cell>
        </row>
        <row r="286">
          <cell r="A286" t="str">
            <v>3311H</v>
          </cell>
          <cell r="B286" t="str">
            <v>CHILLER  AQUA FV 280 / R</v>
          </cell>
        </row>
        <row r="287">
          <cell r="A287" t="str">
            <v>74560G</v>
          </cell>
          <cell r="B287" t="str">
            <v>VT.5GALON BTL</v>
          </cell>
        </row>
        <row r="288">
          <cell r="A288" t="str">
            <v>74560G</v>
          </cell>
          <cell r="B288" t="str">
            <v>VT.5GALON BTL</v>
          </cell>
        </row>
        <row r="289">
          <cell r="A289" t="str">
            <v>74569P</v>
          </cell>
          <cell r="B289" t="str">
            <v>MIZONE PF/PCS</v>
          </cell>
        </row>
        <row r="290">
          <cell r="A290" t="str">
            <v>81681KR</v>
          </cell>
          <cell r="B290" t="str">
            <v>KARTON AQ.750ML 1X1</v>
          </cell>
        </row>
        <row r="291">
          <cell r="A291" t="str">
            <v>P9904</v>
          </cell>
          <cell r="B291" t="str">
            <v>CHILLER MIZONE FV100</v>
          </cell>
        </row>
        <row r="292">
          <cell r="A292" t="str">
            <v>P9906</v>
          </cell>
          <cell r="B292" t="str">
            <v>CHILLER MIZONE FV280</v>
          </cell>
        </row>
        <row r="293">
          <cell r="A293" t="str">
            <v>P9910</v>
          </cell>
          <cell r="B293" t="str">
            <v>CHILLER MIZONE S240SC</v>
          </cell>
        </row>
        <row r="294">
          <cell r="A294" t="str">
            <v>P9911</v>
          </cell>
          <cell r="B294" t="str">
            <v>CHILLER AQUA S240SC</v>
          </cell>
        </row>
        <row r="295">
          <cell r="A295" t="str">
            <v>P9912</v>
          </cell>
          <cell r="B295" t="str">
            <v>CHILLER AQUA FV1000</v>
          </cell>
        </row>
        <row r="296">
          <cell r="A296" t="str">
            <v>P9914</v>
          </cell>
          <cell r="B296" t="str">
            <v>CHILLER S880 SLIM DOUBLE DOOR</v>
          </cell>
        </row>
        <row r="297">
          <cell r="A297" t="str">
            <v>S5523</v>
          </cell>
          <cell r="B297" t="str">
            <v>TENDA AQUA</v>
          </cell>
        </row>
        <row r="298">
          <cell r="A298" t="str">
            <v>S5525</v>
          </cell>
          <cell r="B298" t="str">
            <v>TENDA MIZONE</v>
          </cell>
        </row>
        <row r="299">
          <cell r="A299">
            <v>2</v>
          </cell>
          <cell r="B299" t="str">
            <v>KIT AQUA+JAMBOT</v>
          </cell>
        </row>
      </sheetData>
      <sheetData sheetId="2" refreshError="1"/>
      <sheetData sheetId="3">
        <row r="2">
          <cell r="G2" t="str">
            <v>DEPO PASURUAN</v>
          </cell>
        </row>
        <row r="4">
          <cell r="G4" t="str">
            <v>PER 30 NOVEMBER 2021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DEPO PASURUAN</v>
          </cell>
        </row>
        <row r="2">
          <cell r="A2" t="str">
            <v>NERACA LAJUR</v>
          </cell>
        </row>
        <row r="3">
          <cell r="A3" t="str">
            <v>PER 30 NOVEMBER 2021</v>
          </cell>
          <cell r="E3">
            <v>276834448</v>
          </cell>
          <cell r="F3">
            <v>103552414</v>
          </cell>
          <cell r="G3">
            <v>113437401</v>
          </cell>
          <cell r="H3">
            <v>266949461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365662778</v>
          </cell>
          <cell r="F6">
            <v>0</v>
          </cell>
          <cell r="G6">
            <v>4553556484</v>
          </cell>
          <cell r="H6">
            <v>4743085063</v>
          </cell>
          <cell r="I6">
            <v>0</v>
          </cell>
          <cell r="J6">
            <v>0</v>
          </cell>
          <cell r="K6">
            <v>176134199</v>
          </cell>
          <cell r="L6">
            <v>0</v>
          </cell>
          <cell r="M6">
            <v>0</v>
          </cell>
          <cell r="N6">
            <v>0</v>
          </cell>
          <cell r="O6">
            <v>176134199</v>
          </cell>
          <cell r="P6">
            <v>0</v>
          </cell>
          <cell r="Q6" t="b">
            <v>1</v>
          </cell>
          <cell r="R6">
            <v>176134199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2500000</v>
          </cell>
          <cell r="F7">
            <v>0</v>
          </cell>
          <cell r="G7">
            <v>257031523</v>
          </cell>
          <cell r="H7">
            <v>257031523</v>
          </cell>
          <cell r="I7">
            <v>0</v>
          </cell>
          <cell r="J7">
            <v>0</v>
          </cell>
          <cell r="K7">
            <v>2500000</v>
          </cell>
          <cell r="L7">
            <v>0</v>
          </cell>
          <cell r="M7">
            <v>0</v>
          </cell>
          <cell r="N7">
            <v>0</v>
          </cell>
          <cell r="O7">
            <v>2500000</v>
          </cell>
          <cell r="P7">
            <v>0</v>
          </cell>
          <cell r="Q7" t="b">
            <v>1</v>
          </cell>
          <cell r="R7">
            <v>2500000</v>
          </cell>
          <cell r="S7">
            <v>0</v>
          </cell>
        </row>
        <row r="8">
          <cell r="A8">
            <v>110200</v>
          </cell>
          <cell r="B8" t="str">
            <v>BANK BCA DIREKSI FP</v>
          </cell>
          <cell r="C8" t="str">
            <v>N</v>
          </cell>
          <cell r="D8" t="str">
            <v>D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 t="b">
            <v>0</v>
          </cell>
          <cell r="R8">
            <v>0</v>
          </cell>
          <cell r="S8">
            <v>0</v>
          </cell>
        </row>
        <row r="9">
          <cell r="A9">
            <v>110201</v>
          </cell>
          <cell r="B9" t="str">
            <v>BANK BCA DIREKSI</v>
          </cell>
          <cell r="C9" t="str">
            <v>N</v>
          </cell>
          <cell r="D9" t="str">
            <v>D</v>
          </cell>
          <cell r="E9">
            <v>187482.25999999046</v>
          </cell>
          <cell r="F9">
            <v>0</v>
          </cell>
          <cell r="G9">
            <v>1047415766</v>
          </cell>
          <cell r="H9">
            <v>1047455000</v>
          </cell>
          <cell r="I9">
            <v>0</v>
          </cell>
          <cell r="J9">
            <v>0</v>
          </cell>
          <cell r="K9">
            <v>148248.25999999046</v>
          </cell>
          <cell r="L9">
            <v>0</v>
          </cell>
          <cell r="M9">
            <v>0</v>
          </cell>
          <cell r="N9">
            <v>0</v>
          </cell>
          <cell r="O9">
            <v>148248.25999999046</v>
          </cell>
          <cell r="P9">
            <v>0</v>
          </cell>
          <cell r="Q9" t="b">
            <v>1</v>
          </cell>
          <cell r="R9">
            <v>148248.25999999046</v>
          </cell>
          <cell r="S9">
            <v>0</v>
          </cell>
        </row>
        <row r="10">
          <cell r="A10" t="str">
            <v>110201A</v>
          </cell>
          <cell r="B10" t="str">
            <v>BANK CIMB DIREKSI</v>
          </cell>
          <cell r="C10" t="str">
            <v>N</v>
          </cell>
          <cell r="D10" t="str">
            <v>D</v>
          </cell>
          <cell r="E10">
            <v>2075256</v>
          </cell>
          <cell r="F10">
            <v>0</v>
          </cell>
          <cell r="G10">
            <v>3844392493</v>
          </cell>
          <cell r="H10">
            <v>3846467749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b">
            <v>1</v>
          </cell>
          <cell r="R10">
            <v>0</v>
          </cell>
          <cell r="S10">
            <v>0</v>
          </cell>
        </row>
        <row r="11">
          <cell r="A11">
            <v>110202</v>
          </cell>
          <cell r="B11" t="str">
            <v>BANK PUSAT 2018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0</v>
          </cell>
          <cell r="R11">
            <v>0</v>
          </cell>
          <cell r="S11">
            <v>0</v>
          </cell>
        </row>
        <row r="12">
          <cell r="A12">
            <v>110203</v>
          </cell>
          <cell r="B12" t="str">
            <v>BANK PUSAT 2019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0</v>
          </cell>
          <cell r="R12">
            <v>0</v>
          </cell>
          <cell r="S12">
            <v>0</v>
          </cell>
        </row>
        <row r="13">
          <cell r="A13">
            <v>110204</v>
          </cell>
          <cell r="B13" t="str">
            <v>BANK PUSAT 2020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b">
            <v>0</v>
          </cell>
          <cell r="R13">
            <v>0</v>
          </cell>
          <cell r="S13">
            <v>0</v>
          </cell>
        </row>
        <row r="14">
          <cell r="A14">
            <v>110205</v>
          </cell>
          <cell r="B14" t="str">
            <v>BANK PUSAT FP 2020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b">
            <v>0</v>
          </cell>
          <cell r="R14">
            <v>0</v>
          </cell>
          <cell r="S14">
            <v>0</v>
          </cell>
        </row>
        <row r="15">
          <cell r="A15">
            <v>110210</v>
          </cell>
          <cell r="B15" t="str">
            <v>BANK SEJATI 55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5841620302</v>
          </cell>
          <cell r="H15">
            <v>92105000</v>
          </cell>
          <cell r="I15">
            <v>0</v>
          </cell>
          <cell r="J15">
            <v>5749515302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110212</v>
          </cell>
          <cell r="B16" t="str">
            <v>BANK PUSAT PT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110301</v>
          </cell>
          <cell r="B17" t="str">
            <v>HUB R/K PUSAT</v>
          </cell>
          <cell r="C17" t="str">
            <v>N</v>
          </cell>
          <cell r="D17" t="str">
            <v>D</v>
          </cell>
          <cell r="E17">
            <v>49223411793.32</v>
          </cell>
          <cell r="F17">
            <v>0</v>
          </cell>
          <cell r="G17">
            <v>0</v>
          </cell>
          <cell r="H17">
            <v>0</v>
          </cell>
          <cell r="I17">
            <v>5749515302</v>
          </cell>
          <cell r="J17">
            <v>0</v>
          </cell>
          <cell r="K17">
            <v>54972927095.32</v>
          </cell>
          <cell r="L17">
            <v>0</v>
          </cell>
          <cell r="M17">
            <v>0</v>
          </cell>
          <cell r="N17">
            <v>0</v>
          </cell>
          <cell r="O17">
            <v>54972927095.32</v>
          </cell>
          <cell r="P17">
            <v>0</v>
          </cell>
          <cell r="Q17" t="b">
            <v>1</v>
          </cell>
          <cell r="R17">
            <v>54972927095.32</v>
          </cell>
          <cell r="S17">
            <v>0</v>
          </cell>
        </row>
        <row r="18">
          <cell r="A18">
            <v>110902</v>
          </cell>
          <cell r="B18" t="str">
            <v>KAS KE KAS</v>
          </cell>
          <cell r="C18" t="str">
            <v>N</v>
          </cell>
          <cell r="D18" t="str">
            <v>D</v>
          </cell>
          <cell r="E18">
            <v>0</v>
          </cell>
          <cell r="F18">
            <v>0</v>
          </cell>
          <cell r="G18">
            <v>9936380829</v>
          </cell>
          <cell r="H18">
            <v>9936380829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1</v>
          </cell>
          <cell r="R18">
            <v>0</v>
          </cell>
          <cell r="S18">
            <v>0</v>
          </cell>
        </row>
        <row r="19">
          <cell r="A19">
            <v>130120</v>
          </cell>
          <cell r="B19" t="str">
            <v>PIUTANG DAGANG KREDIT</v>
          </cell>
          <cell r="C19" t="str">
            <v>N</v>
          </cell>
          <cell r="D19" t="str">
            <v>D</v>
          </cell>
          <cell r="E19">
            <v>1508445949.98</v>
          </cell>
          <cell r="F19">
            <v>0</v>
          </cell>
          <cell r="G19">
            <v>0</v>
          </cell>
          <cell r="H19">
            <v>1818144061</v>
          </cell>
          <cell r="I19">
            <v>2125399570.22</v>
          </cell>
          <cell r="J19">
            <v>-0.57999968528747559</v>
          </cell>
          <cell r="K19">
            <v>1815701459.7799995</v>
          </cell>
          <cell r="L19">
            <v>0</v>
          </cell>
          <cell r="M19">
            <v>0</v>
          </cell>
          <cell r="N19">
            <v>0</v>
          </cell>
          <cell r="O19">
            <v>1815701459.7799995</v>
          </cell>
          <cell r="P19">
            <v>0</v>
          </cell>
          <cell r="Q19" t="b">
            <v>1</v>
          </cell>
          <cell r="R19">
            <v>1815701459.7799995</v>
          </cell>
          <cell r="S19">
            <v>0</v>
          </cell>
        </row>
        <row r="20">
          <cell r="A20">
            <v>130121</v>
          </cell>
          <cell r="B20" t="str">
            <v>PIUTANG DAGANG TUNAI</v>
          </cell>
          <cell r="C20" t="str">
            <v>N</v>
          </cell>
          <cell r="D20" t="str">
            <v>D</v>
          </cell>
          <cell r="E20">
            <v>0</v>
          </cell>
          <cell r="F20">
            <v>0</v>
          </cell>
          <cell r="G20">
            <v>12500</v>
          </cell>
          <cell r="H20">
            <v>3877044675</v>
          </cell>
          <cell r="I20">
            <v>3877032175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1</v>
          </cell>
          <cell r="R20">
            <v>0</v>
          </cell>
          <cell r="S20">
            <v>0</v>
          </cell>
        </row>
        <row r="21">
          <cell r="A21">
            <v>311100</v>
          </cell>
          <cell r="B21" t="str">
            <v>JAMINAN PELANGGAN</v>
          </cell>
          <cell r="C21" t="str">
            <v>N</v>
          </cell>
          <cell r="D21" t="str">
            <v>D</v>
          </cell>
          <cell r="E21">
            <v>0</v>
          </cell>
          <cell r="F21">
            <v>0</v>
          </cell>
          <cell r="G21">
            <v>106829503</v>
          </cell>
          <cell r="H21">
            <v>16700000</v>
          </cell>
          <cell r="I21">
            <v>0</v>
          </cell>
          <cell r="J21">
            <v>90129503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b">
            <v>1</v>
          </cell>
          <cell r="R21">
            <v>0</v>
          </cell>
          <cell r="S21">
            <v>0</v>
          </cell>
        </row>
        <row r="22">
          <cell r="A22">
            <v>130130</v>
          </cell>
          <cell r="B22" t="str">
            <v>PIUTANG TIV</v>
          </cell>
          <cell r="C22" t="str">
            <v>N</v>
          </cell>
          <cell r="D22" t="str">
            <v>D</v>
          </cell>
          <cell r="E22">
            <v>276834448</v>
          </cell>
          <cell r="F22">
            <v>0</v>
          </cell>
          <cell r="G22">
            <v>555056</v>
          </cell>
          <cell r="H22">
            <v>19000000</v>
          </cell>
          <cell r="I22">
            <v>102997358</v>
          </cell>
          <cell r="J22">
            <v>94437401</v>
          </cell>
          <cell r="K22">
            <v>266949461</v>
          </cell>
          <cell r="L22">
            <v>0</v>
          </cell>
          <cell r="M22">
            <v>0</v>
          </cell>
          <cell r="N22">
            <v>0</v>
          </cell>
          <cell r="O22">
            <v>266949461</v>
          </cell>
          <cell r="P22">
            <v>0</v>
          </cell>
          <cell r="Q22" t="b">
            <v>1</v>
          </cell>
          <cell r="R22">
            <v>266949461</v>
          </cell>
          <cell r="S22">
            <v>0</v>
          </cell>
        </row>
        <row r="23">
          <cell r="A23">
            <v>130131</v>
          </cell>
          <cell r="B23" t="str">
            <v>PIUTANG PUSAT</v>
          </cell>
          <cell r="C23" t="str">
            <v>N</v>
          </cell>
          <cell r="D23" t="str">
            <v>D</v>
          </cell>
          <cell r="E23">
            <v>18224804</v>
          </cell>
          <cell r="F23">
            <v>0</v>
          </cell>
          <cell r="G23">
            <v>62970096</v>
          </cell>
          <cell r="H23">
            <v>81194900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b">
            <v>1</v>
          </cell>
          <cell r="R23">
            <v>0</v>
          </cell>
          <cell r="S23">
            <v>0</v>
          </cell>
        </row>
        <row r="24">
          <cell r="A24">
            <v>130501</v>
          </cell>
          <cell r="B24" t="str">
            <v>PIUTANG MS SUPPORT</v>
          </cell>
          <cell r="C24" t="str">
            <v>N</v>
          </cell>
          <cell r="D24" t="str">
            <v>D</v>
          </cell>
          <cell r="E24">
            <v>247000</v>
          </cell>
          <cell r="F24">
            <v>0</v>
          </cell>
          <cell r="G24">
            <v>1610000</v>
          </cell>
          <cell r="H24">
            <v>247000</v>
          </cell>
          <cell r="I24">
            <v>0</v>
          </cell>
          <cell r="J24">
            <v>0</v>
          </cell>
          <cell r="K24">
            <v>1610000</v>
          </cell>
          <cell r="L24">
            <v>0</v>
          </cell>
          <cell r="M24">
            <v>0</v>
          </cell>
          <cell r="N24">
            <v>0</v>
          </cell>
          <cell r="O24">
            <v>1610000</v>
          </cell>
          <cell r="P24">
            <v>0</v>
          </cell>
          <cell r="Q24" t="b">
            <v>1</v>
          </cell>
          <cell r="R24">
            <v>1610000</v>
          </cell>
          <cell r="S24">
            <v>0</v>
          </cell>
        </row>
        <row r="25">
          <cell r="A25">
            <v>130502</v>
          </cell>
          <cell r="B25" t="str">
            <v>PIUTANG JAMSOSTEK</v>
          </cell>
          <cell r="C25" t="str">
            <v>N</v>
          </cell>
          <cell r="D25" t="str">
            <v>D</v>
          </cell>
          <cell r="E25">
            <v>649200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649200</v>
          </cell>
          <cell r="L25">
            <v>0</v>
          </cell>
          <cell r="M25">
            <v>0</v>
          </cell>
          <cell r="N25">
            <v>0</v>
          </cell>
          <cell r="O25">
            <v>649200</v>
          </cell>
          <cell r="P25">
            <v>0</v>
          </cell>
          <cell r="Q25" t="b">
            <v>1</v>
          </cell>
          <cell r="R25">
            <v>649200</v>
          </cell>
          <cell r="S25">
            <v>0</v>
          </cell>
        </row>
        <row r="26">
          <cell r="A26">
            <v>130504</v>
          </cell>
          <cell r="B26" t="str">
            <v>PIUTANG KARYAWAN</v>
          </cell>
          <cell r="C26" t="str">
            <v>N</v>
          </cell>
          <cell r="D26" t="str">
            <v>D</v>
          </cell>
          <cell r="E26">
            <v>94673654</v>
          </cell>
          <cell r="F26">
            <v>0</v>
          </cell>
          <cell r="G26">
            <v>0</v>
          </cell>
          <cell r="H26">
            <v>17625438</v>
          </cell>
          <cell r="I26">
            <v>0</v>
          </cell>
          <cell r="J26">
            <v>250000</v>
          </cell>
          <cell r="K26">
            <v>76798216</v>
          </cell>
          <cell r="L26">
            <v>0</v>
          </cell>
          <cell r="M26">
            <v>0</v>
          </cell>
          <cell r="N26">
            <v>0</v>
          </cell>
          <cell r="O26">
            <v>76798216</v>
          </cell>
          <cell r="P26">
            <v>0</v>
          </cell>
          <cell r="Q26" t="b">
            <v>1</v>
          </cell>
          <cell r="R26">
            <v>76798216</v>
          </cell>
          <cell r="S26">
            <v>0</v>
          </cell>
        </row>
        <row r="27">
          <cell r="A27">
            <v>140001</v>
          </cell>
          <cell r="B27" t="str">
            <v>PPN LEBIH BAYAR</v>
          </cell>
          <cell r="C27" t="str">
            <v>N</v>
          </cell>
          <cell r="D27" t="str">
            <v>D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140101</v>
          </cell>
          <cell r="B28" t="str">
            <v>BIAYA DD-SEWA</v>
          </cell>
          <cell r="C28" t="str">
            <v>N</v>
          </cell>
          <cell r="D28" t="str">
            <v>D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140301</v>
          </cell>
          <cell r="B29" t="str">
            <v>THR DI BAYAR DIMUKA</v>
          </cell>
          <cell r="C29" t="str">
            <v>N</v>
          </cell>
          <cell r="D29" t="str">
            <v>D</v>
          </cell>
          <cell r="E29">
            <v>60042832.333333299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30021416.166666668</v>
          </cell>
          <cell r="K29">
            <v>30021416.166666631</v>
          </cell>
          <cell r="L29">
            <v>0</v>
          </cell>
          <cell r="M29">
            <v>0</v>
          </cell>
          <cell r="N29">
            <v>0</v>
          </cell>
          <cell r="O29">
            <v>30021416.166666631</v>
          </cell>
          <cell r="P29">
            <v>0</v>
          </cell>
          <cell r="Q29" t="b">
            <v>1</v>
          </cell>
          <cell r="R29">
            <v>30021416.166666631</v>
          </cell>
          <cell r="S29">
            <v>0</v>
          </cell>
        </row>
        <row r="30">
          <cell r="A30">
            <v>147001</v>
          </cell>
          <cell r="B30" t="str">
            <v>BEBAN DITANGGUHKAN</v>
          </cell>
          <cell r="C30" t="str">
            <v>N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b">
            <v>0</v>
          </cell>
          <cell r="R30">
            <v>0</v>
          </cell>
          <cell r="S30">
            <v>0</v>
          </cell>
        </row>
        <row r="31">
          <cell r="A31">
            <v>150101</v>
          </cell>
          <cell r="B31" t="str">
            <v>PPN MASUKAN</v>
          </cell>
          <cell r="C31" t="str">
            <v>N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562164675.44800544</v>
          </cell>
          <cell r="J31">
            <v>562164675.44800544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1</v>
          </cell>
          <cell r="R31">
            <v>0</v>
          </cell>
          <cell r="S31">
            <v>0</v>
          </cell>
        </row>
        <row r="32">
          <cell r="A32">
            <v>160101</v>
          </cell>
          <cell r="B32" t="str">
            <v>PERSEDIAAN BARANG DAGANGAN</v>
          </cell>
          <cell r="C32" t="str">
            <v>N</v>
          </cell>
          <cell r="D32" t="str">
            <v>D</v>
          </cell>
          <cell r="E32">
            <v>1942729792.8030319</v>
          </cell>
          <cell r="F32">
            <v>0</v>
          </cell>
          <cell r="G32">
            <v>0</v>
          </cell>
          <cell r="H32">
            <v>0</v>
          </cell>
          <cell r="I32">
            <v>2366400392.121212</v>
          </cell>
          <cell r="J32">
            <v>1942729792.8030305</v>
          </cell>
          <cell r="K32">
            <v>2366400392.1212134</v>
          </cell>
          <cell r="L32">
            <v>0</v>
          </cell>
          <cell r="M32">
            <v>0</v>
          </cell>
          <cell r="N32">
            <v>0</v>
          </cell>
          <cell r="O32">
            <v>2366400392.1212134</v>
          </cell>
          <cell r="P32">
            <v>0</v>
          </cell>
          <cell r="Q32" t="b">
            <v>1</v>
          </cell>
          <cell r="R32">
            <v>2366400392.1212134</v>
          </cell>
          <cell r="S32">
            <v>0</v>
          </cell>
        </row>
        <row r="33">
          <cell r="A33">
            <v>161101</v>
          </cell>
          <cell r="B33" t="str">
            <v>R/K PERSEDIAAN</v>
          </cell>
          <cell r="C33" t="str">
            <v>N</v>
          </cell>
          <cell r="D33" t="str">
            <v>D</v>
          </cell>
          <cell r="E33">
            <v>7.152557373046875E-7</v>
          </cell>
          <cell r="F33">
            <v>0</v>
          </cell>
          <cell r="G33">
            <v>0</v>
          </cell>
          <cell r="H33">
            <v>0</v>
          </cell>
          <cell r="I33">
            <v>1024963906.3636361</v>
          </cell>
          <cell r="J33">
            <v>1024963906.3636358</v>
          </cell>
          <cell r="K33">
            <v>1.0728836059570313E-6</v>
          </cell>
          <cell r="L33">
            <v>0</v>
          </cell>
          <cell r="M33">
            <v>0</v>
          </cell>
          <cell r="N33">
            <v>0</v>
          </cell>
          <cell r="O33">
            <v>1.0728836059570313E-6</v>
          </cell>
          <cell r="P33">
            <v>0</v>
          </cell>
          <cell r="Q33" t="b">
            <v>1</v>
          </cell>
          <cell r="R33">
            <v>1.0728836059570313E-6</v>
          </cell>
          <cell r="S33">
            <v>0</v>
          </cell>
        </row>
        <row r="34">
          <cell r="A34">
            <v>211001</v>
          </cell>
          <cell r="B34" t="str">
            <v>HUTANG DAGANG - TIV</v>
          </cell>
          <cell r="C34" t="str">
            <v>N</v>
          </cell>
          <cell r="D34" t="str">
            <v>K</v>
          </cell>
          <cell r="E34">
            <v>0</v>
          </cell>
          <cell r="F34">
            <v>50744923525.733757</v>
          </cell>
          <cell r="G34">
            <v>19000000</v>
          </cell>
          <cell r="H34">
            <v>0</v>
          </cell>
          <cell r="I34">
            <v>148837752.50000006</v>
          </cell>
          <cell r="J34">
            <v>6410362079.9280586</v>
          </cell>
          <cell r="K34">
            <v>0</v>
          </cell>
          <cell r="L34">
            <v>56987447853.161819</v>
          </cell>
          <cell r="M34">
            <v>0</v>
          </cell>
          <cell r="N34">
            <v>0</v>
          </cell>
          <cell r="O34">
            <v>0</v>
          </cell>
          <cell r="P34">
            <v>56987447853.161819</v>
          </cell>
          <cell r="Q34" t="b">
            <v>1</v>
          </cell>
          <cell r="R34">
            <v>0</v>
          </cell>
          <cell r="S34">
            <v>56987447853.161819</v>
          </cell>
        </row>
        <row r="35">
          <cell r="A35">
            <v>211002</v>
          </cell>
          <cell r="B35" t="str">
            <v>HUTANG DAGANG - TAC</v>
          </cell>
          <cell r="C35" t="str">
            <v>N</v>
          </cell>
          <cell r="D35" t="str">
            <v>K</v>
          </cell>
          <cell r="E35">
            <v>0</v>
          </cell>
          <cell r="F35">
            <v>-18368215492.606056</v>
          </cell>
          <cell r="G35">
            <v>0</v>
          </cell>
          <cell r="H35">
            <v>0</v>
          </cell>
          <cell r="I35">
            <v>2216937177.2727265</v>
          </cell>
          <cell r="J35">
            <v>1025113769.9999998</v>
          </cell>
          <cell r="K35">
            <v>0</v>
          </cell>
          <cell r="L35">
            <v>-19560038899.878784</v>
          </cell>
          <cell r="M35">
            <v>0</v>
          </cell>
          <cell r="N35">
            <v>0</v>
          </cell>
          <cell r="O35">
            <v>0</v>
          </cell>
          <cell r="P35">
            <v>-19560038899.878784</v>
          </cell>
          <cell r="Q35" t="b">
            <v>1</v>
          </cell>
          <cell r="R35">
            <v>0</v>
          </cell>
          <cell r="S35">
            <v>-19560038899.878784</v>
          </cell>
        </row>
        <row r="36">
          <cell r="A36">
            <v>211011</v>
          </cell>
          <cell r="B36" t="str">
            <v>BIAYA YMHD - GAJI DEWA ASTANA NUSANTARA</v>
          </cell>
          <cell r="C36" t="str">
            <v>N</v>
          </cell>
          <cell r="D36" t="str">
            <v>K</v>
          </cell>
          <cell r="E36">
            <v>0</v>
          </cell>
          <cell r="F36">
            <v>290914871.30533004</v>
          </cell>
          <cell r="G36">
            <v>0</v>
          </cell>
          <cell r="H36">
            <v>0</v>
          </cell>
          <cell r="I36">
            <v>0</v>
          </cell>
          <cell r="J36">
            <v>60395268.840000004</v>
          </cell>
          <cell r="K36">
            <v>0</v>
          </cell>
          <cell r="L36">
            <v>351310140.14533007</v>
          </cell>
          <cell r="M36">
            <v>0</v>
          </cell>
          <cell r="N36">
            <v>0</v>
          </cell>
          <cell r="O36">
            <v>0</v>
          </cell>
          <cell r="P36">
            <v>351310140.14533007</v>
          </cell>
          <cell r="Q36" t="b">
            <v>1</v>
          </cell>
          <cell r="R36">
            <v>0</v>
          </cell>
          <cell r="S36">
            <v>351310140.14533007</v>
          </cell>
        </row>
        <row r="37">
          <cell r="A37">
            <v>211012</v>
          </cell>
          <cell r="B37" t="str">
            <v>BIAYA YMHD - GAJI GO CLEAN INDONESIA</v>
          </cell>
          <cell r="C37" t="str">
            <v>N</v>
          </cell>
          <cell r="D37" t="str">
            <v>K</v>
          </cell>
          <cell r="E37">
            <v>0</v>
          </cell>
          <cell r="F37">
            <v>107415182.71070351</v>
          </cell>
          <cell r="G37">
            <v>0</v>
          </cell>
          <cell r="H37">
            <v>0</v>
          </cell>
          <cell r="I37">
            <v>0</v>
          </cell>
          <cell r="J37">
            <v>21472507.000000004</v>
          </cell>
          <cell r="K37">
            <v>0</v>
          </cell>
          <cell r="L37">
            <v>128887689.71070351</v>
          </cell>
          <cell r="M37">
            <v>0</v>
          </cell>
          <cell r="N37">
            <v>0</v>
          </cell>
          <cell r="O37">
            <v>0</v>
          </cell>
          <cell r="P37">
            <v>128887689.71070351</v>
          </cell>
          <cell r="Q37" t="b">
            <v>1</v>
          </cell>
          <cell r="R37">
            <v>0</v>
          </cell>
          <cell r="S37">
            <v>128887689.71070351</v>
          </cell>
        </row>
        <row r="38">
          <cell r="A38">
            <v>211013</v>
          </cell>
          <cell r="B38" t="str">
            <v>BIAYA YMHD - GAJI GO CLEAN INDONESIA OB</v>
          </cell>
          <cell r="C38" t="str">
            <v>N</v>
          </cell>
          <cell r="D38" t="str">
            <v>K</v>
          </cell>
          <cell r="E38">
            <v>0</v>
          </cell>
          <cell r="F38">
            <v>63086679.235944711</v>
          </cell>
          <cell r="G38">
            <v>0</v>
          </cell>
          <cell r="H38">
            <v>0</v>
          </cell>
          <cell r="I38">
            <v>0</v>
          </cell>
          <cell r="J38">
            <v>12625916</v>
          </cell>
          <cell r="K38">
            <v>0</v>
          </cell>
          <cell r="L38">
            <v>75712595.235944718</v>
          </cell>
          <cell r="M38">
            <v>0</v>
          </cell>
          <cell r="N38">
            <v>0</v>
          </cell>
          <cell r="O38">
            <v>0</v>
          </cell>
          <cell r="P38">
            <v>75712595.235944718</v>
          </cell>
          <cell r="Q38" t="b">
            <v>1</v>
          </cell>
          <cell r="R38">
            <v>0</v>
          </cell>
          <cell r="S38">
            <v>75712595.235944718</v>
          </cell>
        </row>
        <row r="39">
          <cell r="A39">
            <v>211014</v>
          </cell>
          <cell r="B39" t="str">
            <v>BIAYA YMHD - GAJI PAM</v>
          </cell>
          <cell r="C39" t="str">
            <v>N</v>
          </cell>
          <cell r="D39" t="str">
            <v>K</v>
          </cell>
          <cell r="E39">
            <v>0</v>
          </cell>
          <cell r="F39">
            <v>127782064.05</v>
          </cell>
          <cell r="G39">
            <v>0</v>
          </cell>
          <cell r="H39">
            <v>0</v>
          </cell>
          <cell r="I39">
            <v>0</v>
          </cell>
          <cell r="J39">
            <v>25556413</v>
          </cell>
          <cell r="K39">
            <v>0</v>
          </cell>
          <cell r="L39">
            <v>153338477.05000001</v>
          </cell>
          <cell r="M39">
            <v>0</v>
          </cell>
          <cell r="N39">
            <v>0</v>
          </cell>
          <cell r="O39">
            <v>0</v>
          </cell>
          <cell r="P39">
            <v>153338477.05000001</v>
          </cell>
          <cell r="Q39" t="b">
            <v>1</v>
          </cell>
          <cell r="R39">
            <v>0</v>
          </cell>
          <cell r="S39">
            <v>153338477.05000001</v>
          </cell>
        </row>
        <row r="40">
          <cell r="A40">
            <v>211101</v>
          </cell>
          <cell r="B40" t="str">
            <v>BIAYA YMHD - GAJI</v>
          </cell>
          <cell r="C40" t="str">
            <v>N</v>
          </cell>
          <cell r="D40" t="str">
            <v>K</v>
          </cell>
          <cell r="E40">
            <v>0</v>
          </cell>
          <cell r="F40">
            <v>3149377726.7605772</v>
          </cell>
          <cell r="G40">
            <v>0</v>
          </cell>
          <cell r="H40">
            <v>0</v>
          </cell>
          <cell r="I40">
            <v>0</v>
          </cell>
          <cell r="J40">
            <v>270321400</v>
          </cell>
          <cell r="K40">
            <v>0</v>
          </cell>
          <cell r="L40">
            <v>3419699126.7605772</v>
          </cell>
          <cell r="M40">
            <v>0</v>
          </cell>
          <cell r="N40">
            <v>0</v>
          </cell>
          <cell r="O40">
            <v>0</v>
          </cell>
          <cell r="P40">
            <v>3419699126.7605772</v>
          </cell>
          <cell r="Q40" t="b">
            <v>1</v>
          </cell>
          <cell r="R40">
            <v>0</v>
          </cell>
          <cell r="S40">
            <v>3419699126.7605772</v>
          </cell>
        </row>
        <row r="41">
          <cell r="A41">
            <v>211102</v>
          </cell>
          <cell r="B41" t="str">
            <v>BIAYA YMHD - BBM</v>
          </cell>
          <cell r="C41" t="str">
            <v>N</v>
          </cell>
          <cell r="D41" t="str">
            <v>K</v>
          </cell>
          <cell r="E41">
            <v>0</v>
          </cell>
          <cell r="F41">
            <v>32006479</v>
          </cell>
          <cell r="G41">
            <v>54763714</v>
          </cell>
          <cell r="H41">
            <v>46978466</v>
          </cell>
          <cell r="I41">
            <v>0</v>
          </cell>
          <cell r="J41">
            <v>0</v>
          </cell>
          <cell r="K41">
            <v>0</v>
          </cell>
          <cell r="L41">
            <v>24221231</v>
          </cell>
          <cell r="M41">
            <v>0</v>
          </cell>
          <cell r="N41">
            <v>0</v>
          </cell>
          <cell r="O41">
            <v>0</v>
          </cell>
          <cell r="P41">
            <v>24221231</v>
          </cell>
          <cell r="Q41" t="b">
            <v>1</v>
          </cell>
          <cell r="R41">
            <v>0</v>
          </cell>
          <cell r="S41">
            <v>24221231</v>
          </cell>
        </row>
        <row r="42">
          <cell r="A42">
            <v>211103</v>
          </cell>
          <cell r="B42" t="str">
            <v>BIAYA YMHD - INSENTIVE</v>
          </cell>
          <cell r="C42" t="str">
            <v>N</v>
          </cell>
          <cell r="D42" t="str">
            <v>K</v>
          </cell>
          <cell r="E42">
            <v>0</v>
          </cell>
          <cell r="F42">
            <v>150549035</v>
          </cell>
          <cell r="G42">
            <v>0</v>
          </cell>
          <cell r="H42">
            <v>0</v>
          </cell>
          <cell r="I42">
            <v>0</v>
          </cell>
          <cell r="J42">
            <v>13620889</v>
          </cell>
          <cell r="K42">
            <v>0</v>
          </cell>
          <cell r="L42">
            <v>164169924</v>
          </cell>
          <cell r="M42">
            <v>0</v>
          </cell>
          <cell r="N42">
            <v>0</v>
          </cell>
          <cell r="O42">
            <v>0</v>
          </cell>
          <cell r="P42">
            <v>164169924</v>
          </cell>
          <cell r="Q42" t="b">
            <v>1</v>
          </cell>
          <cell r="R42">
            <v>0</v>
          </cell>
          <cell r="S42">
            <v>164169924</v>
          </cell>
        </row>
        <row r="43">
          <cell r="A43">
            <v>211104</v>
          </cell>
          <cell r="B43" t="str">
            <v>BIAYA YMHD - ONGKOS ANGKUT</v>
          </cell>
          <cell r="C43" t="str">
            <v>N</v>
          </cell>
          <cell r="D43" t="str">
            <v>K</v>
          </cell>
          <cell r="E43">
            <v>0</v>
          </cell>
          <cell r="F43">
            <v>3966996275.9595385</v>
          </cell>
          <cell r="G43">
            <v>0</v>
          </cell>
          <cell r="H43">
            <v>0</v>
          </cell>
          <cell r="I43">
            <v>0</v>
          </cell>
          <cell r="J43">
            <v>389368400</v>
          </cell>
          <cell r="K43">
            <v>0</v>
          </cell>
          <cell r="L43">
            <v>4356364675.9595385</v>
          </cell>
          <cell r="M43">
            <v>0</v>
          </cell>
          <cell r="N43">
            <v>0</v>
          </cell>
          <cell r="O43">
            <v>0</v>
          </cell>
          <cell r="P43">
            <v>4356364675.9595385</v>
          </cell>
          <cell r="Q43" t="b">
            <v>1</v>
          </cell>
          <cell r="R43">
            <v>0</v>
          </cell>
          <cell r="S43">
            <v>4356364675.9595385</v>
          </cell>
        </row>
        <row r="44">
          <cell r="A44">
            <v>211201</v>
          </cell>
          <cell r="B44" t="str">
            <v>HUTANG MS SUPPORT</v>
          </cell>
          <cell r="C44" t="str">
            <v>N</v>
          </cell>
          <cell r="D44" t="str">
            <v>K</v>
          </cell>
          <cell r="E44">
            <v>0</v>
          </cell>
          <cell r="F44">
            <v>1532962457.2285714</v>
          </cell>
          <cell r="G44">
            <v>0</v>
          </cell>
          <cell r="H44">
            <v>0</v>
          </cell>
          <cell r="I44">
            <v>0</v>
          </cell>
          <cell r="J44">
            <v>188394000</v>
          </cell>
          <cell r="K44">
            <v>0</v>
          </cell>
          <cell r="L44">
            <v>1721356457.2285714</v>
          </cell>
          <cell r="M44">
            <v>0</v>
          </cell>
          <cell r="N44">
            <v>0</v>
          </cell>
          <cell r="O44">
            <v>0</v>
          </cell>
          <cell r="P44">
            <v>1721356457.2285714</v>
          </cell>
          <cell r="Q44" t="b">
            <v>1</v>
          </cell>
          <cell r="R44">
            <v>0</v>
          </cell>
          <cell r="S44">
            <v>1721356457.2285714</v>
          </cell>
        </row>
        <row r="45">
          <cell r="A45">
            <v>211202</v>
          </cell>
          <cell r="B45" t="str">
            <v>HUTANG JAMSOSTEK</v>
          </cell>
          <cell r="C45" t="str">
            <v>N</v>
          </cell>
          <cell r="D45" t="str">
            <v>K</v>
          </cell>
          <cell r="E45">
            <v>0</v>
          </cell>
          <cell r="F45">
            <v>255245510.0692001</v>
          </cell>
          <cell r="G45">
            <v>0</v>
          </cell>
          <cell r="H45">
            <v>0</v>
          </cell>
          <cell r="I45">
            <v>0</v>
          </cell>
          <cell r="J45">
            <v>39626902.813600063</v>
          </cell>
          <cell r="K45">
            <v>0</v>
          </cell>
          <cell r="L45">
            <v>294872412.88280016</v>
          </cell>
          <cell r="M45">
            <v>0</v>
          </cell>
          <cell r="N45">
            <v>0</v>
          </cell>
          <cell r="O45">
            <v>0</v>
          </cell>
          <cell r="P45">
            <v>294872412.88280016</v>
          </cell>
          <cell r="Q45" t="b">
            <v>1</v>
          </cell>
          <cell r="R45">
            <v>0</v>
          </cell>
          <cell r="S45">
            <v>294872412.88280016</v>
          </cell>
        </row>
        <row r="46">
          <cell r="A46">
            <v>211203</v>
          </cell>
          <cell r="B46" t="str">
            <v>HUTANG PUSAT</v>
          </cell>
          <cell r="C46" t="str">
            <v>N</v>
          </cell>
          <cell r="D46" t="str">
            <v>K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211301</v>
          </cell>
          <cell r="B47" t="str">
            <v>R/K Pusat</v>
          </cell>
          <cell r="C47" t="str">
            <v>N</v>
          </cell>
          <cell r="D47" t="str">
            <v>K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212001</v>
          </cell>
          <cell r="B48" t="str">
            <v>PPN YG MASIH HARUS DIBAYAR</v>
          </cell>
          <cell r="C48" t="str">
            <v>N</v>
          </cell>
          <cell r="D48" t="str">
            <v>K</v>
          </cell>
          <cell r="E48">
            <v>0</v>
          </cell>
          <cell r="F48">
            <v>4616373516.7295456</v>
          </cell>
          <cell r="G48">
            <v>0</v>
          </cell>
          <cell r="H48">
            <v>0</v>
          </cell>
          <cell r="I48">
            <v>0</v>
          </cell>
          <cell r="J48">
            <v>-21993302.700732708</v>
          </cell>
          <cell r="K48">
            <v>0</v>
          </cell>
          <cell r="L48">
            <v>4594380214.0288124</v>
          </cell>
          <cell r="M48">
            <v>0</v>
          </cell>
          <cell r="N48">
            <v>0</v>
          </cell>
          <cell r="O48">
            <v>0</v>
          </cell>
          <cell r="P48">
            <v>4594380214.0288124</v>
          </cell>
          <cell r="Q48" t="b">
            <v>1</v>
          </cell>
          <cell r="R48">
            <v>0</v>
          </cell>
          <cell r="S48">
            <v>4594380214.0288124</v>
          </cell>
        </row>
        <row r="49">
          <cell r="A49">
            <v>213001</v>
          </cell>
          <cell r="B49" t="str">
            <v>PPN KELUARAN</v>
          </cell>
          <cell r="C49" t="str">
            <v>N</v>
          </cell>
          <cell r="D49" t="str">
            <v>K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540174509.1109091</v>
          </cell>
          <cell r="J49">
            <v>540174509.1109091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214001</v>
          </cell>
          <cell r="B50" t="str">
            <v>Pajak YMHD - PPh 25</v>
          </cell>
          <cell r="C50" t="str">
            <v>N</v>
          </cell>
          <cell r="D50" t="str">
            <v>K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214002</v>
          </cell>
          <cell r="B51" t="str">
            <v>Pajak YMHD - PPh 23</v>
          </cell>
          <cell r="C51" t="str">
            <v>N</v>
          </cell>
          <cell r="D51" t="str">
            <v>K</v>
          </cell>
          <cell r="E51">
            <v>0</v>
          </cell>
          <cell r="F51">
            <v>194566.698</v>
          </cell>
          <cell r="G51">
            <v>0</v>
          </cell>
          <cell r="H51">
            <v>0</v>
          </cell>
          <cell r="I51">
            <v>0</v>
          </cell>
          <cell r="J51">
            <v>50756.400000000016</v>
          </cell>
          <cell r="K51">
            <v>0</v>
          </cell>
          <cell r="L51">
            <v>245323.09800000003</v>
          </cell>
          <cell r="M51">
            <v>0</v>
          </cell>
          <cell r="N51">
            <v>0</v>
          </cell>
          <cell r="O51">
            <v>0</v>
          </cell>
          <cell r="P51">
            <v>245323.09800000003</v>
          </cell>
          <cell r="Q51" t="b">
            <v>1</v>
          </cell>
          <cell r="R51">
            <v>0</v>
          </cell>
          <cell r="S51">
            <v>245323.09800000003</v>
          </cell>
        </row>
        <row r="52">
          <cell r="A52">
            <v>311110</v>
          </cell>
          <cell r="B52" t="str">
            <v>TITIPAN PELANGGAN</v>
          </cell>
          <cell r="C52" t="str">
            <v>N</v>
          </cell>
          <cell r="D52" t="str">
            <v>K</v>
          </cell>
          <cell r="E52">
            <v>0</v>
          </cell>
          <cell r="F52">
            <v>7819400</v>
          </cell>
          <cell r="G52">
            <v>53193938</v>
          </cell>
          <cell r="H52">
            <v>54799941</v>
          </cell>
          <cell r="I52">
            <v>0</v>
          </cell>
          <cell r="J52">
            <v>0</v>
          </cell>
          <cell r="K52">
            <v>0</v>
          </cell>
          <cell r="L52">
            <v>9425403</v>
          </cell>
          <cell r="M52">
            <v>0</v>
          </cell>
          <cell r="N52">
            <v>0</v>
          </cell>
          <cell r="O52">
            <v>0</v>
          </cell>
          <cell r="P52">
            <v>9425403</v>
          </cell>
          <cell r="Q52" t="b">
            <v>1</v>
          </cell>
          <cell r="R52">
            <v>0</v>
          </cell>
          <cell r="S52">
            <v>9425403</v>
          </cell>
        </row>
        <row r="53">
          <cell r="A53">
            <v>311111</v>
          </cell>
          <cell r="B53" t="str">
            <v>TITIPAN DENDA</v>
          </cell>
          <cell r="C53" t="str">
            <v>N</v>
          </cell>
          <cell r="D53" t="str">
            <v>K</v>
          </cell>
          <cell r="E53">
            <v>0</v>
          </cell>
          <cell r="F53">
            <v>81483</v>
          </cell>
          <cell r="G53">
            <v>0</v>
          </cell>
          <cell r="H53">
            <v>0</v>
          </cell>
          <cell r="I53">
            <v>0</v>
          </cell>
          <cell r="J53">
            <v>127690.04903846154</v>
          </cell>
          <cell r="K53">
            <v>0</v>
          </cell>
          <cell r="L53">
            <v>209173.04903846153</v>
          </cell>
          <cell r="M53">
            <v>0</v>
          </cell>
          <cell r="N53">
            <v>0</v>
          </cell>
          <cell r="O53">
            <v>0</v>
          </cell>
          <cell r="P53">
            <v>209173.04903846153</v>
          </cell>
          <cell r="Q53" t="b">
            <v>1</v>
          </cell>
          <cell r="R53">
            <v>0</v>
          </cell>
          <cell r="S53">
            <v>209173.04903846153</v>
          </cell>
        </row>
        <row r="54">
          <cell r="A54">
            <v>311112</v>
          </cell>
          <cell r="B54" t="str">
            <v>TITIPAN KLAIM</v>
          </cell>
          <cell r="C54" t="str">
            <v>N</v>
          </cell>
          <cell r="D54" t="str">
            <v>K</v>
          </cell>
          <cell r="E54">
            <v>0</v>
          </cell>
          <cell r="F54">
            <v>2974914</v>
          </cell>
          <cell r="G54">
            <v>0</v>
          </cell>
          <cell r="H54">
            <v>0</v>
          </cell>
          <cell r="I54">
            <v>0</v>
          </cell>
          <cell r="J54">
            <v>1980103</v>
          </cell>
          <cell r="K54">
            <v>0</v>
          </cell>
          <cell r="L54">
            <v>4955017</v>
          </cell>
          <cell r="M54">
            <v>0</v>
          </cell>
          <cell r="N54">
            <v>0</v>
          </cell>
          <cell r="O54">
            <v>0</v>
          </cell>
          <cell r="P54">
            <v>4955017</v>
          </cell>
          <cell r="Q54" t="b">
            <v>1</v>
          </cell>
          <cell r="R54">
            <v>0</v>
          </cell>
          <cell r="S54">
            <v>4955017</v>
          </cell>
        </row>
        <row r="55">
          <cell r="A55">
            <v>311113</v>
          </cell>
          <cell r="B55" t="str">
            <v>TITIPAN KOPERASI</v>
          </cell>
          <cell r="C55" t="str">
            <v>N</v>
          </cell>
          <cell r="D55" t="str">
            <v>K</v>
          </cell>
          <cell r="E55">
            <v>0</v>
          </cell>
          <cell r="F55">
            <v>165105492</v>
          </cell>
          <cell r="G55">
            <v>0</v>
          </cell>
          <cell r="H55">
            <v>0</v>
          </cell>
          <cell r="I55">
            <v>0</v>
          </cell>
          <cell r="J55">
            <v>31347172</v>
          </cell>
          <cell r="K55">
            <v>0</v>
          </cell>
          <cell r="L55">
            <v>196452664</v>
          </cell>
          <cell r="M55">
            <v>0</v>
          </cell>
          <cell r="N55">
            <v>0</v>
          </cell>
          <cell r="O55">
            <v>0</v>
          </cell>
          <cell r="P55">
            <v>196452664</v>
          </cell>
          <cell r="Q55" t="b">
            <v>1</v>
          </cell>
          <cell r="R55">
            <v>0</v>
          </cell>
          <cell r="S55">
            <v>196452664</v>
          </cell>
        </row>
        <row r="56">
          <cell r="A56">
            <v>311114</v>
          </cell>
          <cell r="B56" t="str">
            <v>TITIPAN JAMSOSTEK</v>
          </cell>
          <cell r="C56" t="str">
            <v>N</v>
          </cell>
          <cell r="D56" t="str">
            <v>K</v>
          </cell>
          <cell r="E56">
            <v>0</v>
          </cell>
          <cell r="F56">
            <v>11946584.239999998</v>
          </cell>
          <cell r="G56">
            <v>0</v>
          </cell>
          <cell r="H56">
            <v>0</v>
          </cell>
          <cell r="I56">
            <v>11326603.920000004</v>
          </cell>
          <cell r="J56">
            <v>11326603.920000004</v>
          </cell>
          <cell r="K56">
            <v>0</v>
          </cell>
          <cell r="L56">
            <v>11946584.24</v>
          </cell>
          <cell r="M56">
            <v>0</v>
          </cell>
          <cell r="N56">
            <v>0</v>
          </cell>
          <cell r="O56">
            <v>0</v>
          </cell>
          <cell r="P56">
            <v>11946584.24</v>
          </cell>
          <cell r="Q56" t="b">
            <v>1</v>
          </cell>
          <cell r="R56">
            <v>0</v>
          </cell>
          <cell r="S56">
            <v>11946584.24</v>
          </cell>
        </row>
        <row r="57">
          <cell r="A57">
            <v>311115</v>
          </cell>
          <cell r="B57" t="str">
            <v>TITIPAN HO</v>
          </cell>
          <cell r="C57" t="str">
            <v>N</v>
          </cell>
          <cell r="D57" t="str">
            <v>K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311117</v>
          </cell>
          <cell r="B58" t="str">
            <v>TITIPAN PELANGGAN KE REKENING PT</v>
          </cell>
          <cell r="C58" t="str">
            <v>N</v>
          </cell>
          <cell r="D58" t="str">
            <v>K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311118</v>
          </cell>
          <cell r="B59" t="str">
            <v>TITIPAN TOKO 55</v>
          </cell>
          <cell r="C59" t="str">
            <v>N</v>
          </cell>
          <cell r="D59" t="str">
            <v>K</v>
          </cell>
          <cell r="E59">
            <v>0</v>
          </cell>
          <cell r="F59">
            <v>4864550</v>
          </cell>
          <cell r="G59">
            <v>0</v>
          </cell>
          <cell r="H59">
            <v>0</v>
          </cell>
          <cell r="I59">
            <v>0</v>
          </cell>
          <cell r="J59">
            <v>1592350</v>
          </cell>
          <cell r="K59">
            <v>0</v>
          </cell>
          <cell r="L59">
            <v>6456900</v>
          </cell>
          <cell r="M59">
            <v>0</v>
          </cell>
          <cell r="N59">
            <v>0</v>
          </cell>
          <cell r="O59">
            <v>0</v>
          </cell>
          <cell r="P59">
            <v>6456900</v>
          </cell>
          <cell r="Q59" t="b">
            <v>1</v>
          </cell>
          <cell r="R59">
            <v>0</v>
          </cell>
          <cell r="S59">
            <v>6456900</v>
          </cell>
        </row>
        <row r="60">
          <cell r="A60">
            <v>311001</v>
          </cell>
          <cell r="B60" t="str">
            <v>MODAL</v>
          </cell>
          <cell r="C60" t="str">
            <v>N</v>
          </cell>
          <cell r="D60" t="str">
            <v>K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311101</v>
          </cell>
          <cell r="B61" t="str">
            <v>LABA DITAHAN</v>
          </cell>
          <cell r="C61" t="str">
            <v>N</v>
          </cell>
          <cell r="D61" t="str">
            <v>K</v>
          </cell>
          <cell r="E61">
            <v>0</v>
          </cell>
          <cell r="F61">
            <v>6401153879.4612541</v>
          </cell>
          <cell r="G61">
            <v>0</v>
          </cell>
          <cell r="H61">
            <v>0</v>
          </cell>
          <cell r="I61">
            <v>0</v>
          </cell>
          <cell r="J61">
            <v>232126290.61994553</v>
          </cell>
          <cell r="K61">
            <v>0</v>
          </cell>
          <cell r="L61">
            <v>6633280170.0811996</v>
          </cell>
          <cell r="M61">
            <v>0</v>
          </cell>
          <cell r="N61">
            <v>0</v>
          </cell>
          <cell r="O61">
            <v>0</v>
          </cell>
          <cell r="P61">
            <v>6633280170.0811996</v>
          </cell>
          <cell r="Q61" t="b">
            <v>1</v>
          </cell>
          <cell r="R61">
            <v>0</v>
          </cell>
          <cell r="S61">
            <v>6633280170.0811996</v>
          </cell>
        </row>
        <row r="62">
          <cell r="A62">
            <v>311201</v>
          </cell>
          <cell r="B62" t="str">
            <v>LABA TAHUN LALU</v>
          </cell>
          <cell r="C62" t="str">
            <v>N</v>
          </cell>
          <cell r="D62" t="str">
            <v>K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312002</v>
          </cell>
          <cell r="B63" t="str">
            <v>LABA TAHUN BERJALAN</v>
          </cell>
          <cell r="C63" t="str">
            <v>N</v>
          </cell>
          <cell r="D63" t="str">
            <v>K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312003</v>
          </cell>
          <cell r="B64" t="str">
            <v>LABA BULAN BERJALAN</v>
          </cell>
          <cell r="C64" t="str">
            <v>N</v>
          </cell>
          <cell r="D64" t="str">
            <v>K</v>
          </cell>
          <cell r="E64">
            <v>0</v>
          </cell>
          <cell r="F64">
            <v>232126290.61994553</v>
          </cell>
          <cell r="G64">
            <v>0</v>
          </cell>
          <cell r="H64">
            <v>0</v>
          </cell>
          <cell r="I64">
            <v>232126290.61994553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135146556.39427567</v>
          </cell>
          <cell r="Q64" t="b">
            <v>1</v>
          </cell>
          <cell r="R64">
            <v>0</v>
          </cell>
          <cell r="S64">
            <v>135146556.39427567</v>
          </cell>
        </row>
        <row r="65">
          <cell r="A65">
            <v>411001</v>
          </cell>
          <cell r="B65" t="str">
            <v>PENJUALAN TUNAI</v>
          </cell>
          <cell r="C65" t="str">
            <v>L</v>
          </cell>
          <cell r="D65" t="str">
            <v>K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31363.63636363636</v>
          </cell>
          <cell r="J65">
            <v>3524027166.363636</v>
          </cell>
          <cell r="K65">
            <v>0</v>
          </cell>
          <cell r="L65">
            <v>3523995802.7272725</v>
          </cell>
          <cell r="M65">
            <v>0</v>
          </cell>
          <cell r="N65">
            <v>3523995802.7272725</v>
          </cell>
          <cell r="O65">
            <v>0</v>
          </cell>
          <cell r="P65">
            <v>0</v>
          </cell>
          <cell r="Q65" t="b">
            <v>1</v>
          </cell>
          <cell r="R65">
            <v>0</v>
          </cell>
          <cell r="S65">
            <v>0</v>
          </cell>
        </row>
        <row r="66">
          <cell r="A66">
            <v>411002</v>
          </cell>
          <cell r="B66" t="str">
            <v>PENJUALAN TUNAI GALON BOTOL</v>
          </cell>
          <cell r="C66" t="str">
            <v>L</v>
          </cell>
          <cell r="D66" t="str">
            <v>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1920000</v>
          </cell>
          <cell r="K66">
            <v>0</v>
          </cell>
          <cell r="L66">
            <v>1920000</v>
          </cell>
          <cell r="M66">
            <v>0</v>
          </cell>
          <cell r="N66">
            <v>1920000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411003</v>
          </cell>
          <cell r="B67" t="str">
            <v>PENJUALAN TUNAI PALLET</v>
          </cell>
          <cell r="C67" t="str">
            <v>L</v>
          </cell>
          <cell r="D67" t="str">
            <v>K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411011</v>
          </cell>
          <cell r="B68" t="str">
            <v>Potongan Penjualan Tunai TIV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58562478.18181818</v>
          </cell>
          <cell r="J68">
            <v>0</v>
          </cell>
          <cell r="K68">
            <v>58562478.18181818</v>
          </cell>
          <cell r="L68">
            <v>0</v>
          </cell>
          <cell r="M68">
            <v>58562478.18181818</v>
          </cell>
          <cell r="N68">
            <v>0</v>
          </cell>
          <cell r="O68">
            <v>0</v>
          </cell>
          <cell r="P68">
            <v>0</v>
          </cell>
          <cell r="Q68" t="b">
            <v>1</v>
          </cell>
          <cell r="R68">
            <v>0</v>
          </cell>
          <cell r="S68">
            <v>0</v>
          </cell>
        </row>
        <row r="69">
          <cell r="A69">
            <v>411012</v>
          </cell>
          <cell r="B69" t="str">
            <v>Potongan Penjualan Tunai Lokal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6811659.0909090908</v>
          </cell>
          <cell r="J69">
            <v>0</v>
          </cell>
          <cell r="K69">
            <v>6811659.0909090908</v>
          </cell>
          <cell r="L69">
            <v>0</v>
          </cell>
          <cell r="M69">
            <v>6811659.0909090908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411013</v>
          </cell>
          <cell r="B70" t="str">
            <v>Potongan Penjualan Tunai Internal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17759690.909090906</v>
          </cell>
          <cell r="J70">
            <v>0</v>
          </cell>
          <cell r="K70">
            <v>17759690.909090906</v>
          </cell>
          <cell r="L70">
            <v>0</v>
          </cell>
          <cell r="M70">
            <v>17759690.909090906</v>
          </cell>
          <cell r="N70">
            <v>0</v>
          </cell>
          <cell r="O70">
            <v>0</v>
          </cell>
          <cell r="P70">
            <v>0</v>
          </cell>
          <cell r="Q70" t="b">
            <v>1</v>
          </cell>
          <cell r="R70">
            <v>0</v>
          </cell>
          <cell r="S70">
            <v>0</v>
          </cell>
        </row>
        <row r="71">
          <cell r="A71">
            <v>411014</v>
          </cell>
          <cell r="B71" t="str">
            <v>POT PENJUALAN TUNAI INTERNAL CN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411015</v>
          </cell>
          <cell r="B72" t="str">
            <v>POT PENJUALAN TUNAI INTERNAL CASH BACK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411016</v>
          </cell>
          <cell r="B73" t="str">
            <v>POT PENJUALAN TUNAI GALON BOTOL TIV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 t="b">
            <v>0</v>
          </cell>
          <cell r="R73">
            <v>0</v>
          </cell>
          <cell r="S73">
            <v>0</v>
          </cell>
        </row>
        <row r="74">
          <cell r="A74">
            <v>411017</v>
          </cell>
          <cell r="B74" t="str">
            <v>POT PENJUALAN TUNAI GALON BOTOL DISTRIBUTOR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411018</v>
          </cell>
          <cell r="B75" t="str">
            <v>POT PENJUALAN TUNAI GALON BOTOL INTERNAL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411019</v>
          </cell>
          <cell r="B76" t="str">
            <v>POT PENJUALAN TUNAI PALLET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411101</v>
          </cell>
          <cell r="B77" t="str">
            <v>PENJUALAN KREDIT</v>
          </cell>
          <cell r="C77" t="str">
            <v>L</v>
          </cell>
          <cell r="D77" t="str">
            <v>K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1951754823.6363635</v>
          </cell>
          <cell r="K77">
            <v>0</v>
          </cell>
          <cell r="L77">
            <v>1951754823.6363635</v>
          </cell>
          <cell r="M77">
            <v>0</v>
          </cell>
          <cell r="N77">
            <v>1951754823.6363635</v>
          </cell>
          <cell r="O77">
            <v>0</v>
          </cell>
          <cell r="P77">
            <v>0</v>
          </cell>
          <cell r="Q77" t="b">
            <v>1</v>
          </cell>
          <cell r="R77">
            <v>0</v>
          </cell>
          <cell r="S77">
            <v>0</v>
          </cell>
        </row>
        <row r="78">
          <cell r="A78">
            <v>411102</v>
          </cell>
          <cell r="B78" t="str">
            <v>PENJUALAN KREDIT GALON BOTOL</v>
          </cell>
          <cell r="C78" t="str">
            <v>L</v>
          </cell>
          <cell r="D78" t="str">
            <v>K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71460000</v>
          </cell>
          <cell r="K78">
            <v>0</v>
          </cell>
          <cell r="L78">
            <v>71460000</v>
          </cell>
          <cell r="M78">
            <v>0</v>
          </cell>
          <cell r="N78">
            <v>71460000</v>
          </cell>
          <cell r="O78">
            <v>0</v>
          </cell>
          <cell r="P78">
            <v>0</v>
          </cell>
          <cell r="Q78" t="b">
            <v>1</v>
          </cell>
          <cell r="R78">
            <v>0</v>
          </cell>
          <cell r="S78">
            <v>0</v>
          </cell>
        </row>
        <row r="79">
          <cell r="A79">
            <v>411103</v>
          </cell>
          <cell r="B79" t="str">
            <v>PENJUALAN KREDIT PALLET</v>
          </cell>
          <cell r="C79" t="str">
            <v>L</v>
          </cell>
          <cell r="D79" t="str">
            <v>K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411111</v>
          </cell>
          <cell r="B80" t="str">
            <v>Potongan Penjualan Kredit TIV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35071483.636363633</v>
          </cell>
          <cell r="J80">
            <v>0</v>
          </cell>
          <cell r="K80">
            <v>35071483.636363633</v>
          </cell>
          <cell r="L80">
            <v>0</v>
          </cell>
          <cell r="M80">
            <v>35071483.636363633</v>
          </cell>
          <cell r="N80">
            <v>0</v>
          </cell>
          <cell r="O80">
            <v>0</v>
          </cell>
          <cell r="P80">
            <v>0</v>
          </cell>
          <cell r="Q80" t="b">
            <v>1</v>
          </cell>
          <cell r="R80">
            <v>0</v>
          </cell>
          <cell r="S80">
            <v>0</v>
          </cell>
        </row>
        <row r="81">
          <cell r="A81">
            <v>411112</v>
          </cell>
          <cell r="B81" t="str">
            <v>Potongan Penjualan Kredit Lokal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39192367.07272727</v>
          </cell>
          <cell r="J81">
            <v>0</v>
          </cell>
          <cell r="K81">
            <v>39192367.07272727</v>
          </cell>
          <cell r="L81">
            <v>0</v>
          </cell>
          <cell r="M81">
            <v>39192367.07272727</v>
          </cell>
          <cell r="N81">
            <v>0</v>
          </cell>
          <cell r="O81">
            <v>0</v>
          </cell>
          <cell r="P81">
            <v>0</v>
          </cell>
          <cell r="Q81" t="b">
            <v>1</v>
          </cell>
          <cell r="R81">
            <v>0</v>
          </cell>
          <cell r="S81">
            <v>0</v>
          </cell>
        </row>
        <row r="82">
          <cell r="A82">
            <v>411113</v>
          </cell>
          <cell r="B82" t="str">
            <v>Potongan Penjualan Kredit Internal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10273181.818181816</v>
          </cell>
          <cell r="J82">
            <v>0</v>
          </cell>
          <cell r="K82">
            <v>10273181.818181816</v>
          </cell>
          <cell r="L82">
            <v>0</v>
          </cell>
          <cell r="M82">
            <v>10273181.818181816</v>
          </cell>
          <cell r="N82">
            <v>0</v>
          </cell>
          <cell r="O82">
            <v>0</v>
          </cell>
          <cell r="P82">
            <v>0</v>
          </cell>
          <cell r="Q82" t="b">
            <v>1</v>
          </cell>
          <cell r="R82">
            <v>0</v>
          </cell>
          <cell r="S82">
            <v>0</v>
          </cell>
        </row>
        <row r="83">
          <cell r="A83">
            <v>411114</v>
          </cell>
          <cell r="B83" t="str">
            <v>POT PENJUALAN KREDIT INTERNAL CN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411115</v>
          </cell>
          <cell r="B84" t="str">
            <v>POT PENJUALAN KREDIT INTERNAL CASH BACK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411116</v>
          </cell>
          <cell r="B85" t="str">
            <v>POT PENJUALAN KREDIT GALON BOTOL TIV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411117</v>
          </cell>
          <cell r="B86" t="str">
            <v>POT PENJUALAN KREDIT GALON BOTOL DISTRIBUTOR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411118</v>
          </cell>
          <cell r="B87" t="str">
            <v>POT PENJUALAN KREDIT GALON BOTOL INTERNAL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411119</v>
          </cell>
          <cell r="B88" t="str">
            <v>POT PENJUALAN KREDIT PALLET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510001</v>
          </cell>
          <cell r="B89" t="str">
            <v>HPP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6580144953.712122</v>
          </cell>
          <cell r="J89">
            <v>2366400392.121212</v>
          </cell>
          <cell r="K89">
            <v>4213744561.59091</v>
          </cell>
          <cell r="L89">
            <v>0</v>
          </cell>
          <cell r="M89">
            <v>4213744561.59091</v>
          </cell>
          <cell r="N89">
            <v>0</v>
          </cell>
          <cell r="O89">
            <v>0</v>
          </cell>
          <cell r="P89">
            <v>0</v>
          </cell>
          <cell r="Q89" t="b">
            <v>1</v>
          </cell>
          <cell r="R89">
            <v>0</v>
          </cell>
          <cell r="S89">
            <v>0</v>
          </cell>
        </row>
        <row r="90">
          <cell r="A90">
            <v>511001</v>
          </cell>
          <cell r="B90" t="str">
            <v>PEMBELIAN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5602837781.8181829</v>
          </cell>
          <cell r="J90">
            <v>5602837781.8181829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1</v>
          </cell>
          <cell r="R90">
            <v>0</v>
          </cell>
          <cell r="S90">
            <v>0</v>
          </cell>
        </row>
        <row r="91">
          <cell r="A91">
            <v>511002</v>
          </cell>
          <cell r="B91" t="str">
            <v>PEMBELIAN GALON BOTOL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219870000</v>
          </cell>
          <cell r="J91">
            <v>219870000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1</v>
          </cell>
          <cell r="R91">
            <v>0</v>
          </cell>
          <cell r="S91">
            <v>0</v>
          </cell>
        </row>
        <row r="92">
          <cell r="A92">
            <v>511003</v>
          </cell>
          <cell r="B92" t="str">
            <v>PEMBELIAN PALLET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6000000</v>
          </cell>
          <cell r="J92">
            <v>6000000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b">
            <v>1</v>
          </cell>
          <cell r="R92">
            <v>0</v>
          </cell>
          <cell r="S92">
            <v>0</v>
          </cell>
        </row>
        <row r="93">
          <cell r="A93">
            <v>811001</v>
          </cell>
          <cell r="B93" t="str">
            <v>LEMBUR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811002</v>
          </cell>
          <cell r="B94" t="str">
            <v>INCENTIVE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13620889</v>
          </cell>
          <cell r="J94">
            <v>0</v>
          </cell>
          <cell r="K94">
            <v>13620889</v>
          </cell>
          <cell r="L94">
            <v>0</v>
          </cell>
          <cell r="M94">
            <v>13620889</v>
          </cell>
          <cell r="N94">
            <v>0</v>
          </cell>
          <cell r="O94">
            <v>0</v>
          </cell>
          <cell r="P94">
            <v>0</v>
          </cell>
          <cell r="Q94" t="b">
            <v>1</v>
          </cell>
          <cell r="R94">
            <v>0</v>
          </cell>
          <cell r="S94">
            <v>0</v>
          </cell>
        </row>
        <row r="95">
          <cell r="A95">
            <v>811003</v>
          </cell>
          <cell r="B95" t="str">
            <v>BBM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50766466</v>
          </cell>
          <cell r="H95">
            <v>0</v>
          </cell>
          <cell r="I95">
            <v>5700000</v>
          </cell>
          <cell r="J95">
            <v>0</v>
          </cell>
          <cell r="K95">
            <v>56466466</v>
          </cell>
          <cell r="L95">
            <v>0</v>
          </cell>
          <cell r="M95">
            <v>56466466</v>
          </cell>
          <cell r="N95">
            <v>0</v>
          </cell>
          <cell r="O95">
            <v>0</v>
          </cell>
          <cell r="P95">
            <v>0</v>
          </cell>
          <cell r="Q95" t="b">
            <v>1</v>
          </cell>
          <cell r="R95">
            <v>0</v>
          </cell>
          <cell r="S95">
            <v>0</v>
          </cell>
        </row>
        <row r="96">
          <cell r="A96">
            <v>811004</v>
          </cell>
          <cell r="B96" t="str">
            <v>PEMELIHARAAN KENDARAAN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1055000</v>
          </cell>
          <cell r="H96">
            <v>0</v>
          </cell>
          <cell r="I96">
            <v>55672525</v>
          </cell>
          <cell r="J96">
            <v>0</v>
          </cell>
          <cell r="K96">
            <v>56727525</v>
          </cell>
          <cell r="L96">
            <v>0</v>
          </cell>
          <cell r="M96">
            <v>56727525</v>
          </cell>
          <cell r="N96">
            <v>0</v>
          </cell>
          <cell r="O96">
            <v>0</v>
          </cell>
          <cell r="P96">
            <v>0</v>
          </cell>
          <cell r="Q96" t="b">
            <v>1</v>
          </cell>
          <cell r="R96">
            <v>0</v>
          </cell>
          <cell r="S96">
            <v>0</v>
          </cell>
        </row>
        <row r="97">
          <cell r="A97">
            <v>811005</v>
          </cell>
          <cell r="B97" t="str">
            <v>PARKIR &amp; TOL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1494000</v>
          </cell>
          <cell r="H97">
            <v>0</v>
          </cell>
          <cell r="I97">
            <v>0</v>
          </cell>
          <cell r="J97">
            <v>0</v>
          </cell>
          <cell r="K97">
            <v>1494000</v>
          </cell>
          <cell r="L97">
            <v>0</v>
          </cell>
          <cell r="M97">
            <v>1494000</v>
          </cell>
          <cell r="N97">
            <v>0</v>
          </cell>
          <cell r="O97">
            <v>0</v>
          </cell>
          <cell r="P97">
            <v>0</v>
          </cell>
          <cell r="Q97" t="b">
            <v>1</v>
          </cell>
          <cell r="R97">
            <v>0</v>
          </cell>
          <cell r="S97">
            <v>0</v>
          </cell>
        </row>
        <row r="98">
          <cell r="A98">
            <v>811006</v>
          </cell>
          <cell r="B98" t="str">
            <v>PAKET/PENGIRIMAN DOKUMEN</v>
          </cell>
          <cell r="C98" t="str">
            <v>L</v>
          </cell>
          <cell r="D98" t="str">
            <v>D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b">
            <v>0</v>
          </cell>
          <cell r="R98">
            <v>0</v>
          </cell>
          <cell r="S98">
            <v>0</v>
          </cell>
        </row>
        <row r="99">
          <cell r="A99">
            <v>811007</v>
          </cell>
          <cell r="B99" t="str">
            <v>BENGKEL</v>
          </cell>
          <cell r="C99" t="str">
            <v>L</v>
          </cell>
          <cell r="D99" t="str">
            <v>D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b">
            <v>0</v>
          </cell>
          <cell r="R99">
            <v>0</v>
          </cell>
          <cell r="S99">
            <v>0</v>
          </cell>
        </row>
        <row r="100">
          <cell r="A100">
            <v>811010</v>
          </cell>
          <cell r="B100" t="str">
            <v>PEM. KEND. AKIBAT KECELAKAAN</v>
          </cell>
          <cell r="C100" t="str">
            <v>L</v>
          </cell>
          <cell r="D100" t="str">
            <v>D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 t="b">
            <v>0</v>
          </cell>
          <cell r="R100">
            <v>0</v>
          </cell>
          <cell r="S100">
            <v>0</v>
          </cell>
        </row>
        <row r="101">
          <cell r="A101">
            <v>821000</v>
          </cell>
          <cell r="B101" t="str">
            <v>PERLENGKAPAN KANTOR</v>
          </cell>
          <cell r="C101" t="str">
            <v>L</v>
          </cell>
          <cell r="D101" t="str">
            <v>D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b">
            <v>0</v>
          </cell>
          <cell r="R101">
            <v>0</v>
          </cell>
          <cell r="S101">
            <v>0</v>
          </cell>
        </row>
        <row r="102">
          <cell r="A102">
            <v>821001</v>
          </cell>
          <cell r="B102" t="str">
            <v>GAJI DAN TUNJANGAN</v>
          </cell>
          <cell r="C102" t="str">
            <v>L</v>
          </cell>
          <cell r="D102" t="str">
            <v>D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398613851.2090385</v>
          </cell>
          <cell r="J102">
            <v>0</v>
          </cell>
          <cell r="K102">
            <v>398613851.2090385</v>
          </cell>
          <cell r="L102">
            <v>0</v>
          </cell>
          <cell r="M102">
            <v>398613851.2090385</v>
          </cell>
          <cell r="N102">
            <v>0</v>
          </cell>
          <cell r="O102">
            <v>0</v>
          </cell>
          <cell r="P102">
            <v>0</v>
          </cell>
          <cell r="Q102" t="b">
            <v>1</v>
          </cell>
          <cell r="R102">
            <v>0</v>
          </cell>
          <cell r="S102">
            <v>0</v>
          </cell>
        </row>
        <row r="103">
          <cell r="A103">
            <v>821002</v>
          </cell>
          <cell r="B103" t="str">
            <v>JAMSOSTEK</v>
          </cell>
          <cell r="C103" t="str">
            <v>L</v>
          </cell>
          <cell r="D103" t="str">
            <v>D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28300298.893600058</v>
          </cell>
          <cell r="J103">
            <v>0</v>
          </cell>
          <cell r="K103">
            <v>28300298.893600058</v>
          </cell>
          <cell r="L103">
            <v>0</v>
          </cell>
          <cell r="M103">
            <v>28300298.893600058</v>
          </cell>
          <cell r="N103">
            <v>0</v>
          </cell>
          <cell r="O103">
            <v>0</v>
          </cell>
          <cell r="P103">
            <v>0</v>
          </cell>
          <cell r="Q103" t="b">
            <v>1</v>
          </cell>
          <cell r="R103">
            <v>0</v>
          </cell>
          <cell r="S103">
            <v>0</v>
          </cell>
        </row>
        <row r="104">
          <cell r="A104">
            <v>821004</v>
          </cell>
          <cell r="B104" t="str">
            <v>KONSUMSI</v>
          </cell>
          <cell r="C104" t="str">
            <v>L</v>
          </cell>
          <cell r="D104" t="str">
            <v>D</v>
          </cell>
          <cell r="E104">
            <v>0</v>
          </cell>
          <cell r="F104">
            <v>0</v>
          </cell>
          <cell r="G104">
            <v>332667</v>
          </cell>
          <cell r="H104">
            <v>0</v>
          </cell>
          <cell r="I104">
            <v>0</v>
          </cell>
          <cell r="J104">
            <v>0</v>
          </cell>
          <cell r="K104">
            <v>332667</v>
          </cell>
          <cell r="L104">
            <v>0</v>
          </cell>
          <cell r="M104">
            <v>332667</v>
          </cell>
          <cell r="N104">
            <v>0</v>
          </cell>
          <cell r="O104">
            <v>0</v>
          </cell>
          <cell r="P104">
            <v>0</v>
          </cell>
          <cell r="Q104" t="b">
            <v>1</v>
          </cell>
          <cell r="R104">
            <v>0</v>
          </cell>
          <cell r="S104">
            <v>0</v>
          </cell>
        </row>
        <row r="105">
          <cell r="A105">
            <v>821005</v>
          </cell>
          <cell r="B105" t="str">
            <v>PENGOBATAN</v>
          </cell>
          <cell r="C105" t="str">
            <v>L</v>
          </cell>
          <cell r="D105" t="str">
            <v>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b">
            <v>0</v>
          </cell>
          <cell r="R105">
            <v>0</v>
          </cell>
          <cell r="S105">
            <v>0</v>
          </cell>
        </row>
        <row r="106">
          <cell r="A106">
            <v>821006</v>
          </cell>
          <cell r="B106" t="str">
            <v>THR/BONUS</v>
          </cell>
          <cell r="C106" t="str">
            <v>L</v>
          </cell>
          <cell r="D106" t="str">
            <v>D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30021416.166666668</v>
          </cell>
          <cell r="J106">
            <v>0</v>
          </cell>
          <cell r="K106">
            <v>30021416.166666668</v>
          </cell>
          <cell r="L106">
            <v>0</v>
          </cell>
          <cell r="M106">
            <v>30021416.166666668</v>
          </cell>
          <cell r="N106">
            <v>0</v>
          </cell>
          <cell r="O106">
            <v>0</v>
          </cell>
          <cell r="P106">
            <v>0</v>
          </cell>
          <cell r="Q106" t="b">
            <v>1</v>
          </cell>
          <cell r="R106">
            <v>0</v>
          </cell>
          <cell r="S106">
            <v>0</v>
          </cell>
        </row>
        <row r="107">
          <cell r="A107">
            <v>821007</v>
          </cell>
          <cell r="B107" t="str">
            <v>PPH PASAL 21</v>
          </cell>
          <cell r="C107" t="str">
            <v>L</v>
          </cell>
          <cell r="D107" t="str">
            <v>D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b">
            <v>0</v>
          </cell>
          <cell r="R107">
            <v>0</v>
          </cell>
          <cell r="S107">
            <v>0</v>
          </cell>
        </row>
        <row r="108">
          <cell r="A108">
            <v>821008</v>
          </cell>
          <cell r="B108" t="str">
            <v>Biaya Pajak - PPh 25</v>
          </cell>
          <cell r="C108" t="str">
            <v>L</v>
          </cell>
          <cell r="D108" t="str">
            <v>D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b">
            <v>0</v>
          </cell>
          <cell r="R108">
            <v>0</v>
          </cell>
          <cell r="S108">
            <v>0</v>
          </cell>
        </row>
        <row r="109">
          <cell r="A109">
            <v>822001</v>
          </cell>
          <cell r="B109" t="str">
            <v>PEMELIHARAAN BANGUNAN</v>
          </cell>
          <cell r="C109" t="str">
            <v>L</v>
          </cell>
          <cell r="D109" t="str">
            <v>D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b">
            <v>0</v>
          </cell>
          <cell r="R109">
            <v>0</v>
          </cell>
          <cell r="S109">
            <v>0</v>
          </cell>
        </row>
        <row r="110">
          <cell r="A110">
            <v>822005</v>
          </cell>
          <cell r="B110" t="str">
            <v>PEMELIHARAAN KANTOR/BANGUNAN</v>
          </cell>
          <cell r="C110" t="str">
            <v>L</v>
          </cell>
          <cell r="D110" t="str">
            <v>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1190000</v>
          </cell>
          <cell r="J110">
            <v>0</v>
          </cell>
          <cell r="K110">
            <v>1190000</v>
          </cell>
          <cell r="L110">
            <v>0</v>
          </cell>
          <cell r="M110">
            <v>1190000</v>
          </cell>
          <cell r="N110">
            <v>0</v>
          </cell>
          <cell r="O110">
            <v>0</v>
          </cell>
          <cell r="P110">
            <v>0</v>
          </cell>
          <cell r="Q110" t="b">
            <v>1</v>
          </cell>
          <cell r="R110">
            <v>0</v>
          </cell>
          <cell r="S110">
            <v>0</v>
          </cell>
        </row>
        <row r="111">
          <cell r="A111">
            <v>822015</v>
          </cell>
          <cell r="B111" t="str">
            <v>PEMELIHARAAN INVENTARIS</v>
          </cell>
          <cell r="C111" t="str">
            <v>L</v>
          </cell>
          <cell r="D111" t="str">
            <v>D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 t="b">
            <v>0</v>
          </cell>
          <cell r="R111">
            <v>0</v>
          </cell>
          <cell r="S111">
            <v>0</v>
          </cell>
        </row>
        <row r="112">
          <cell r="A112">
            <v>824001</v>
          </cell>
          <cell r="B112" t="str">
            <v>LISTRIK</v>
          </cell>
          <cell r="C112" t="str">
            <v>L</v>
          </cell>
          <cell r="D112" t="str">
            <v>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6075715</v>
          </cell>
          <cell r="J112">
            <v>0</v>
          </cell>
          <cell r="K112">
            <v>6075715</v>
          </cell>
          <cell r="L112">
            <v>0</v>
          </cell>
          <cell r="M112">
            <v>6075715</v>
          </cell>
          <cell r="N112">
            <v>0</v>
          </cell>
          <cell r="O112">
            <v>0</v>
          </cell>
          <cell r="P112">
            <v>0</v>
          </cell>
          <cell r="Q112" t="b">
            <v>1</v>
          </cell>
          <cell r="R112">
            <v>0</v>
          </cell>
          <cell r="S112">
            <v>0</v>
          </cell>
        </row>
        <row r="113">
          <cell r="A113">
            <v>824002</v>
          </cell>
          <cell r="B113" t="str">
            <v>ALAT TULIS &amp; CETAKAN</v>
          </cell>
          <cell r="C113" t="str">
            <v>L</v>
          </cell>
          <cell r="D113" t="str">
            <v>D</v>
          </cell>
          <cell r="E113">
            <v>0</v>
          </cell>
          <cell r="F113">
            <v>0</v>
          </cell>
          <cell r="G113">
            <v>49500</v>
          </cell>
          <cell r="H113">
            <v>0</v>
          </cell>
          <cell r="I113">
            <v>4011400</v>
          </cell>
          <cell r="J113">
            <v>0</v>
          </cell>
          <cell r="K113">
            <v>4060900</v>
          </cell>
          <cell r="L113">
            <v>0</v>
          </cell>
          <cell r="M113">
            <v>4060900</v>
          </cell>
          <cell r="N113">
            <v>0</v>
          </cell>
          <cell r="O113">
            <v>0</v>
          </cell>
          <cell r="P113">
            <v>0</v>
          </cell>
          <cell r="Q113" t="b">
            <v>1</v>
          </cell>
          <cell r="R113">
            <v>0</v>
          </cell>
          <cell r="S113">
            <v>0</v>
          </cell>
        </row>
        <row r="114">
          <cell r="A114">
            <v>824003</v>
          </cell>
          <cell r="B114" t="str">
            <v>TELEPHONE/FAX/SPEEDY</v>
          </cell>
          <cell r="C114" t="str">
            <v>L</v>
          </cell>
          <cell r="D114" t="str">
            <v>D</v>
          </cell>
          <cell r="E114">
            <v>0</v>
          </cell>
          <cell r="F114">
            <v>0</v>
          </cell>
          <cell r="G114">
            <v>1080000</v>
          </cell>
          <cell r="H114">
            <v>0</v>
          </cell>
          <cell r="I114">
            <v>765803</v>
          </cell>
          <cell r="J114">
            <v>0</v>
          </cell>
          <cell r="K114">
            <v>1845803</v>
          </cell>
          <cell r="L114">
            <v>0</v>
          </cell>
          <cell r="M114">
            <v>1845803</v>
          </cell>
          <cell r="N114">
            <v>0</v>
          </cell>
          <cell r="O114">
            <v>0</v>
          </cell>
          <cell r="P114">
            <v>0</v>
          </cell>
          <cell r="Q114" t="b">
            <v>1</v>
          </cell>
          <cell r="R114">
            <v>0</v>
          </cell>
          <cell r="S114">
            <v>0</v>
          </cell>
        </row>
        <row r="115">
          <cell r="A115">
            <v>824004</v>
          </cell>
          <cell r="B115" t="str">
            <v>SUMBANGAN/IURAN &amp; MAJALAH</v>
          </cell>
          <cell r="C115" t="str">
            <v>L</v>
          </cell>
          <cell r="D115" t="str">
            <v>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b">
            <v>0</v>
          </cell>
          <cell r="R115">
            <v>0</v>
          </cell>
          <cell r="S115">
            <v>0</v>
          </cell>
        </row>
        <row r="116">
          <cell r="A116">
            <v>824005</v>
          </cell>
          <cell r="B116" t="str">
            <v>PERJALANAN DINAS</v>
          </cell>
          <cell r="C116" t="str">
            <v>L</v>
          </cell>
          <cell r="D116" t="str">
            <v>D</v>
          </cell>
          <cell r="E116">
            <v>0</v>
          </cell>
          <cell r="F116">
            <v>0</v>
          </cell>
          <cell r="G116">
            <v>310000</v>
          </cell>
          <cell r="H116">
            <v>0</v>
          </cell>
          <cell r="I116">
            <v>0</v>
          </cell>
          <cell r="J116">
            <v>0</v>
          </cell>
          <cell r="K116">
            <v>310000</v>
          </cell>
          <cell r="L116">
            <v>0</v>
          </cell>
          <cell r="M116">
            <v>310000</v>
          </cell>
          <cell r="N116">
            <v>0</v>
          </cell>
          <cell r="O116">
            <v>0</v>
          </cell>
          <cell r="P116">
            <v>0</v>
          </cell>
          <cell r="Q116" t="b">
            <v>1</v>
          </cell>
          <cell r="R116">
            <v>0</v>
          </cell>
          <cell r="S116">
            <v>0</v>
          </cell>
        </row>
        <row r="117">
          <cell r="A117">
            <v>824006</v>
          </cell>
          <cell r="B117" t="str">
            <v>TRAINNING/SEMINAR/RAPAT</v>
          </cell>
          <cell r="C117" t="str">
            <v>L</v>
          </cell>
          <cell r="D117" t="str">
            <v>D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b">
            <v>0</v>
          </cell>
          <cell r="R117">
            <v>0</v>
          </cell>
          <cell r="S117">
            <v>0</v>
          </cell>
        </row>
        <row r="118">
          <cell r="A118">
            <v>824007</v>
          </cell>
          <cell r="B118" t="str">
            <v>BIAYA RUMAH TANGGA</v>
          </cell>
          <cell r="C118" t="str">
            <v>L</v>
          </cell>
          <cell r="D118" t="str">
            <v>D</v>
          </cell>
          <cell r="E118">
            <v>0</v>
          </cell>
          <cell r="F118">
            <v>0</v>
          </cell>
          <cell r="G118">
            <v>2602900</v>
          </cell>
          <cell r="H118">
            <v>0</v>
          </cell>
          <cell r="I118">
            <v>39000</v>
          </cell>
          <cell r="J118">
            <v>0</v>
          </cell>
          <cell r="K118">
            <v>2641900</v>
          </cell>
          <cell r="L118">
            <v>0</v>
          </cell>
          <cell r="M118">
            <v>2641900</v>
          </cell>
          <cell r="N118">
            <v>0</v>
          </cell>
          <cell r="O118">
            <v>0</v>
          </cell>
          <cell r="P118">
            <v>0</v>
          </cell>
          <cell r="Q118" t="b">
            <v>1</v>
          </cell>
          <cell r="R118">
            <v>0</v>
          </cell>
          <cell r="S118">
            <v>0</v>
          </cell>
        </row>
        <row r="119">
          <cell r="A119">
            <v>824008</v>
          </cell>
          <cell r="B119" t="str">
            <v>SEWA KENDARAAN</v>
          </cell>
          <cell r="C119" t="str">
            <v>L</v>
          </cell>
          <cell r="D119" t="str">
            <v>D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61059868</v>
          </cell>
          <cell r="J119">
            <v>0</v>
          </cell>
          <cell r="K119">
            <v>61059868</v>
          </cell>
          <cell r="L119">
            <v>0</v>
          </cell>
          <cell r="M119">
            <v>61059868</v>
          </cell>
          <cell r="N119">
            <v>0</v>
          </cell>
          <cell r="O119">
            <v>0</v>
          </cell>
          <cell r="P119">
            <v>0</v>
          </cell>
          <cell r="Q119" t="b">
            <v>1</v>
          </cell>
          <cell r="R119">
            <v>0</v>
          </cell>
          <cell r="S119">
            <v>0</v>
          </cell>
        </row>
        <row r="120">
          <cell r="A120">
            <v>824009</v>
          </cell>
          <cell r="B120" t="str">
            <v>SEWA KANTOR</v>
          </cell>
          <cell r="C120" t="str">
            <v>L</v>
          </cell>
          <cell r="D120" t="str">
            <v>D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41666667</v>
          </cell>
          <cell r="J120">
            <v>0</v>
          </cell>
          <cell r="K120">
            <v>41666667</v>
          </cell>
          <cell r="L120">
            <v>0</v>
          </cell>
          <cell r="M120">
            <v>41666667</v>
          </cell>
          <cell r="N120">
            <v>0</v>
          </cell>
          <cell r="O120">
            <v>0</v>
          </cell>
          <cell r="P120">
            <v>0</v>
          </cell>
          <cell r="Q120" t="b">
            <v>1</v>
          </cell>
          <cell r="R120">
            <v>0</v>
          </cell>
          <cell r="S120">
            <v>0</v>
          </cell>
        </row>
        <row r="121">
          <cell r="A121">
            <v>824010</v>
          </cell>
          <cell r="B121" t="str">
            <v>SEWA INVENTARIS</v>
          </cell>
          <cell r="C121" t="str">
            <v>L</v>
          </cell>
          <cell r="D121" t="str">
            <v>D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9138822</v>
          </cell>
          <cell r="J121">
            <v>0</v>
          </cell>
          <cell r="K121">
            <v>9138822</v>
          </cell>
          <cell r="L121">
            <v>0</v>
          </cell>
          <cell r="M121">
            <v>9138822</v>
          </cell>
          <cell r="N121">
            <v>0</v>
          </cell>
          <cell r="O121">
            <v>0</v>
          </cell>
          <cell r="P121">
            <v>0</v>
          </cell>
          <cell r="Q121" t="b">
            <v>1</v>
          </cell>
          <cell r="R121">
            <v>0</v>
          </cell>
          <cell r="S121">
            <v>0</v>
          </cell>
        </row>
        <row r="122">
          <cell r="A122">
            <v>824011</v>
          </cell>
          <cell r="B122" t="str">
            <v>PEMBELIAN TRIPLEK</v>
          </cell>
          <cell r="C122" t="str">
            <v>L</v>
          </cell>
          <cell r="D122" t="str">
            <v>D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1029200</v>
          </cell>
          <cell r="J122">
            <v>0</v>
          </cell>
          <cell r="K122">
            <v>1029200</v>
          </cell>
          <cell r="L122">
            <v>0</v>
          </cell>
          <cell r="M122">
            <v>1029200</v>
          </cell>
          <cell r="N122">
            <v>0</v>
          </cell>
          <cell r="O122">
            <v>0</v>
          </cell>
          <cell r="P122">
            <v>0</v>
          </cell>
          <cell r="Q122" t="b">
            <v>1</v>
          </cell>
          <cell r="R122">
            <v>0</v>
          </cell>
          <cell r="S122">
            <v>0</v>
          </cell>
        </row>
        <row r="123">
          <cell r="A123">
            <v>824013</v>
          </cell>
          <cell r="B123" t="str">
            <v>PENGHAPUSAN PIUTANG</v>
          </cell>
          <cell r="C123" t="str">
            <v>L</v>
          </cell>
          <cell r="D123" t="str">
            <v>D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b">
            <v>0</v>
          </cell>
          <cell r="R123">
            <v>0</v>
          </cell>
          <cell r="S123">
            <v>0</v>
          </cell>
        </row>
        <row r="124">
          <cell r="A124">
            <v>824019</v>
          </cell>
          <cell r="B124" t="str">
            <v>PERIJINAN DAN PBB</v>
          </cell>
          <cell r="C124" t="str">
            <v>L</v>
          </cell>
          <cell r="D124" t="str">
            <v>D</v>
          </cell>
          <cell r="E124">
            <v>0</v>
          </cell>
          <cell r="F124">
            <v>0</v>
          </cell>
          <cell r="G124">
            <v>114198</v>
          </cell>
          <cell r="H124">
            <v>0</v>
          </cell>
          <cell r="I124">
            <v>0</v>
          </cell>
          <cell r="J124">
            <v>0</v>
          </cell>
          <cell r="K124">
            <v>114198</v>
          </cell>
          <cell r="L124">
            <v>0</v>
          </cell>
          <cell r="M124">
            <v>114198</v>
          </cell>
          <cell r="N124">
            <v>0</v>
          </cell>
          <cell r="O124">
            <v>0</v>
          </cell>
          <cell r="P124">
            <v>0</v>
          </cell>
          <cell r="Q124" t="b">
            <v>1</v>
          </cell>
          <cell r="R124">
            <v>0</v>
          </cell>
          <cell r="S124">
            <v>0</v>
          </cell>
        </row>
        <row r="125">
          <cell r="A125">
            <v>824020</v>
          </cell>
          <cell r="B125" t="str">
            <v>BIAYA PERBAIKAN DISPENSER</v>
          </cell>
          <cell r="C125" t="str">
            <v>L</v>
          </cell>
          <cell r="D125" t="str">
            <v>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b">
            <v>0</v>
          </cell>
          <cell r="R125">
            <v>0</v>
          </cell>
          <cell r="S125">
            <v>0</v>
          </cell>
        </row>
        <row r="126">
          <cell r="A126">
            <v>824021</v>
          </cell>
          <cell r="B126" t="str">
            <v>BIAYA STNK/KEUR/DISPENSASI</v>
          </cell>
          <cell r="C126" t="str">
            <v>L</v>
          </cell>
          <cell r="D126" t="str">
            <v>D</v>
          </cell>
          <cell r="E126">
            <v>0</v>
          </cell>
          <cell r="F126">
            <v>0</v>
          </cell>
          <cell r="G126">
            <v>175000</v>
          </cell>
          <cell r="H126">
            <v>0</v>
          </cell>
          <cell r="I126">
            <v>2045000</v>
          </cell>
          <cell r="J126">
            <v>0</v>
          </cell>
          <cell r="K126">
            <v>2220000</v>
          </cell>
          <cell r="L126">
            <v>0</v>
          </cell>
          <cell r="M126">
            <v>2220000</v>
          </cell>
          <cell r="N126">
            <v>0</v>
          </cell>
          <cell r="O126">
            <v>0</v>
          </cell>
          <cell r="P126">
            <v>0</v>
          </cell>
          <cell r="Q126" t="b">
            <v>1</v>
          </cell>
          <cell r="R126">
            <v>0</v>
          </cell>
          <cell r="S126">
            <v>0</v>
          </cell>
        </row>
        <row r="127">
          <cell r="A127">
            <v>824027</v>
          </cell>
          <cell r="B127" t="str">
            <v>IT ( PERLENGKAPAN KOMPUTER )</v>
          </cell>
          <cell r="C127" t="str">
            <v>L</v>
          </cell>
          <cell r="D127" t="str">
            <v>D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b">
            <v>0</v>
          </cell>
          <cell r="R127">
            <v>0</v>
          </cell>
          <cell r="S127">
            <v>0</v>
          </cell>
        </row>
        <row r="128">
          <cell r="A128">
            <v>824033</v>
          </cell>
          <cell r="B128" t="str">
            <v>BIAYA KEAMANAN DAN KEBERSIHAN</v>
          </cell>
          <cell r="C128" t="str">
            <v>L</v>
          </cell>
          <cell r="D128" t="str">
            <v>D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38182329</v>
          </cell>
          <cell r="J128">
            <v>0</v>
          </cell>
          <cell r="K128">
            <v>38182329</v>
          </cell>
          <cell r="L128">
            <v>0</v>
          </cell>
          <cell r="M128">
            <v>38182329</v>
          </cell>
          <cell r="N128">
            <v>0</v>
          </cell>
          <cell r="O128">
            <v>0</v>
          </cell>
          <cell r="P128">
            <v>0</v>
          </cell>
          <cell r="Q128" t="b">
            <v>1</v>
          </cell>
          <cell r="R128">
            <v>0</v>
          </cell>
          <cell r="S128">
            <v>0</v>
          </cell>
        </row>
        <row r="129">
          <cell r="A129">
            <v>824037</v>
          </cell>
          <cell r="B129" t="str">
            <v>BENDA POS/MATERAI</v>
          </cell>
          <cell r="C129" t="str">
            <v>L</v>
          </cell>
          <cell r="D129" t="str">
            <v>D</v>
          </cell>
          <cell r="E129">
            <v>0</v>
          </cell>
          <cell r="F129">
            <v>0</v>
          </cell>
          <cell r="G129">
            <v>200000</v>
          </cell>
          <cell r="H129">
            <v>0</v>
          </cell>
          <cell r="I129">
            <v>0</v>
          </cell>
          <cell r="J129">
            <v>0</v>
          </cell>
          <cell r="K129">
            <v>200000</v>
          </cell>
          <cell r="L129">
            <v>0</v>
          </cell>
          <cell r="M129">
            <v>200000</v>
          </cell>
          <cell r="N129">
            <v>0</v>
          </cell>
          <cell r="O129">
            <v>0</v>
          </cell>
          <cell r="P129">
            <v>0</v>
          </cell>
          <cell r="Q129" t="b">
            <v>1</v>
          </cell>
          <cell r="R129">
            <v>0</v>
          </cell>
          <cell r="S129">
            <v>0</v>
          </cell>
        </row>
        <row r="130">
          <cell r="A130">
            <v>824038</v>
          </cell>
          <cell r="B130" t="str">
            <v>PARCEL</v>
          </cell>
          <cell r="C130" t="str">
            <v>L</v>
          </cell>
          <cell r="D130" t="str">
            <v>D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b">
            <v>0</v>
          </cell>
          <cell r="R130">
            <v>0</v>
          </cell>
          <cell r="S130">
            <v>0</v>
          </cell>
        </row>
        <row r="131">
          <cell r="A131">
            <v>824039</v>
          </cell>
          <cell r="B131" t="str">
            <v>SEWA GEDUNG</v>
          </cell>
          <cell r="C131" t="str">
            <v>L</v>
          </cell>
          <cell r="D131" t="str">
            <v>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b">
            <v>0</v>
          </cell>
          <cell r="R131">
            <v>0</v>
          </cell>
          <cell r="S131">
            <v>0</v>
          </cell>
        </row>
        <row r="132">
          <cell r="A132">
            <v>824041</v>
          </cell>
          <cell r="B132" t="str">
            <v>AIR ( PAM )</v>
          </cell>
          <cell r="C132" t="str">
            <v>L</v>
          </cell>
          <cell r="D132" t="str">
            <v>D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b">
            <v>0</v>
          </cell>
          <cell r="R132">
            <v>0</v>
          </cell>
          <cell r="S132">
            <v>0</v>
          </cell>
        </row>
        <row r="133">
          <cell r="A133">
            <v>824042</v>
          </cell>
          <cell r="B133" t="str">
            <v>REPACKING , BONGKAR MUAT,dll</v>
          </cell>
          <cell r="C133" t="str">
            <v>L</v>
          </cell>
          <cell r="D133" t="str">
            <v>D</v>
          </cell>
          <cell r="E133">
            <v>0</v>
          </cell>
          <cell r="F133">
            <v>0</v>
          </cell>
          <cell r="G133">
            <v>1889600</v>
          </cell>
          <cell r="H133">
            <v>1050</v>
          </cell>
          <cell r="I133">
            <v>0</v>
          </cell>
          <cell r="J133">
            <v>0</v>
          </cell>
          <cell r="K133">
            <v>1888550</v>
          </cell>
          <cell r="L133">
            <v>0</v>
          </cell>
          <cell r="M133">
            <v>1888550</v>
          </cell>
          <cell r="N133">
            <v>0</v>
          </cell>
          <cell r="O133">
            <v>0</v>
          </cell>
          <cell r="P133">
            <v>0</v>
          </cell>
          <cell r="Q133" t="b">
            <v>1</v>
          </cell>
          <cell r="R133">
            <v>0</v>
          </cell>
          <cell r="S133">
            <v>0</v>
          </cell>
        </row>
        <row r="134">
          <cell r="A134">
            <v>824045</v>
          </cell>
          <cell r="B134" t="str">
            <v>SEWA JUGRACK</v>
          </cell>
          <cell r="C134" t="str">
            <v>L</v>
          </cell>
          <cell r="D134" t="str">
            <v>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18808972.661870502</v>
          </cell>
          <cell r="J134">
            <v>0</v>
          </cell>
          <cell r="K134">
            <v>18808972.661870502</v>
          </cell>
          <cell r="L134">
            <v>0</v>
          </cell>
          <cell r="M134">
            <v>18808972.661870502</v>
          </cell>
          <cell r="N134">
            <v>0</v>
          </cell>
          <cell r="O134">
            <v>0</v>
          </cell>
          <cell r="P134">
            <v>0</v>
          </cell>
          <cell r="Q134" t="b">
            <v>1</v>
          </cell>
          <cell r="R134">
            <v>0</v>
          </cell>
          <cell r="S134">
            <v>0</v>
          </cell>
        </row>
        <row r="135">
          <cell r="A135">
            <v>825002</v>
          </cell>
          <cell r="B135" t="str">
            <v>BUNGA DAN BIAYA BANK</v>
          </cell>
          <cell r="C135" t="str">
            <v>L</v>
          </cell>
          <cell r="D135" t="str">
            <v>D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b">
            <v>0</v>
          </cell>
          <cell r="R135">
            <v>0</v>
          </cell>
          <cell r="S135">
            <v>0</v>
          </cell>
        </row>
        <row r="136">
          <cell r="A136">
            <v>825004</v>
          </cell>
          <cell r="B136" t="str">
            <v>KONSULTAN, AKUNTAN &amp; NOTARIS</v>
          </cell>
          <cell r="C136" t="str">
            <v>L</v>
          </cell>
          <cell r="D136" t="str">
            <v>D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b">
            <v>0</v>
          </cell>
          <cell r="R136">
            <v>0</v>
          </cell>
          <cell r="S136">
            <v>0</v>
          </cell>
        </row>
        <row r="137">
          <cell r="A137">
            <v>825010</v>
          </cell>
          <cell r="B137" t="str">
            <v>BIAYA PENGANGKUTAN</v>
          </cell>
          <cell r="C137" t="str">
            <v>L</v>
          </cell>
          <cell r="D137" t="str">
            <v>D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389368400</v>
          </cell>
          <cell r="J137">
            <v>54430351.500000045</v>
          </cell>
          <cell r="K137">
            <v>334938048.49999994</v>
          </cell>
          <cell r="L137">
            <v>0</v>
          </cell>
          <cell r="M137">
            <v>334938048.49999994</v>
          </cell>
          <cell r="N137">
            <v>0</v>
          </cell>
          <cell r="O137">
            <v>0</v>
          </cell>
          <cell r="P137">
            <v>0</v>
          </cell>
          <cell r="Q137" t="b">
            <v>1</v>
          </cell>
          <cell r="R137">
            <v>0</v>
          </cell>
          <cell r="S137">
            <v>0</v>
          </cell>
        </row>
        <row r="138">
          <cell r="A138">
            <v>825011</v>
          </cell>
          <cell r="B138" t="str">
            <v>BIAYA  PAJAK</v>
          </cell>
          <cell r="C138" t="str">
            <v>L</v>
          </cell>
          <cell r="D138" t="str">
            <v>D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b">
            <v>0</v>
          </cell>
          <cell r="R138">
            <v>0</v>
          </cell>
          <cell r="S138">
            <v>0</v>
          </cell>
        </row>
        <row r="139">
          <cell r="A139">
            <v>825012</v>
          </cell>
          <cell r="B139" t="str">
            <v>ADMINISTRASI BANK</v>
          </cell>
          <cell r="C139" t="str">
            <v>L</v>
          </cell>
          <cell r="D139" t="str">
            <v>D</v>
          </cell>
          <cell r="E139">
            <v>0</v>
          </cell>
          <cell r="F139">
            <v>0</v>
          </cell>
          <cell r="G139">
            <v>263171</v>
          </cell>
          <cell r="H139">
            <v>0</v>
          </cell>
          <cell r="I139">
            <v>0</v>
          </cell>
          <cell r="J139">
            <v>0</v>
          </cell>
          <cell r="K139">
            <v>263171</v>
          </cell>
          <cell r="L139">
            <v>0</v>
          </cell>
          <cell r="M139">
            <v>263171</v>
          </cell>
          <cell r="N139">
            <v>0</v>
          </cell>
          <cell r="O139">
            <v>0</v>
          </cell>
          <cell r="P139">
            <v>0</v>
          </cell>
          <cell r="Q139" t="b">
            <v>1</v>
          </cell>
          <cell r="R139">
            <v>0</v>
          </cell>
          <cell r="S139">
            <v>0</v>
          </cell>
        </row>
        <row r="140">
          <cell r="A140">
            <v>825013</v>
          </cell>
          <cell r="B140" t="str">
            <v>BIAYA JASA MANAGEMENT</v>
          </cell>
          <cell r="C140" t="str">
            <v>L</v>
          </cell>
          <cell r="D140" t="str">
            <v>D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b">
            <v>0</v>
          </cell>
          <cell r="R140">
            <v>0</v>
          </cell>
          <cell r="S140">
            <v>0</v>
          </cell>
        </row>
        <row r="141">
          <cell r="A141">
            <v>825015</v>
          </cell>
          <cell r="B141" t="str">
            <v>REKRUITMEN KARYAWAN</v>
          </cell>
          <cell r="C141" t="str">
            <v>L</v>
          </cell>
          <cell r="D141" t="str">
            <v>D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b">
            <v>0</v>
          </cell>
          <cell r="R141">
            <v>0</v>
          </cell>
          <cell r="S141">
            <v>0</v>
          </cell>
        </row>
        <row r="142">
          <cell r="A142">
            <v>825016</v>
          </cell>
          <cell r="B142" t="str">
            <v>Pemusnahan Pallet &amp; Triplek</v>
          </cell>
          <cell r="C142" t="str">
            <v>L</v>
          </cell>
          <cell r="D142" t="str">
            <v>D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b">
            <v>0</v>
          </cell>
          <cell r="R142">
            <v>0</v>
          </cell>
          <cell r="S142">
            <v>0</v>
          </cell>
        </row>
        <row r="143">
          <cell r="A143">
            <v>825099</v>
          </cell>
          <cell r="B143" t="str">
            <v>LAIN-LAIN</v>
          </cell>
          <cell r="C143" t="str">
            <v>L</v>
          </cell>
          <cell r="D143" t="str">
            <v>D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b">
            <v>0</v>
          </cell>
          <cell r="R143">
            <v>0</v>
          </cell>
          <cell r="S143">
            <v>0</v>
          </cell>
        </row>
        <row r="144">
          <cell r="A144">
            <v>829207</v>
          </cell>
          <cell r="B144" t="str">
            <v>BIAYA PROMOSI DAGANG</v>
          </cell>
          <cell r="C144" t="str">
            <v>L</v>
          </cell>
          <cell r="D144" t="str">
            <v>D</v>
          </cell>
          <cell r="E144">
            <v>0</v>
          </cell>
          <cell r="F144">
            <v>0</v>
          </cell>
          <cell r="G144">
            <v>17025164</v>
          </cell>
          <cell r="H144">
            <v>0</v>
          </cell>
          <cell r="I144">
            <v>0</v>
          </cell>
          <cell r="J144">
            <v>17025164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b">
            <v>1</v>
          </cell>
          <cell r="R144">
            <v>0</v>
          </cell>
          <cell r="S144">
            <v>0</v>
          </cell>
        </row>
        <row r="145">
          <cell r="A145">
            <v>829220</v>
          </cell>
          <cell r="B145" t="str">
            <v>CASH BACK</v>
          </cell>
          <cell r="C145" t="str">
            <v>L</v>
          </cell>
          <cell r="D145" t="str">
            <v>D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17025164</v>
          </cell>
          <cell r="J145">
            <v>0</v>
          </cell>
          <cell r="K145">
            <v>17025164</v>
          </cell>
          <cell r="L145">
            <v>0</v>
          </cell>
          <cell r="M145">
            <v>17025164</v>
          </cell>
          <cell r="N145">
            <v>0</v>
          </cell>
          <cell r="O145">
            <v>0</v>
          </cell>
          <cell r="P145">
            <v>0</v>
          </cell>
          <cell r="Q145" t="b">
            <v>1</v>
          </cell>
          <cell r="R145">
            <v>0</v>
          </cell>
          <cell r="S145">
            <v>0</v>
          </cell>
        </row>
        <row r="146">
          <cell r="A146">
            <v>910200</v>
          </cell>
          <cell r="B146" t="str">
            <v>PENDAPATAN BUNGA</v>
          </cell>
          <cell r="C146" t="str">
            <v>L</v>
          </cell>
          <cell r="D146" t="str">
            <v>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b">
            <v>0</v>
          </cell>
          <cell r="R146">
            <v>0</v>
          </cell>
          <cell r="S146">
            <v>0</v>
          </cell>
        </row>
        <row r="147">
          <cell r="A147">
            <v>910300</v>
          </cell>
          <cell r="B147" t="str">
            <v>PENDAPATAN SUBSIDI OA</v>
          </cell>
          <cell r="C147" t="str">
            <v>L</v>
          </cell>
          <cell r="D147" t="str">
            <v>D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b">
            <v>0</v>
          </cell>
          <cell r="R147">
            <v>0</v>
          </cell>
          <cell r="S147">
            <v>0</v>
          </cell>
        </row>
        <row r="148">
          <cell r="A148">
            <v>910800</v>
          </cell>
          <cell r="B148" t="str">
            <v>PENJUALAN BARANG BEKAS/SISA BA</v>
          </cell>
          <cell r="C148" t="str">
            <v>L</v>
          </cell>
          <cell r="D148" t="str">
            <v>D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b">
            <v>0</v>
          </cell>
          <cell r="R148">
            <v>0</v>
          </cell>
          <cell r="S148">
            <v>0</v>
          </cell>
        </row>
        <row r="149">
          <cell r="A149">
            <v>910900</v>
          </cell>
          <cell r="B149" t="str">
            <v>LABA PENJUALAN AKTIVA TETAP</v>
          </cell>
          <cell r="C149" t="str">
            <v>L</v>
          </cell>
          <cell r="D149" t="str">
            <v>D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b">
            <v>0</v>
          </cell>
          <cell r="R149">
            <v>0</v>
          </cell>
          <cell r="S149">
            <v>0</v>
          </cell>
        </row>
        <row r="150">
          <cell r="A150">
            <v>919001</v>
          </cell>
          <cell r="B150" t="str">
            <v>SELISIH PEMBAYARAN</v>
          </cell>
          <cell r="C150" t="str">
            <v>L</v>
          </cell>
          <cell r="D150" t="str">
            <v>D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-0.57999968528747559</v>
          </cell>
          <cell r="J150">
            <v>0</v>
          </cell>
          <cell r="K150">
            <v>-0.57999968528747559</v>
          </cell>
          <cell r="L150">
            <v>0</v>
          </cell>
          <cell r="M150">
            <v>-0.57999968528747559</v>
          </cell>
          <cell r="N150">
            <v>0</v>
          </cell>
          <cell r="O150">
            <v>0</v>
          </cell>
          <cell r="P150">
            <v>0</v>
          </cell>
          <cell r="Q150" t="b">
            <v>1</v>
          </cell>
          <cell r="R150">
            <v>0</v>
          </cell>
          <cell r="S150">
            <v>0</v>
          </cell>
        </row>
        <row r="151">
          <cell r="A151">
            <v>919900</v>
          </cell>
          <cell r="B151" t="str">
            <v>PENDAPATAN LAIN-LAIN</v>
          </cell>
          <cell r="C151" t="str">
            <v>L</v>
          </cell>
          <cell r="D151" t="str">
            <v>D</v>
          </cell>
          <cell r="E151">
            <v>0</v>
          </cell>
          <cell r="F151">
            <v>0</v>
          </cell>
          <cell r="G151">
            <v>0</v>
          </cell>
          <cell r="H151">
            <v>2429175</v>
          </cell>
          <cell r="I151">
            <v>280000</v>
          </cell>
          <cell r="J151">
            <v>34500</v>
          </cell>
          <cell r="K151">
            <v>-2183675</v>
          </cell>
          <cell r="L151">
            <v>0</v>
          </cell>
          <cell r="M151">
            <v>-2183675</v>
          </cell>
          <cell r="N151">
            <v>0</v>
          </cell>
          <cell r="O151">
            <v>0</v>
          </cell>
          <cell r="P151">
            <v>0</v>
          </cell>
          <cell r="Q151" t="b">
            <v>1</v>
          </cell>
          <cell r="R151">
            <v>0</v>
          </cell>
          <cell r="S151">
            <v>0</v>
          </cell>
        </row>
        <row r="152">
          <cell r="A152">
            <v>919901</v>
          </cell>
          <cell r="B152" t="str">
            <v>PENDAPATAN KLAIM TIV</v>
          </cell>
          <cell r="C152" t="str">
            <v>L</v>
          </cell>
          <cell r="D152" t="str">
            <v>D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93633961.818181813</v>
          </cell>
          <cell r="K152">
            <v>-93633961.818181813</v>
          </cell>
          <cell r="L152">
            <v>0</v>
          </cell>
          <cell r="M152">
            <v>-93633961.818181813</v>
          </cell>
          <cell r="N152">
            <v>0</v>
          </cell>
          <cell r="O152">
            <v>0</v>
          </cell>
          <cell r="P152">
            <v>0</v>
          </cell>
          <cell r="Q152" t="b">
            <v>1</v>
          </cell>
          <cell r="R152">
            <v>0</v>
          </cell>
          <cell r="S152">
            <v>0</v>
          </cell>
        </row>
        <row r="153">
          <cell r="A153">
            <v>920100</v>
          </cell>
          <cell r="B153" t="str">
            <v>BEBAN BUNGA</v>
          </cell>
          <cell r="C153" t="str">
            <v>L</v>
          </cell>
          <cell r="D153" t="str">
            <v>D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b">
            <v>0</v>
          </cell>
          <cell r="R153">
            <v>0</v>
          </cell>
          <cell r="S153">
            <v>0</v>
          </cell>
        </row>
        <row r="154">
          <cell r="A154">
            <v>920500</v>
          </cell>
          <cell r="B154" t="str">
            <v>KERUGIAN PENJUALAN AKTIVA TETA</v>
          </cell>
          <cell r="C154" t="str">
            <v>L</v>
          </cell>
          <cell r="D154" t="str">
            <v>D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b">
            <v>0</v>
          </cell>
          <cell r="R154">
            <v>0</v>
          </cell>
          <cell r="S154">
            <v>0</v>
          </cell>
        </row>
        <row r="155">
          <cell r="A155">
            <v>929900</v>
          </cell>
          <cell r="B155" t="str">
            <v>BEBAN LAIN-LAIN</v>
          </cell>
          <cell r="C155" t="str">
            <v>L</v>
          </cell>
          <cell r="D155" t="str">
            <v>D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149863.636363636</v>
          </cell>
          <cell r="J155">
            <v>0</v>
          </cell>
          <cell r="K155">
            <v>149863.636363636</v>
          </cell>
          <cell r="L155">
            <v>0</v>
          </cell>
          <cell r="M155">
            <v>149863.636363636</v>
          </cell>
          <cell r="N155">
            <v>0</v>
          </cell>
          <cell r="O155">
            <v>0</v>
          </cell>
          <cell r="P155">
            <v>0</v>
          </cell>
          <cell r="Q155" t="b">
            <v>1</v>
          </cell>
          <cell r="R155">
            <v>0</v>
          </cell>
          <cell r="S155">
            <v>0</v>
          </cell>
        </row>
        <row r="156">
          <cell r="A156" t="str">
            <v>TIV</v>
          </cell>
          <cell r="B156" t="str">
            <v>AKTUAL</v>
          </cell>
          <cell r="C156" t="str">
            <v>N</v>
          </cell>
          <cell r="D156" t="str">
            <v>D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b">
            <v>0</v>
          </cell>
          <cell r="R156">
            <v>0</v>
          </cell>
          <cell r="S156">
            <v>0</v>
          </cell>
        </row>
        <row r="159">
          <cell r="A159" t="str">
            <v>Laba Bulan Berjalan</v>
          </cell>
          <cell r="E159">
            <v>53495684990.696373</v>
          </cell>
          <cell r="F159">
            <v>53495684991.196304</v>
          </cell>
          <cell r="G159">
            <v>25856689870</v>
          </cell>
          <cell r="H159">
            <v>25856689870</v>
          </cell>
          <cell r="I159">
            <v>32657195856.439735</v>
          </cell>
          <cell r="J159">
            <v>32657195856.439732</v>
          </cell>
          <cell r="K159">
            <v>65123823757.617233</v>
          </cell>
          <cell r="L159">
            <v>65123823758.11718</v>
          </cell>
          <cell r="M159">
            <v>5413984069.9693604</v>
          </cell>
          <cell r="N159">
            <v>5549130626.363636</v>
          </cell>
          <cell r="O159">
            <v>59709839687.647881</v>
          </cell>
          <cell r="P159">
            <v>59709839688.147827</v>
          </cell>
          <cell r="R159">
            <v>59709839687.647881</v>
          </cell>
          <cell r="S159">
            <v>59709839688.147827</v>
          </cell>
        </row>
        <row r="160">
          <cell r="F160">
            <v>-0.49993133544921875</v>
          </cell>
          <cell r="G160">
            <v>0</v>
          </cell>
          <cell r="I160">
            <v>0</v>
          </cell>
          <cell r="M160">
            <v>135146556.39427567</v>
          </cell>
          <cell r="P160">
            <v>-0.49994659423828125</v>
          </cell>
          <cell r="S160">
            <v>-0.49994659423828125</v>
          </cell>
        </row>
        <row r="161">
          <cell r="E161">
            <v>53495684990.696373</v>
          </cell>
          <cell r="F161">
            <v>53495684990.696373</v>
          </cell>
          <cell r="G161">
            <v>25856689870</v>
          </cell>
          <cell r="H161">
            <v>25856689870</v>
          </cell>
          <cell r="I161">
            <v>32657195856.439735</v>
          </cell>
          <cell r="J161">
            <v>32657195856.439732</v>
          </cell>
          <cell r="K161">
            <v>65123823757.617233</v>
          </cell>
          <cell r="L161">
            <v>65123823758.11718</v>
          </cell>
          <cell r="M161">
            <v>5549130626.363636</v>
          </cell>
          <cell r="N161">
            <v>5549130626.363636</v>
          </cell>
          <cell r="O161">
            <v>59709839687.647881</v>
          </cell>
          <cell r="P161">
            <v>59709839687.647881</v>
          </cell>
          <cell r="R161">
            <v>59709839687.647881</v>
          </cell>
          <cell r="S161">
            <v>59709839687.647881</v>
          </cell>
        </row>
        <row r="162">
          <cell r="A162">
            <v>1</v>
          </cell>
          <cell r="B162">
            <v>2</v>
          </cell>
          <cell r="C162">
            <v>3</v>
          </cell>
          <cell r="D162">
            <v>4</v>
          </cell>
          <cell r="E162">
            <v>5</v>
          </cell>
          <cell r="F162">
            <v>6</v>
          </cell>
          <cell r="G162">
            <v>7</v>
          </cell>
          <cell r="H162">
            <v>8</v>
          </cell>
          <cell r="I162">
            <v>9</v>
          </cell>
          <cell r="J162">
            <v>10</v>
          </cell>
          <cell r="K162">
            <v>11</v>
          </cell>
          <cell r="L162">
            <v>12</v>
          </cell>
          <cell r="M162">
            <v>13</v>
          </cell>
          <cell r="N162">
            <v>14</v>
          </cell>
          <cell r="O162">
            <v>15</v>
          </cell>
          <cell r="P162">
            <v>16</v>
          </cell>
        </row>
        <row r="163">
          <cell r="B163" t="str">
            <v>Ctrl Jumlah</v>
          </cell>
          <cell r="F163">
            <v>0</v>
          </cell>
          <cell r="H163">
            <v>0</v>
          </cell>
          <cell r="J163">
            <v>0</v>
          </cell>
          <cell r="L163">
            <v>0.49994659423828125</v>
          </cell>
          <cell r="N163">
            <v>0</v>
          </cell>
          <cell r="P163">
            <v>0</v>
          </cell>
        </row>
        <row r="164">
          <cell r="B164" t="str">
            <v>Ctrl vs Rekap GL</v>
          </cell>
          <cell r="G164">
            <v>0</v>
          </cell>
          <cell r="H164">
            <v>0</v>
          </cell>
        </row>
        <row r="165">
          <cell r="B165" t="str">
            <v>Ctrl vs Memo Jurnal</v>
          </cell>
          <cell r="I165">
            <v>0</v>
          </cell>
          <cell r="J165">
            <v>0</v>
          </cell>
        </row>
        <row r="166">
          <cell r="B166" t="str">
            <v>Ctrl vs Rugi Laba</v>
          </cell>
          <cell r="M166">
            <v>-1.7881393432617188E-6</v>
          </cell>
        </row>
        <row r="167">
          <cell r="B167" t="str">
            <v>Ctrl vs Neraca</v>
          </cell>
          <cell r="O167">
            <v>0</v>
          </cell>
          <cell r="P167">
            <v>-0.49994659423828125</v>
          </cell>
        </row>
        <row r="168">
          <cell r="B168" t="str">
            <v>Ctrl vs COGS</v>
          </cell>
          <cell r="K168">
            <v>0</v>
          </cell>
        </row>
        <row r="169">
          <cell r="B169" t="str">
            <v>Ctrl vs Analisa Piutang</v>
          </cell>
          <cell r="O169">
            <v>0</v>
          </cell>
        </row>
        <row r="170">
          <cell r="B170" t="str">
            <v>Ctrl vs So Persed Akir</v>
          </cell>
          <cell r="O170">
            <v>0</v>
          </cell>
        </row>
        <row r="175">
          <cell r="M175">
            <v>0</v>
          </cell>
        </row>
      </sheetData>
      <sheetData sheetId="10">
        <row r="1">
          <cell r="B1" t="str">
            <v>DEPO PASURUAN</v>
          </cell>
          <cell r="E1" t="str">
            <v>lama</v>
          </cell>
        </row>
        <row r="2">
          <cell r="B2" t="str">
            <v>LAPORAN MUTASI PRODUK</v>
          </cell>
          <cell r="E2" t="str">
            <v>baru</v>
          </cell>
        </row>
        <row r="3">
          <cell r="B3" t="str">
            <v>PER 30 NOVEMBER 2021</v>
          </cell>
          <cell r="J3" t="str">
            <v>h baru</v>
          </cell>
          <cell r="P3" t="str">
            <v>h baru</v>
          </cell>
        </row>
        <row r="4">
          <cell r="B4" t="str">
            <v>ID PRODUK</v>
          </cell>
          <cell r="C4" t="str">
            <v>NAMA PRODUK</v>
          </cell>
          <cell r="D4" t="str">
            <v>SALDO AWAL</v>
          </cell>
          <cell r="F4" t="str">
            <v>HPP</v>
          </cell>
          <cell r="J4" t="str">
            <v>SUPP(IN)</v>
          </cell>
          <cell r="L4" t="str">
            <v>DIST(IN)</v>
          </cell>
          <cell r="N4" t="str">
            <v>MUT(IN)</v>
          </cell>
          <cell r="P4" t="str">
            <v>SUPP(OUT)</v>
          </cell>
          <cell r="R4" t="str">
            <v>DIST(OUT)</v>
          </cell>
          <cell r="T4" t="str">
            <v>MUT(OUT)</v>
          </cell>
          <cell r="V4" t="str">
            <v>MORPHING</v>
          </cell>
          <cell r="X4" t="str">
            <v>KOREKSI</v>
          </cell>
          <cell r="Z4" t="str">
            <v>SALDO AKHIR</v>
          </cell>
          <cell r="AB4" t="str">
            <v>PEMBELIAN TIV</v>
          </cell>
          <cell r="AD4" t="str">
            <v>PEMBELIAN TAC</v>
          </cell>
          <cell r="AF4" t="str">
            <v>HPP PABRIK</v>
          </cell>
          <cell r="AH4" t="str">
            <v>CTRL</v>
          </cell>
        </row>
        <row r="5">
          <cell r="D5" t="str">
            <v>QTY</v>
          </cell>
          <cell r="E5" t="str">
            <v>Rp</v>
          </cell>
          <cell r="F5" t="str">
            <v>PABRIK</v>
          </cell>
          <cell r="G5" t="str">
            <v>DPP</v>
          </cell>
          <cell r="H5" t="str">
            <v>DEPO</v>
          </cell>
          <cell r="I5" t="str">
            <v>DPP</v>
          </cell>
          <cell r="J5" t="str">
            <v>QTY</v>
          </cell>
          <cell r="K5" t="str">
            <v>Rp</v>
          </cell>
          <cell r="L5" t="str">
            <v>QTY</v>
          </cell>
          <cell r="M5" t="str">
            <v>Rp</v>
          </cell>
          <cell r="N5" t="str">
            <v>QTY</v>
          </cell>
          <cell r="O5" t="str">
            <v>Rp</v>
          </cell>
          <cell r="P5" t="str">
            <v>QTY</v>
          </cell>
          <cell r="Q5" t="str">
            <v>Rp</v>
          </cell>
          <cell r="R5" t="str">
            <v>QTY</v>
          </cell>
          <cell r="S5" t="str">
            <v>Rp</v>
          </cell>
          <cell r="T5" t="str">
            <v>QTY</v>
          </cell>
          <cell r="U5" t="str">
            <v>Rp</v>
          </cell>
          <cell r="V5" t="str">
            <v>QTY</v>
          </cell>
          <cell r="W5" t="str">
            <v>Rp</v>
          </cell>
          <cell r="X5" t="str">
            <v>QTY</v>
          </cell>
          <cell r="Y5" t="str">
            <v>Rp</v>
          </cell>
          <cell r="Z5" t="str">
            <v>QTY</v>
          </cell>
          <cell r="AA5" t="str">
            <v>Rp</v>
          </cell>
          <cell r="AB5" t="str">
            <v>QTY</v>
          </cell>
          <cell r="AC5" t="str">
            <v>Rp</v>
          </cell>
          <cell r="AD5" t="str">
            <v>QTY</v>
          </cell>
          <cell r="AE5" t="str">
            <v>Rp</v>
          </cell>
          <cell r="AF5" t="str">
            <v>QTY</v>
          </cell>
          <cell r="AG5" t="str">
            <v>Rp</v>
          </cell>
        </row>
        <row r="6">
          <cell r="B6">
            <v>74559</v>
          </cell>
          <cell r="C6" t="str">
            <v>AQ.5GLN ISI</v>
          </cell>
          <cell r="D6">
            <v>6868</v>
          </cell>
          <cell r="E6">
            <v>61499818.18181818</v>
          </cell>
          <cell r="F6">
            <v>9850</v>
          </cell>
          <cell r="G6">
            <v>8954.545454545454</v>
          </cell>
          <cell r="H6">
            <v>13300</v>
          </cell>
          <cell r="I6">
            <v>12090.90909090909</v>
          </cell>
          <cell r="J6">
            <v>169104</v>
          </cell>
          <cell r="K6">
            <v>1514249454.5454545</v>
          </cell>
          <cell r="L6">
            <v>24488</v>
          </cell>
          <cell r="M6">
            <v>219278909.09090909</v>
          </cell>
          <cell r="N6">
            <v>3600</v>
          </cell>
          <cell r="O6">
            <v>32236363.636363633</v>
          </cell>
          <cell r="P6">
            <v>-3505</v>
          </cell>
          <cell r="Q6">
            <v>-31385681.818181816</v>
          </cell>
          <cell r="R6">
            <v>-160462</v>
          </cell>
          <cell r="S6">
            <v>-1436864272.7272727</v>
          </cell>
          <cell r="T6">
            <v>-21923</v>
          </cell>
          <cell r="U6">
            <v>-196310500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18170</v>
          </cell>
          <cell r="AA6">
            <v>162704090.90909091</v>
          </cell>
          <cell r="AB6">
            <v>165599</v>
          </cell>
          <cell r="AC6">
            <v>1482863772.7272727</v>
          </cell>
          <cell r="AD6">
            <v>-18323</v>
          </cell>
          <cell r="AE6">
            <v>-164074136.36363634</v>
          </cell>
          <cell r="AF6">
            <v>135974</v>
          </cell>
          <cell r="AG6">
            <v>1217585363.6363637</v>
          </cell>
          <cell r="AH6">
            <v>0</v>
          </cell>
        </row>
        <row r="7">
          <cell r="B7" t="str">
            <v>74559G</v>
          </cell>
          <cell r="C7" t="str">
            <v>AQ.5GLN BTL</v>
          </cell>
          <cell r="D7">
            <v>22692</v>
          </cell>
          <cell r="E7">
            <v>680760000</v>
          </cell>
          <cell r="F7">
            <v>30000</v>
          </cell>
          <cell r="G7">
            <v>30000</v>
          </cell>
          <cell r="H7">
            <v>30000</v>
          </cell>
          <cell r="I7">
            <v>30000</v>
          </cell>
          <cell r="J7">
            <v>178328</v>
          </cell>
          <cell r="K7">
            <v>5349840000</v>
          </cell>
          <cell r="L7">
            <v>154378</v>
          </cell>
          <cell r="M7">
            <v>4631340000</v>
          </cell>
          <cell r="N7">
            <v>26460</v>
          </cell>
          <cell r="O7">
            <v>793800000</v>
          </cell>
          <cell r="P7">
            <v>-171114</v>
          </cell>
          <cell r="Q7">
            <v>-5133420000</v>
          </cell>
          <cell r="R7">
            <v>-156773</v>
          </cell>
          <cell r="S7">
            <v>-4703190000</v>
          </cell>
          <cell r="T7">
            <v>-22931</v>
          </cell>
          <cell r="U7">
            <v>-687930000</v>
          </cell>
          <cell r="V7">
            <v>195</v>
          </cell>
          <cell r="W7">
            <v>5850000</v>
          </cell>
          <cell r="X7">
            <v>0</v>
          </cell>
          <cell r="Y7">
            <v>0</v>
          </cell>
          <cell r="Z7">
            <v>31235</v>
          </cell>
          <cell r="AA7">
            <v>937050000</v>
          </cell>
          <cell r="AB7">
            <v>7214</v>
          </cell>
          <cell r="AC7">
            <v>216420000</v>
          </cell>
          <cell r="AD7">
            <v>3724</v>
          </cell>
          <cell r="AE7">
            <v>111720000</v>
          </cell>
          <cell r="AF7">
            <v>2395</v>
          </cell>
          <cell r="AG7">
            <v>71850000</v>
          </cell>
          <cell r="AH7">
            <v>0</v>
          </cell>
        </row>
        <row r="8">
          <cell r="B8" t="str">
            <v>1011A</v>
          </cell>
          <cell r="C8" t="str">
            <v>AQ.5GLN ISI R</v>
          </cell>
          <cell r="D8">
            <v>0</v>
          </cell>
          <cell r="E8">
            <v>0</v>
          </cell>
          <cell r="F8">
            <v>9850</v>
          </cell>
          <cell r="G8">
            <v>8954.545454545454</v>
          </cell>
          <cell r="H8">
            <v>13300</v>
          </cell>
          <cell r="I8">
            <v>12090.90909090909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B9" t="str">
            <v>1011B</v>
          </cell>
          <cell r="C9" t="str">
            <v>AQ.5GLN BTL R</v>
          </cell>
          <cell r="D9">
            <v>240</v>
          </cell>
          <cell r="E9">
            <v>7200000</v>
          </cell>
          <cell r="F9">
            <v>30000</v>
          </cell>
          <cell r="G9">
            <v>30000</v>
          </cell>
          <cell r="H9">
            <v>30000</v>
          </cell>
          <cell r="I9">
            <v>30000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451</v>
          </cell>
          <cell r="O9">
            <v>13530000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691</v>
          </cell>
          <cell r="AA9">
            <v>20730000</v>
          </cell>
          <cell r="AB9">
            <v>0</v>
          </cell>
          <cell r="AC9">
            <v>0</v>
          </cell>
          <cell r="AD9">
            <v>451</v>
          </cell>
          <cell r="AE9">
            <v>13530000</v>
          </cell>
          <cell r="AF9">
            <v>0</v>
          </cell>
          <cell r="AG9">
            <v>0</v>
          </cell>
          <cell r="AH9">
            <v>0</v>
          </cell>
        </row>
        <row r="10">
          <cell r="B10">
            <v>74598</v>
          </cell>
          <cell r="C10" t="str">
            <v>AQ.380 ML ISI 1 X 12</v>
          </cell>
          <cell r="D10">
            <v>3</v>
          </cell>
          <cell r="E10">
            <v>219960</v>
          </cell>
          <cell r="F10">
            <v>80652</v>
          </cell>
          <cell r="G10">
            <v>73320</v>
          </cell>
          <cell r="H10">
            <v>77000</v>
          </cell>
          <cell r="I10">
            <v>70000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</v>
          </cell>
          <cell r="O10">
            <v>1173120</v>
          </cell>
          <cell r="P10">
            <v>0</v>
          </cell>
          <cell r="Q10">
            <v>0</v>
          </cell>
          <cell r="R10">
            <v>-12</v>
          </cell>
          <cell r="S10">
            <v>-879840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  <cell r="AA10">
            <v>513240</v>
          </cell>
          <cell r="AB10">
            <v>0</v>
          </cell>
          <cell r="AC10">
            <v>0</v>
          </cell>
          <cell r="AD10">
            <v>16</v>
          </cell>
          <cell r="AE10">
            <v>1173120</v>
          </cell>
          <cell r="AF10">
            <v>12</v>
          </cell>
          <cell r="AG10">
            <v>879840</v>
          </cell>
          <cell r="AH10">
            <v>0</v>
          </cell>
        </row>
        <row r="11">
          <cell r="B11" t="str">
            <v>74598R</v>
          </cell>
          <cell r="C11" t="str">
            <v>AQ.380 REFLECTIONS 1X12 REJECT</v>
          </cell>
          <cell r="D11">
            <v>0</v>
          </cell>
          <cell r="E11">
            <v>0</v>
          </cell>
          <cell r="F11">
            <v>80652</v>
          </cell>
          <cell r="G11">
            <v>73320</v>
          </cell>
          <cell r="H11">
            <v>77000</v>
          </cell>
          <cell r="I11">
            <v>70000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</row>
        <row r="12">
          <cell r="B12" t="str">
            <v>74598P</v>
          </cell>
          <cell r="C12" t="str">
            <v>AQ.380 REFLECTIONS 1X1 PCS</v>
          </cell>
          <cell r="D12">
            <v>0</v>
          </cell>
          <cell r="E12">
            <v>0</v>
          </cell>
          <cell r="F12">
            <v>6721</v>
          </cell>
          <cell r="G12">
            <v>6109.9999999999991</v>
          </cell>
          <cell r="H12">
            <v>6416.666666666667</v>
          </cell>
          <cell r="I12">
            <v>5833.333333333333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B13" t="str">
            <v>74598PR</v>
          </cell>
          <cell r="C13" t="str">
            <v>AQ.380 REFLECTIONS PCS REJECT</v>
          </cell>
          <cell r="D13">
            <v>0</v>
          </cell>
          <cell r="E13">
            <v>0</v>
          </cell>
          <cell r="F13">
            <v>6721</v>
          </cell>
          <cell r="G13">
            <v>6109.9999999999991</v>
          </cell>
          <cell r="H13">
            <v>6416.666666666667</v>
          </cell>
          <cell r="I13">
            <v>5833.333333333333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B14">
            <v>80333</v>
          </cell>
          <cell r="C14" t="str">
            <v>AQUA REFLECTIONS SPARKLING</v>
          </cell>
          <cell r="D14">
            <v>12</v>
          </cell>
          <cell r="E14">
            <v>879840</v>
          </cell>
          <cell r="F14">
            <v>80652</v>
          </cell>
          <cell r="G14">
            <v>73320</v>
          </cell>
          <cell r="H14">
            <v>83500</v>
          </cell>
          <cell r="I14">
            <v>75909.090909090897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  <cell r="AA14">
            <v>879840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5">
          <cell r="B15" t="str">
            <v>80333P</v>
          </cell>
          <cell r="C15" t="str">
            <v>AQ 380ML SPARKLING 1X1</v>
          </cell>
          <cell r="D15">
            <v>0</v>
          </cell>
          <cell r="E15">
            <v>0</v>
          </cell>
          <cell r="F15">
            <v>6721</v>
          </cell>
          <cell r="G15">
            <v>6109.9999999999991</v>
          </cell>
          <cell r="H15">
            <v>6958.333333333333</v>
          </cell>
          <cell r="I15">
            <v>6325.7575757575751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B16" t="str">
            <v>80333R</v>
          </cell>
          <cell r="C16" t="str">
            <v>AQ 380ML SPARKLING 1X12 REJECT</v>
          </cell>
          <cell r="D16">
            <v>0</v>
          </cell>
          <cell r="E16">
            <v>0</v>
          </cell>
          <cell r="F16">
            <v>80652</v>
          </cell>
          <cell r="G16">
            <v>73320</v>
          </cell>
          <cell r="H16">
            <v>83500</v>
          </cell>
          <cell r="I16">
            <v>75909.090909090897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B17" t="str">
            <v>80333PR</v>
          </cell>
          <cell r="C17" t="str">
            <v>AQ 380ML SPARKLING PCS REJECT</v>
          </cell>
          <cell r="D17">
            <v>0</v>
          </cell>
          <cell r="E17">
            <v>0</v>
          </cell>
          <cell r="F17">
            <v>6721</v>
          </cell>
          <cell r="G17">
            <v>6109.9999999999991</v>
          </cell>
          <cell r="H17">
            <v>6958.333333333333</v>
          </cell>
          <cell r="I17">
            <v>6325.7575757575751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B18">
            <v>10555</v>
          </cell>
          <cell r="C18" t="str">
            <v>POMPA GALON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B19">
            <v>10269549</v>
          </cell>
          <cell r="C19" t="str">
            <v>KARTON VT 220 ML 1X1</v>
          </cell>
          <cell r="D19">
            <v>533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533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B20">
            <v>10345439</v>
          </cell>
          <cell r="C20" t="str">
            <v>KARTON AQ 220ML LOCAL 1X1</v>
          </cell>
          <cell r="D20">
            <v>912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300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-30</v>
          </cell>
          <cell r="Q20">
            <v>0</v>
          </cell>
          <cell r="R20">
            <v>-19</v>
          </cell>
          <cell r="S20">
            <v>0</v>
          </cell>
          <cell r="T20">
            <v>-132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1031</v>
          </cell>
          <cell r="AA20">
            <v>0</v>
          </cell>
          <cell r="AB20">
            <v>270</v>
          </cell>
          <cell r="AC20">
            <v>0</v>
          </cell>
          <cell r="AD20">
            <v>-132</v>
          </cell>
          <cell r="AE20">
            <v>0</v>
          </cell>
          <cell r="AF20">
            <v>19</v>
          </cell>
          <cell r="AG20">
            <v>0</v>
          </cell>
          <cell r="AH20">
            <v>0</v>
          </cell>
        </row>
        <row r="21">
          <cell r="B21">
            <v>74553</v>
          </cell>
          <cell r="C21" t="str">
            <v>AQ.1500ML 1X12</v>
          </cell>
          <cell r="D21">
            <v>14042</v>
          </cell>
          <cell r="E21">
            <v>517000909.09090906</v>
          </cell>
          <cell r="F21">
            <v>40500</v>
          </cell>
          <cell r="G21">
            <v>36818.181818181816</v>
          </cell>
          <cell r="H21">
            <v>45500</v>
          </cell>
          <cell r="I21">
            <v>41363.63636363636</v>
          </cell>
          <cell r="J21">
            <v>36645</v>
          </cell>
          <cell r="K21">
            <v>1349202272.7272727</v>
          </cell>
          <cell r="L21">
            <v>4034</v>
          </cell>
          <cell r="M21">
            <v>148524545.45454544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-35423</v>
          </cell>
          <cell r="S21">
            <v>-1304210454.5454545</v>
          </cell>
          <cell r="T21">
            <v>-18630</v>
          </cell>
          <cell r="U21">
            <v>-685922727.27272725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668</v>
          </cell>
          <cell r="AA21">
            <v>24594545.454545453</v>
          </cell>
          <cell r="AB21">
            <v>36645</v>
          </cell>
          <cell r="AC21">
            <v>1349202272.7272727</v>
          </cell>
          <cell r="AD21">
            <v>-18630</v>
          </cell>
          <cell r="AE21">
            <v>-685922727.27272725</v>
          </cell>
          <cell r="AF21">
            <v>31389</v>
          </cell>
          <cell r="AG21">
            <v>1155685909.090909</v>
          </cell>
          <cell r="AH21">
            <v>0</v>
          </cell>
        </row>
        <row r="22">
          <cell r="B22" t="str">
            <v>74553P</v>
          </cell>
          <cell r="C22" t="str">
            <v>AQ.1500ML 1X1</v>
          </cell>
          <cell r="D22">
            <v>0</v>
          </cell>
          <cell r="E22">
            <v>0</v>
          </cell>
          <cell r="F22">
            <v>3375</v>
          </cell>
          <cell r="G22">
            <v>3068.181818181818</v>
          </cell>
          <cell r="H22">
            <v>3791.6666666666665</v>
          </cell>
          <cell r="I22">
            <v>3446.9696969696965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B23" t="str">
            <v>74553PR</v>
          </cell>
          <cell r="C23" t="str">
            <v>AQ.1500ML 1X1 PCS REJECT</v>
          </cell>
          <cell r="D23">
            <v>0</v>
          </cell>
          <cell r="E23">
            <v>0</v>
          </cell>
          <cell r="F23">
            <v>3375</v>
          </cell>
          <cell r="G23">
            <v>3068.181818181818</v>
          </cell>
          <cell r="H23">
            <v>3791.6666666666665</v>
          </cell>
          <cell r="I23">
            <v>3446.9696969696965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B24">
            <v>74589</v>
          </cell>
          <cell r="C24" t="str">
            <v>AQ.1500ML MULTIPACK 1X6</v>
          </cell>
          <cell r="D24">
            <v>51</v>
          </cell>
          <cell r="E24">
            <v>938863.63636363635</v>
          </cell>
          <cell r="F24">
            <v>20250</v>
          </cell>
          <cell r="G24">
            <v>18409.090909090908</v>
          </cell>
          <cell r="H24">
            <v>24520</v>
          </cell>
          <cell r="I24">
            <v>22290.909090909088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-15</v>
          </cell>
          <cell r="S24">
            <v>-276136.36363636365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36</v>
          </cell>
          <cell r="AA24">
            <v>662727.27272727271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15</v>
          </cell>
          <cell r="AG24">
            <v>276136.36363636365</v>
          </cell>
          <cell r="AH24">
            <v>0</v>
          </cell>
        </row>
        <row r="25">
          <cell r="B25">
            <v>74561</v>
          </cell>
          <cell r="C25" t="str">
            <v>AQ.600ML 1X24</v>
          </cell>
          <cell r="D25">
            <v>2711</v>
          </cell>
          <cell r="E25">
            <v>91779672.727272704</v>
          </cell>
          <cell r="F25">
            <v>37240</v>
          </cell>
          <cell r="G25">
            <v>33854.545454545449</v>
          </cell>
          <cell r="H25">
            <v>40900</v>
          </cell>
          <cell r="I25">
            <v>37181.818181818177</v>
          </cell>
          <cell r="J25">
            <v>44800</v>
          </cell>
          <cell r="K25">
            <v>1516683636.363636</v>
          </cell>
          <cell r="L25">
            <v>3574</v>
          </cell>
          <cell r="M25">
            <v>120996145.45454544</v>
          </cell>
          <cell r="N25">
            <v>1280</v>
          </cell>
          <cell r="O25">
            <v>43333818.181818172</v>
          </cell>
          <cell r="P25">
            <v>-1280</v>
          </cell>
          <cell r="Q25">
            <v>-43333818.181818172</v>
          </cell>
          <cell r="R25">
            <v>-35870</v>
          </cell>
          <cell r="S25">
            <v>-1214362545.4545453</v>
          </cell>
          <cell r="T25">
            <v>-4570</v>
          </cell>
          <cell r="U25">
            <v>-154715272.72727269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10645</v>
          </cell>
          <cell r="AA25">
            <v>360381636.36363631</v>
          </cell>
          <cell r="AB25">
            <v>43520</v>
          </cell>
          <cell r="AC25">
            <v>1473349818.181818</v>
          </cell>
          <cell r="AD25">
            <v>-3290</v>
          </cell>
          <cell r="AE25">
            <v>-111381454.54545453</v>
          </cell>
          <cell r="AF25">
            <v>32296</v>
          </cell>
          <cell r="AG25">
            <v>1093366400</v>
          </cell>
          <cell r="AH25">
            <v>0</v>
          </cell>
        </row>
        <row r="26">
          <cell r="B26" t="str">
            <v>74561P</v>
          </cell>
          <cell r="C26" t="str">
            <v>AQUA 600ML 1X1</v>
          </cell>
          <cell r="D26">
            <v>0</v>
          </cell>
          <cell r="E26">
            <v>0</v>
          </cell>
          <cell r="F26">
            <v>1551.6666666666667</v>
          </cell>
          <cell r="G26">
            <v>1410.6060606060605</v>
          </cell>
          <cell r="H26">
            <v>1704.1666666666667</v>
          </cell>
          <cell r="I26">
            <v>1549.2424242424242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</row>
        <row r="27">
          <cell r="B27" t="str">
            <v>74561PR</v>
          </cell>
          <cell r="C27" t="str">
            <v>AQ.600ML 1x1 PCS REJECT</v>
          </cell>
          <cell r="D27">
            <v>0</v>
          </cell>
          <cell r="E27">
            <v>0</v>
          </cell>
          <cell r="F27">
            <v>1551.6666666666667</v>
          </cell>
          <cell r="G27">
            <v>1410.6060606060605</v>
          </cell>
          <cell r="H27">
            <v>1704.1666666666667</v>
          </cell>
          <cell r="I27">
            <v>1549.2424242424242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B28">
            <v>122408</v>
          </cell>
          <cell r="C28" t="str">
            <v>AQUA CLICK N GO 450ML 1X24</v>
          </cell>
          <cell r="D28">
            <v>0</v>
          </cell>
          <cell r="E28">
            <v>0</v>
          </cell>
          <cell r="F28">
            <v>73380</v>
          </cell>
          <cell r="G28">
            <v>66709.090909090897</v>
          </cell>
          <cell r="H28">
            <v>76900</v>
          </cell>
          <cell r="I28">
            <v>69909.090909090897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B29">
            <v>122407</v>
          </cell>
          <cell r="C29" t="str">
            <v>AQUA CLICK N GO 450ML 1X6 MULTIPACK</v>
          </cell>
          <cell r="D29">
            <v>0</v>
          </cell>
          <cell r="E29">
            <v>0</v>
          </cell>
          <cell r="F29">
            <v>18345</v>
          </cell>
          <cell r="G29">
            <v>16677.272727272724</v>
          </cell>
          <cell r="H29">
            <v>18610</v>
          </cell>
          <cell r="I29">
            <v>16918.181818181816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B30" t="str">
            <v>122408P</v>
          </cell>
          <cell r="C30" t="str">
            <v>AQUA CLICK N GO 450ML 1X1</v>
          </cell>
          <cell r="D30">
            <v>9</v>
          </cell>
          <cell r="E30">
            <v>25015.909090909092</v>
          </cell>
          <cell r="F30">
            <v>3057.5</v>
          </cell>
          <cell r="G30">
            <v>2779.5454545454545</v>
          </cell>
          <cell r="H30">
            <v>3204.1666666666665</v>
          </cell>
          <cell r="I30">
            <v>2912.8787878787875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9</v>
          </cell>
          <cell r="AA30">
            <v>25015.909090909092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B31">
            <v>135877</v>
          </cell>
          <cell r="C31" t="str">
            <v>AQ.450 ML KIDS Q1 1X24</v>
          </cell>
          <cell r="D31">
            <v>138</v>
          </cell>
          <cell r="E31">
            <v>9205854.5454545431</v>
          </cell>
          <cell r="F31">
            <v>73380</v>
          </cell>
          <cell r="G31">
            <v>66709.090909090897</v>
          </cell>
          <cell r="H31">
            <v>76900</v>
          </cell>
          <cell r="I31">
            <v>69909.090909090897</v>
          </cell>
          <cell r="J31">
            <v>0</v>
          </cell>
          <cell r="K31">
            <v>0</v>
          </cell>
          <cell r="L31">
            <v>1</v>
          </cell>
          <cell r="M31">
            <v>66709.090909090897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-1</v>
          </cell>
          <cell r="S31">
            <v>-66709.090909090897</v>
          </cell>
          <cell r="T31">
            <v>-100</v>
          </cell>
          <cell r="U31">
            <v>-6670909.0909090899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38</v>
          </cell>
          <cell r="AA31">
            <v>2534945.4545454541</v>
          </cell>
          <cell r="AB31">
            <v>0</v>
          </cell>
          <cell r="AC31">
            <v>0</v>
          </cell>
          <cell r="AD31">
            <v>-100</v>
          </cell>
          <cell r="AE31">
            <v>-6670909.0909090899</v>
          </cell>
          <cell r="AF31">
            <v>0</v>
          </cell>
          <cell r="AG31">
            <v>0</v>
          </cell>
          <cell r="AH31">
            <v>0</v>
          </cell>
        </row>
        <row r="32">
          <cell r="B32">
            <v>74556</v>
          </cell>
          <cell r="C32" t="str">
            <v>AQ.330ML 1X24</v>
          </cell>
          <cell r="D32">
            <v>0</v>
          </cell>
          <cell r="E32">
            <v>0</v>
          </cell>
          <cell r="F32">
            <v>29330</v>
          </cell>
          <cell r="G32">
            <v>26663.63636363636</v>
          </cell>
          <cell r="H32">
            <v>31500</v>
          </cell>
          <cell r="I32">
            <v>28636.363636363632</v>
          </cell>
          <cell r="J32">
            <v>14560</v>
          </cell>
          <cell r="K32">
            <v>388222545.45454538</v>
          </cell>
          <cell r="L32">
            <v>454</v>
          </cell>
          <cell r="M32">
            <v>12105290.909090908</v>
          </cell>
          <cell r="N32">
            <v>700</v>
          </cell>
          <cell r="O32">
            <v>18664545.454545453</v>
          </cell>
          <cell r="P32">
            <v>0</v>
          </cell>
          <cell r="Q32">
            <v>0</v>
          </cell>
          <cell r="R32">
            <v>-4796</v>
          </cell>
          <cell r="S32">
            <v>-127878799.99999999</v>
          </cell>
          <cell r="T32">
            <v>-8728</v>
          </cell>
          <cell r="U32">
            <v>-232720218.18181816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2190</v>
          </cell>
          <cell r="AA32">
            <v>58393363.636363626</v>
          </cell>
          <cell r="AB32">
            <v>14560</v>
          </cell>
          <cell r="AC32">
            <v>388222545.45454538</v>
          </cell>
          <cell r="AD32">
            <v>-8028</v>
          </cell>
          <cell r="AE32">
            <v>-214055672.72727269</v>
          </cell>
          <cell r="AF32">
            <v>4342</v>
          </cell>
          <cell r="AG32">
            <v>115773509.09090906</v>
          </cell>
          <cell r="AH32">
            <v>0</v>
          </cell>
        </row>
        <row r="33">
          <cell r="B33" t="str">
            <v>74556P</v>
          </cell>
          <cell r="C33" t="str">
            <v>AQ.330ML 1x1 PCS</v>
          </cell>
          <cell r="D33">
            <v>0</v>
          </cell>
          <cell r="E33">
            <v>0</v>
          </cell>
          <cell r="F33">
            <v>1222.0833333333333</v>
          </cell>
          <cell r="G33">
            <v>1110.9848484848483</v>
          </cell>
          <cell r="H33">
            <v>1312.5</v>
          </cell>
          <cell r="I33">
            <v>1193.181818181818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B34">
            <v>12513</v>
          </cell>
          <cell r="C34" t="str">
            <v>AQ. 330 ML 1 X 24 PCS</v>
          </cell>
          <cell r="D34">
            <v>0</v>
          </cell>
          <cell r="E34">
            <v>0</v>
          </cell>
          <cell r="F34">
            <v>29330</v>
          </cell>
          <cell r="G34">
            <v>26663.63636363636</v>
          </cell>
          <cell r="H34">
            <v>31500</v>
          </cell>
          <cell r="I34">
            <v>28636.363636363632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B35">
            <v>113017</v>
          </cell>
          <cell r="C35" t="str">
            <v>AQUA 330ML BOY 1X24</v>
          </cell>
          <cell r="D35">
            <v>0</v>
          </cell>
          <cell r="E35">
            <v>0</v>
          </cell>
          <cell r="F35">
            <v>77380</v>
          </cell>
          <cell r="G35">
            <v>70345.454545454544</v>
          </cell>
          <cell r="H35">
            <v>81150</v>
          </cell>
          <cell r="I35">
            <v>73772.727272727265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B36" t="str">
            <v>113017P</v>
          </cell>
          <cell r="C36" t="str">
            <v>AQUA 330ML BOY 1X1</v>
          </cell>
          <cell r="D36">
            <v>0</v>
          </cell>
          <cell r="E36">
            <v>0</v>
          </cell>
          <cell r="F36">
            <v>3224.1666666666665</v>
          </cell>
          <cell r="G36">
            <v>2931.0606060606056</v>
          </cell>
          <cell r="H36">
            <v>3381.25</v>
          </cell>
          <cell r="I36">
            <v>3073.863636363636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B37" t="str">
            <v>113017PR</v>
          </cell>
          <cell r="C37" t="str">
            <v>AQ.330ML BOY 1X1 PCS REJECT</v>
          </cell>
          <cell r="D37">
            <v>0</v>
          </cell>
          <cell r="E37">
            <v>0</v>
          </cell>
          <cell r="F37">
            <v>3224.1666666666665</v>
          </cell>
          <cell r="G37">
            <v>2931.0606060606056</v>
          </cell>
          <cell r="H37">
            <v>3381.25</v>
          </cell>
          <cell r="I37">
            <v>3073.863636363636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B38">
            <v>113018</v>
          </cell>
          <cell r="C38" t="str">
            <v>AQUA 330ML GIRL 1X24</v>
          </cell>
          <cell r="D38">
            <v>0</v>
          </cell>
          <cell r="E38">
            <v>0</v>
          </cell>
          <cell r="F38">
            <v>77380</v>
          </cell>
          <cell r="G38">
            <v>70345.454545454544</v>
          </cell>
          <cell r="H38">
            <v>81150</v>
          </cell>
          <cell r="I38">
            <v>73772.727272727265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B39" t="str">
            <v>113018P</v>
          </cell>
          <cell r="C39" t="str">
            <v>AQUA 330ML GIRL 1X1</v>
          </cell>
          <cell r="D39">
            <v>0</v>
          </cell>
          <cell r="E39">
            <v>0</v>
          </cell>
          <cell r="F39">
            <v>3224.1666666666665</v>
          </cell>
          <cell r="G39">
            <v>2931.0606060606056</v>
          </cell>
          <cell r="H39">
            <v>3381.25</v>
          </cell>
          <cell r="I39">
            <v>3073.863636363636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</row>
        <row r="40">
          <cell r="B40" t="str">
            <v>1251A</v>
          </cell>
          <cell r="C40" t="str">
            <v>AQ.330ML 1X24 R</v>
          </cell>
          <cell r="D40">
            <v>0</v>
          </cell>
          <cell r="E40">
            <v>0</v>
          </cell>
          <cell r="F40">
            <v>29330</v>
          </cell>
          <cell r="G40">
            <v>26663.63636363636</v>
          </cell>
          <cell r="H40">
            <v>31500</v>
          </cell>
          <cell r="I40">
            <v>28636.363636363632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B41">
            <v>74548</v>
          </cell>
          <cell r="C41" t="str">
            <v>AQ.240ML 1X48</v>
          </cell>
          <cell r="D41">
            <v>0</v>
          </cell>
          <cell r="E41">
            <v>0</v>
          </cell>
          <cell r="F41">
            <v>22750</v>
          </cell>
          <cell r="G41">
            <v>20681.81818181818</v>
          </cell>
          <cell r="H41">
            <v>25700</v>
          </cell>
          <cell r="I41">
            <v>23363.63636363636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</row>
        <row r="42">
          <cell r="B42">
            <v>81681</v>
          </cell>
          <cell r="C42" t="str">
            <v>AQUA 750ML 1X18</v>
          </cell>
          <cell r="D42">
            <v>20</v>
          </cell>
          <cell r="E42">
            <v>1173818.1818181816</v>
          </cell>
          <cell r="F42">
            <v>64560</v>
          </cell>
          <cell r="G42">
            <v>58690.909090909088</v>
          </cell>
          <cell r="H42">
            <v>71200</v>
          </cell>
          <cell r="I42">
            <v>64727.272727272721</v>
          </cell>
          <cell r="J42">
            <v>0</v>
          </cell>
          <cell r="K42">
            <v>0</v>
          </cell>
          <cell r="L42">
            <v>1</v>
          </cell>
          <cell r="M42">
            <v>58690.909090909088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-1</v>
          </cell>
          <cell r="S42">
            <v>-58690.909090909088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20</v>
          </cell>
          <cell r="AA42">
            <v>1173818.1818181816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B43" t="str">
            <v>81681P</v>
          </cell>
          <cell r="C43" t="str">
            <v>AQUA 750ML 1X1</v>
          </cell>
          <cell r="D43">
            <v>0</v>
          </cell>
          <cell r="E43">
            <v>0</v>
          </cell>
          <cell r="F43">
            <v>3586.6666666666665</v>
          </cell>
          <cell r="G43">
            <v>3260.6060606060601</v>
          </cell>
          <cell r="H43">
            <v>3955.5555555555557</v>
          </cell>
          <cell r="I43">
            <v>3595.9595959595958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B44">
            <v>12814</v>
          </cell>
          <cell r="C44" t="str">
            <v>AQUA CLICK N GO 750ML 1X6 WRAP PACK</v>
          </cell>
          <cell r="D44">
            <v>0</v>
          </cell>
          <cell r="E44">
            <v>0</v>
          </cell>
          <cell r="F44">
            <v>21520</v>
          </cell>
          <cell r="G44">
            <v>19563.63636363636</v>
          </cell>
          <cell r="H44">
            <v>23733.333333333332</v>
          </cell>
          <cell r="I44">
            <v>21575.757575757572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B45" t="str">
            <v>12814E</v>
          </cell>
          <cell r="C45" t="str">
            <v>AQUA CLICK N GO 750ML 1X4 MULTIPACK</v>
          </cell>
          <cell r="D45">
            <v>0</v>
          </cell>
          <cell r="E45">
            <v>0</v>
          </cell>
          <cell r="F45">
            <v>14346.666666666666</v>
          </cell>
          <cell r="G45">
            <v>13042.42424242424</v>
          </cell>
          <cell r="H45">
            <v>16700</v>
          </cell>
          <cell r="I45">
            <v>15181.81818181818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B46">
            <v>15510</v>
          </cell>
          <cell r="C46" t="str">
            <v>AQ.HC STAN/SEWA</v>
          </cell>
          <cell r="D46">
            <v>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2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B47">
            <v>15530</v>
          </cell>
          <cell r="C47" t="str">
            <v>AQ.HC LIN/SEWA</v>
          </cell>
          <cell r="D47">
            <v>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2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B48">
            <v>15550</v>
          </cell>
          <cell r="C48" t="str">
            <v>AQ.HC PRIMA LINEA/SEWA</v>
          </cell>
          <cell r="D48">
            <v>31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31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B49">
            <v>17110</v>
          </cell>
          <cell r="C49" t="str">
            <v>AQ.GUCI BIRU</v>
          </cell>
          <cell r="D49">
            <v>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B50">
            <v>19310</v>
          </cell>
          <cell r="C50" t="str">
            <v>AQ.TISSUE</v>
          </cell>
          <cell r="D50">
            <v>6075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169104</v>
          </cell>
          <cell r="K50">
            <v>0</v>
          </cell>
          <cell r="L50">
            <v>24505</v>
          </cell>
          <cell r="M50">
            <v>0</v>
          </cell>
          <cell r="N50">
            <v>3600</v>
          </cell>
          <cell r="O50">
            <v>0</v>
          </cell>
          <cell r="P50">
            <v>-3505</v>
          </cell>
          <cell r="Q50">
            <v>0</v>
          </cell>
          <cell r="R50">
            <v>-160479</v>
          </cell>
          <cell r="S50">
            <v>0</v>
          </cell>
          <cell r="T50">
            <v>-21923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17377</v>
          </cell>
          <cell r="AA50">
            <v>0</v>
          </cell>
          <cell r="AB50">
            <v>165599</v>
          </cell>
          <cell r="AC50">
            <v>0</v>
          </cell>
          <cell r="AD50">
            <v>-18323</v>
          </cell>
          <cell r="AE50">
            <v>0</v>
          </cell>
          <cell r="AF50">
            <v>135974</v>
          </cell>
          <cell r="AG50">
            <v>0</v>
          </cell>
          <cell r="AH50">
            <v>0</v>
          </cell>
        </row>
        <row r="51">
          <cell r="B51">
            <v>127210</v>
          </cell>
          <cell r="C51" t="str">
            <v>CAAYA JASMINE 350 ML 1X12</v>
          </cell>
          <cell r="D51">
            <v>0</v>
          </cell>
          <cell r="E51">
            <v>0</v>
          </cell>
          <cell r="F51">
            <v>47191</v>
          </cell>
          <cell r="G51">
            <v>42900.909090909088</v>
          </cell>
          <cell r="H51">
            <v>53000</v>
          </cell>
          <cell r="I51">
            <v>48181.818181818177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B52" t="str">
            <v>127210P</v>
          </cell>
          <cell r="C52" t="str">
            <v>CAAYA JASMINE 350 ML 1X1</v>
          </cell>
          <cell r="D52">
            <v>0</v>
          </cell>
          <cell r="E52">
            <v>0</v>
          </cell>
          <cell r="F52">
            <v>3932.5833333333335</v>
          </cell>
          <cell r="G52">
            <v>3575.0757575757575</v>
          </cell>
          <cell r="H52">
            <v>4416.666666666667</v>
          </cell>
          <cell r="I52">
            <v>4015.151515151515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B53" t="str">
            <v>127210PR</v>
          </cell>
          <cell r="C53" t="str">
            <v>CAAYA JASMINE 350 ML 1X1 PCS REJECT</v>
          </cell>
          <cell r="D53">
            <v>0</v>
          </cell>
          <cell r="E53">
            <v>0</v>
          </cell>
          <cell r="F53">
            <v>3932.5833333333335</v>
          </cell>
          <cell r="G53">
            <v>3575.0757575757575</v>
          </cell>
          <cell r="H53">
            <v>4416.666666666667</v>
          </cell>
          <cell r="I53">
            <v>4015.151515151515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</row>
        <row r="54">
          <cell r="B54">
            <v>130376</v>
          </cell>
          <cell r="C54" t="str">
            <v>CAAYA TOASTED RICE 350 ML 1X12</v>
          </cell>
          <cell r="D54">
            <v>0</v>
          </cell>
          <cell r="E54">
            <v>0</v>
          </cell>
          <cell r="F54">
            <v>47191</v>
          </cell>
          <cell r="G54">
            <v>42900.909090909088</v>
          </cell>
          <cell r="H54">
            <v>53000</v>
          </cell>
          <cell r="I54">
            <v>48181.818181818177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B55" t="str">
            <v>130376P</v>
          </cell>
          <cell r="C55" t="str">
            <v>CAAYA TOASTED RICE 350 ML 1X1</v>
          </cell>
          <cell r="D55">
            <v>0</v>
          </cell>
          <cell r="E55">
            <v>0</v>
          </cell>
          <cell r="F55">
            <v>3932.5833333333335</v>
          </cell>
          <cell r="G55">
            <v>3575.0757575757575</v>
          </cell>
          <cell r="H55">
            <v>4416.666666666667</v>
          </cell>
          <cell r="I55">
            <v>4015.151515151515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B56" t="str">
            <v>130376PR</v>
          </cell>
          <cell r="C56" t="str">
            <v>CAAYA TOASTED RICE 350 ML 1X1 PCS REJECT</v>
          </cell>
          <cell r="D56">
            <v>0</v>
          </cell>
          <cell r="E56">
            <v>0</v>
          </cell>
          <cell r="F56">
            <v>3932.5833333333335</v>
          </cell>
          <cell r="G56">
            <v>3575.0757575757575</v>
          </cell>
          <cell r="H56">
            <v>4416.666666666667</v>
          </cell>
          <cell r="I56">
            <v>4015.151515151515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</row>
        <row r="57">
          <cell r="B57">
            <v>130377</v>
          </cell>
          <cell r="C57" t="str">
            <v>CAAYA VANILLA PANDAN 350 ML 1X12</v>
          </cell>
          <cell r="D57">
            <v>0</v>
          </cell>
          <cell r="E57">
            <v>0</v>
          </cell>
          <cell r="F57">
            <v>47191</v>
          </cell>
          <cell r="G57">
            <v>42900.909090909088</v>
          </cell>
          <cell r="H57">
            <v>53000</v>
          </cell>
          <cell r="I57">
            <v>48181.818181818177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B58" t="str">
            <v>130377P</v>
          </cell>
          <cell r="C58" t="str">
            <v>CAAYA VANILLA PANDAN 350 ML 1X1</v>
          </cell>
          <cell r="D58">
            <v>0</v>
          </cell>
          <cell r="E58">
            <v>0</v>
          </cell>
          <cell r="F58">
            <v>3932.5833333333335</v>
          </cell>
          <cell r="G58">
            <v>3575.0757575757575</v>
          </cell>
          <cell r="H58">
            <v>4416.666666666667</v>
          </cell>
          <cell r="I58">
            <v>4015.151515151515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B59" t="str">
            <v>130377PR</v>
          </cell>
          <cell r="C59" t="str">
            <v>CAAYA VANILLA PANDAN 350 ML 1X1 PCS REJECT</v>
          </cell>
          <cell r="D59">
            <v>0</v>
          </cell>
          <cell r="E59">
            <v>0</v>
          </cell>
          <cell r="F59">
            <v>3932.5833333333335</v>
          </cell>
          <cell r="G59">
            <v>3575.0757575757575</v>
          </cell>
          <cell r="H59">
            <v>4416.666666666667</v>
          </cell>
          <cell r="I59">
            <v>4015.151515151515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B60">
            <v>134578</v>
          </cell>
          <cell r="C60" t="str">
            <v>AQUA 220ML LOCAL 1X48</v>
          </cell>
          <cell r="D60">
            <v>1223</v>
          </cell>
          <cell r="E60">
            <v>25293863.636363633</v>
          </cell>
          <cell r="F60">
            <v>22750</v>
          </cell>
          <cell r="G60">
            <v>20681.81818181818</v>
          </cell>
          <cell r="H60">
            <v>25700</v>
          </cell>
          <cell r="I60">
            <v>23363.63636363636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R60">
            <v>-1223</v>
          </cell>
          <cell r="S60">
            <v>-25293863.636363633</v>
          </cell>
          <cell r="U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1223</v>
          </cell>
          <cell r="AG60">
            <v>25293863.636363633</v>
          </cell>
          <cell r="AH60">
            <v>0</v>
          </cell>
        </row>
        <row r="61">
          <cell r="B61">
            <v>134578</v>
          </cell>
          <cell r="C61" t="str">
            <v>AQUA 220ML LOCAL 1X48</v>
          </cell>
          <cell r="F61">
            <v>23550</v>
          </cell>
          <cell r="G61">
            <v>21409.090909090908</v>
          </cell>
          <cell r="H61">
            <v>27600</v>
          </cell>
          <cell r="I61">
            <v>24181.81818181818</v>
          </cell>
          <cell r="J61">
            <v>15360</v>
          </cell>
          <cell r="K61">
            <v>328843636.36363637</v>
          </cell>
          <cell r="L61">
            <v>840</v>
          </cell>
          <cell r="M61">
            <v>17983636.363636363</v>
          </cell>
          <cell r="N61">
            <v>1635</v>
          </cell>
          <cell r="O61">
            <v>35003863.636363633</v>
          </cell>
          <cell r="P61">
            <v>-1536</v>
          </cell>
          <cell r="Q61">
            <v>-32884363.636363633</v>
          </cell>
          <cell r="R61">
            <v>-6594</v>
          </cell>
          <cell r="S61">
            <v>-141171545.45454544</v>
          </cell>
          <cell r="T61">
            <v>-2351</v>
          </cell>
          <cell r="U61">
            <v>-50332772.727272727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7354</v>
          </cell>
          <cell r="AA61">
            <v>157442454.54545453</v>
          </cell>
          <cell r="AB61">
            <v>13824</v>
          </cell>
          <cell r="AC61">
            <v>295959272.72727269</v>
          </cell>
          <cell r="AD61">
            <v>-716</v>
          </cell>
          <cell r="AE61">
            <v>-15328909.09090909</v>
          </cell>
          <cell r="AF61">
            <v>5754</v>
          </cell>
          <cell r="AG61">
            <v>123187909.09090909</v>
          </cell>
          <cell r="AH61">
            <v>0</v>
          </cell>
        </row>
        <row r="62">
          <cell r="B62" t="str">
            <v>134578R</v>
          </cell>
          <cell r="C62" t="str">
            <v>AQ.220ML LOCAL 1X48 REJECT</v>
          </cell>
          <cell r="D62">
            <v>0</v>
          </cell>
          <cell r="E62">
            <v>0</v>
          </cell>
          <cell r="F62">
            <v>22750</v>
          </cell>
          <cell r="G62">
            <v>20681.81818181818</v>
          </cell>
          <cell r="H62">
            <v>25700</v>
          </cell>
          <cell r="I62">
            <v>23363.63636363636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B63">
            <v>74560</v>
          </cell>
          <cell r="C63" t="str">
            <v>VT.5GLN ISI</v>
          </cell>
          <cell r="D63">
            <v>924</v>
          </cell>
          <cell r="E63">
            <v>6249599.9999999991</v>
          </cell>
          <cell r="F63">
            <v>7440</v>
          </cell>
          <cell r="G63">
            <v>6763.6363636363631</v>
          </cell>
          <cell r="H63">
            <v>10300</v>
          </cell>
          <cell r="I63">
            <v>9363.6363636363621</v>
          </cell>
          <cell r="J63">
            <v>19520</v>
          </cell>
          <cell r="K63">
            <v>132026181.81818181</v>
          </cell>
          <cell r="L63">
            <v>4346</v>
          </cell>
          <cell r="M63">
            <v>29394763.636363633</v>
          </cell>
          <cell r="N63">
            <v>0</v>
          </cell>
          <cell r="O63">
            <v>0</v>
          </cell>
          <cell r="P63">
            <v>-250</v>
          </cell>
          <cell r="Q63">
            <v>-1690909.0909090908</v>
          </cell>
          <cell r="R63">
            <v>-20456</v>
          </cell>
          <cell r="S63">
            <v>-138356945.45454544</v>
          </cell>
          <cell r="T63">
            <v>-1906</v>
          </cell>
          <cell r="U63">
            <v>-12891490.909090908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2178</v>
          </cell>
          <cell r="AA63">
            <v>14731199.999999998</v>
          </cell>
          <cell r="AB63">
            <v>19270</v>
          </cell>
          <cell r="AC63">
            <v>130335272.72727272</v>
          </cell>
          <cell r="AD63">
            <v>-1906</v>
          </cell>
          <cell r="AE63">
            <v>-12891490.909090908</v>
          </cell>
          <cell r="AF63">
            <v>16110</v>
          </cell>
          <cell r="AG63">
            <v>108962181.81818181</v>
          </cell>
          <cell r="AH63">
            <v>0</v>
          </cell>
        </row>
        <row r="64">
          <cell r="B64" t="str">
            <v>74560G</v>
          </cell>
          <cell r="C64" t="str">
            <v>VT.5GLN BTL</v>
          </cell>
          <cell r="D64">
            <v>6942</v>
          </cell>
          <cell r="E64">
            <v>208260000</v>
          </cell>
          <cell r="F64">
            <v>30000</v>
          </cell>
          <cell r="G64">
            <v>30000</v>
          </cell>
          <cell r="H64">
            <v>30000</v>
          </cell>
          <cell r="I64">
            <v>30000</v>
          </cell>
          <cell r="J64">
            <v>20275</v>
          </cell>
          <cell r="K64">
            <v>608250000</v>
          </cell>
          <cell r="L64">
            <v>20391</v>
          </cell>
          <cell r="M64">
            <v>611730000</v>
          </cell>
          <cell r="N64">
            <v>1914</v>
          </cell>
          <cell r="O64">
            <v>57420000</v>
          </cell>
          <cell r="P64">
            <v>-20160</v>
          </cell>
          <cell r="Q64">
            <v>-604800000</v>
          </cell>
          <cell r="R64">
            <v>-20442</v>
          </cell>
          <cell r="S64">
            <v>-613260000</v>
          </cell>
          <cell r="T64">
            <v>-1906</v>
          </cell>
          <cell r="U64">
            <v>-57180000</v>
          </cell>
          <cell r="V64">
            <v>-195</v>
          </cell>
          <cell r="W64">
            <v>-5850000</v>
          </cell>
          <cell r="X64">
            <v>0</v>
          </cell>
          <cell r="Y64">
            <v>0</v>
          </cell>
          <cell r="Z64">
            <v>6819</v>
          </cell>
          <cell r="AA64">
            <v>204570000</v>
          </cell>
          <cell r="AB64">
            <v>115</v>
          </cell>
          <cell r="AC64">
            <v>3450000</v>
          </cell>
          <cell r="AD64">
            <v>-187</v>
          </cell>
          <cell r="AE64">
            <v>-5610000</v>
          </cell>
          <cell r="AF64">
            <v>51</v>
          </cell>
          <cell r="AG64">
            <v>1530000</v>
          </cell>
          <cell r="AH64">
            <v>0</v>
          </cell>
        </row>
        <row r="65">
          <cell r="B65" t="str">
            <v>2011B</v>
          </cell>
          <cell r="C65" t="str">
            <v>VT.5GLN BTL R</v>
          </cell>
          <cell r="D65">
            <v>0</v>
          </cell>
          <cell r="E65">
            <v>0</v>
          </cell>
          <cell r="F65">
            <v>30000</v>
          </cell>
          <cell r="G65">
            <v>30000</v>
          </cell>
          <cell r="H65">
            <v>10300</v>
          </cell>
          <cell r="I65">
            <v>9363.6363636363621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30000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</v>
          </cell>
          <cell r="AA65">
            <v>30000</v>
          </cell>
          <cell r="AB65">
            <v>0</v>
          </cell>
          <cell r="AC65">
            <v>0</v>
          </cell>
          <cell r="AD65">
            <v>1</v>
          </cell>
          <cell r="AE65">
            <v>30000</v>
          </cell>
          <cell r="AF65">
            <v>0</v>
          </cell>
          <cell r="AG65">
            <v>0</v>
          </cell>
          <cell r="AH65">
            <v>0</v>
          </cell>
        </row>
        <row r="66">
          <cell r="B66">
            <v>74565</v>
          </cell>
          <cell r="C66" t="str">
            <v>VT.1500ML 1X12</v>
          </cell>
          <cell r="D66">
            <v>2791</v>
          </cell>
          <cell r="E66">
            <v>65004927.272727266</v>
          </cell>
          <cell r="F66">
            <v>25620</v>
          </cell>
          <cell r="G66">
            <v>23290.909090909088</v>
          </cell>
          <cell r="H66">
            <v>28700</v>
          </cell>
          <cell r="I66">
            <v>26090.909090909088</v>
          </cell>
          <cell r="J66">
            <v>3271</v>
          </cell>
          <cell r="K66">
            <v>76184563.636363626</v>
          </cell>
          <cell r="L66">
            <v>246</v>
          </cell>
          <cell r="M66">
            <v>5729563.6363636358</v>
          </cell>
          <cell r="N66">
            <v>35</v>
          </cell>
          <cell r="O66">
            <v>815181.81818181812</v>
          </cell>
          <cell r="P66">
            <v>0</v>
          </cell>
          <cell r="Q66">
            <v>0</v>
          </cell>
          <cell r="R66">
            <v>-3166</v>
          </cell>
          <cell r="S66">
            <v>-73739018.181818172</v>
          </cell>
          <cell r="T66">
            <v>-370</v>
          </cell>
          <cell r="U66">
            <v>-8617636.3636363633</v>
          </cell>
          <cell r="V66">
            <v>-20</v>
          </cell>
          <cell r="W66">
            <v>-465818.18181818177</v>
          </cell>
          <cell r="X66">
            <v>0</v>
          </cell>
          <cell r="Y66">
            <v>0</v>
          </cell>
          <cell r="Z66">
            <v>2787</v>
          </cell>
          <cell r="AA66">
            <v>64911763.636363626</v>
          </cell>
          <cell r="AB66">
            <v>3271</v>
          </cell>
          <cell r="AC66">
            <v>76184563.636363626</v>
          </cell>
          <cell r="AD66">
            <v>-355</v>
          </cell>
          <cell r="AE66">
            <v>-8268272.7272727266</v>
          </cell>
          <cell r="AF66">
            <v>2920</v>
          </cell>
          <cell r="AG66">
            <v>68009454.545454532</v>
          </cell>
          <cell r="AH66">
            <v>0</v>
          </cell>
        </row>
        <row r="67">
          <cell r="B67" t="str">
            <v>74565P</v>
          </cell>
          <cell r="C67" t="str">
            <v>VT.1500ML 1X1</v>
          </cell>
          <cell r="D67">
            <v>156</v>
          </cell>
          <cell r="E67">
            <v>302781.81818181818</v>
          </cell>
          <cell r="F67">
            <v>2135</v>
          </cell>
          <cell r="G67">
            <v>1940.9090909090908</v>
          </cell>
          <cell r="H67">
            <v>2391.6666666666665</v>
          </cell>
          <cell r="I67">
            <v>2174.242424242424</v>
          </cell>
          <cell r="J67">
            <v>0</v>
          </cell>
          <cell r="K67">
            <v>0</v>
          </cell>
          <cell r="L67">
            <v>12</v>
          </cell>
          <cell r="M67">
            <v>23290.909090909088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-402</v>
          </cell>
          <cell r="S67">
            <v>-780245.45454545447</v>
          </cell>
          <cell r="T67">
            <v>0</v>
          </cell>
          <cell r="U67">
            <v>0</v>
          </cell>
          <cell r="V67">
            <v>240</v>
          </cell>
          <cell r="W67">
            <v>465818.18181818177</v>
          </cell>
          <cell r="X67">
            <v>0</v>
          </cell>
          <cell r="Y67">
            <v>0</v>
          </cell>
          <cell r="Z67">
            <v>6</v>
          </cell>
          <cell r="AA67">
            <v>11645.454545454544</v>
          </cell>
          <cell r="AB67">
            <v>0</v>
          </cell>
          <cell r="AC67">
            <v>0</v>
          </cell>
          <cell r="AD67">
            <v>240</v>
          </cell>
          <cell r="AE67">
            <v>465818.18181818177</v>
          </cell>
          <cell r="AF67">
            <v>390</v>
          </cell>
          <cell r="AG67">
            <v>756954.54545454541</v>
          </cell>
          <cell r="AH67">
            <v>0</v>
          </cell>
        </row>
        <row r="68">
          <cell r="B68" t="str">
            <v>74565PR</v>
          </cell>
          <cell r="C68" t="str">
            <v>VIT.1500ML 1X1 REJECT</v>
          </cell>
          <cell r="D68">
            <v>13</v>
          </cell>
          <cell r="E68">
            <v>25231.81818181818</v>
          </cell>
          <cell r="F68">
            <v>2135</v>
          </cell>
          <cell r="G68">
            <v>1940.9090909090908</v>
          </cell>
          <cell r="H68">
            <v>2391.6666666666665</v>
          </cell>
          <cell r="I68">
            <v>2174.242424242424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</v>
          </cell>
          <cell r="O68">
            <v>1940.9090909090908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14</v>
          </cell>
          <cell r="AA68">
            <v>27172.727272727272</v>
          </cell>
          <cell r="AB68">
            <v>0</v>
          </cell>
          <cell r="AC68">
            <v>0</v>
          </cell>
          <cell r="AD68">
            <v>1</v>
          </cell>
          <cell r="AE68">
            <v>1940.9090909090908</v>
          </cell>
          <cell r="AF68">
            <v>0</v>
          </cell>
          <cell r="AG68">
            <v>0</v>
          </cell>
          <cell r="AH68">
            <v>0</v>
          </cell>
        </row>
        <row r="69">
          <cell r="B69">
            <v>74566</v>
          </cell>
          <cell r="C69" t="str">
            <v>VT.600ML 1X24</v>
          </cell>
          <cell r="D69">
            <v>0</v>
          </cell>
          <cell r="E69">
            <v>0</v>
          </cell>
          <cell r="F69">
            <v>26680</v>
          </cell>
          <cell r="G69">
            <v>24254.545454545452</v>
          </cell>
          <cell r="H69">
            <v>29650</v>
          </cell>
          <cell r="I69">
            <v>26954.545454545452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B70" t="str">
            <v>74566P</v>
          </cell>
          <cell r="C70" t="str">
            <v>VT.600ML 1X1 PCS</v>
          </cell>
          <cell r="D70">
            <v>0</v>
          </cell>
          <cell r="E70">
            <v>0</v>
          </cell>
          <cell r="F70">
            <v>1111.6666666666667</v>
          </cell>
          <cell r="G70">
            <v>1010.6060606060606</v>
          </cell>
          <cell r="H70">
            <v>1235.4166666666667</v>
          </cell>
          <cell r="I70">
            <v>1123.1060606060605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B71" t="str">
            <v>74566PR</v>
          </cell>
          <cell r="C71" t="str">
            <v>VT.600ML 1X1 REJECT</v>
          </cell>
          <cell r="D71">
            <v>186</v>
          </cell>
          <cell r="E71">
            <v>187972.72727272726</v>
          </cell>
          <cell r="F71">
            <v>1111.6666666666667</v>
          </cell>
          <cell r="G71">
            <v>1010.6060606060606</v>
          </cell>
          <cell r="H71">
            <v>1235.4166666666667</v>
          </cell>
          <cell r="I71">
            <v>1123.1060606060605</v>
          </cell>
          <cell r="J71">
            <v>0</v>
          </cell>
          <cell r="K71">
            <v>0</v>
          </cell>
          <cell r="L71">
            <v>1124</v>
          </cell>
          <cell r="M71">
            <v>1135921.2121212122</v>
          </cell>
          <cell r="N71">
            <v>24</v>
          </cell>
          <cell r="O71">
            <v>24254.545454545456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1334</v>
          </cell>
          <cell r="AA71">
            <v>1348148.4848484849</v>
          </cell>
          <cell r="AB71">
            <v>0</v>
          </cell>
          <cell r="AC71">
            <v>0</v>
          </cell>
          <cell r="AD71">
            <v>24</v>
          </cell>
          <cell r="AE71">
            <v>24254.545454545456</v>
          </cell>
          <cell r="AF71">
            <v>-1124</v>
          </cell>
          <cell r="AG71">
            <v>-1135921.2121212122</v>
          </cell>
          <cell r="AH71">
            <v>0</v>
          </cell>
        </row>
        <row r="72">
          <cell r="B72">
            <v>157095</v>
          </cell>
          <cell r="C72" t="str">
            <v>VT.550 ML 1X24</v>
          </cell>
          <cell r="D72">
            <v>11</v>
          </cell>
          <cell r="E72">
            <v>240300</v>
          </cell>
          <cell r="F72">
            <v>24030</v>
          </cell>
          <cell r="G72">
            <v>21845.454545454544</v>
          </cell>
          <cell r="H72">
            <v>27000</v>
          </cell>
          <cell r="I72">
            <v>24545.454545454544</v>
          </cell>
          <cell r="J72">
            <v>8743</v>
          </cell>
          <cell r="K72">
            <v>190994809.09090909</v>
          </cell>
          <cell r="L72">
            <v>336</v>
          </cell>
          <cell r="M72">
            <v>7340072.7272727266</v>
          </cell>
          <cell r="N72">
            <v>600</v>
          </cell>
          <cell r="O72">
            <v>13107272.727272727</v>
          </cell>
          <cell r="P72">
            <v>0</v>
          </cell>
          <cell r="Q72">
            <v>0</v>
          </cell>
          <cell r="R72">
            <v>-3847</v>
          </cell>
          <cell r="S72">
            <v>-84039463.636363626</v>
          </cell>
          <cell r="T72">
            <v>-3140</v>
          </cell>
          <cell r="U72">
            <v>-68594727.272727266</v>
          </cell>
          <cell r="V72">
            <v>-228</v>
          </cell>
          <cell r="W72">
            <v>-4980763.6363636358</v>
          </cell>
          <cell r="X72">
            <v>0</v>
          </cell>
          <cell r="Y72">
            <v>0</v>
          </cell>
          <cell r="Z72">
            <v>2475</v>
          </cell>
          <cell r="AA72">
            <v>54067500</v>
          </cell>
          <cell r="AB72">
            <v>8743</v>
          </cell>
          <cell r="AC72">
            <v>190994809.09090909</v>
          </cell>
          <cell r="AD72">
            <v>-2768</v>
          </cell>
          <cell r="AE72">
            <v>-60468218.18181818</v>
          </cell>
          <cell r="AF72">
            <v>3511</v>
          </cell>
          <cell r="AG72">
            <v>76699390.909090906</v>
          </cell>
          <cell r="AH72">
            <v>0</v>
          </cell>
        </row>
        <row r="73">
          <cell r="B73" t="str">
            <v>157095P</v>
          </cell>
          <cell r="C73" t="str">
            <v>VT.550 ML 1X1 PCS</v>
          </cell>
          <cell r="D73">
            <v>153</v>
          </cell>
          <cell r="E73">
            <v>139264.77272727271</v>
          </cell>
          <cell r="F73">
            <v>1001.25</v>
          </cell>
          <cell r="G73">
            <v>910.22727272727263</v>
          </cell>
          <cell r="H73">
            <v>1125</v>
          </cell>
          <cell r="I73">
            <v>1022.7272727272726</v>
          </cell>
          <cell r="J73">
            <v>0</v>
          </cell>
          <cell r="K73">
            <v>0</v>
          </cell>
          <cell r="L73">
            <v>455</v>
          </cell>
          <cell r="M73">
            <v>414153.40909090906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-5801</v>
          </cell>
          <cell r="S73">
            <v>-5280228.4090909082</v>
          </cell>
          <cell r="T73">
            <v>0</v>
          </cell>
          <cell r="U73">
            <v>0</v>
          </cell>
          <cell r="V73">
            <v>5472</v>
          </cell>
          <cell r="W73">
            <v>4980763.6363636358</v>
          </cell>
          <cell r="X73">
            <v>0</v>
          </cell>
          <cell r="Y73">
            <v>0</v>
          </cell>
          <cell r="Z73">
            <v>279</v>
          </cell>
          <cell r="AA73">
            <v>253953.40909090906</v>
          </cell>
          <cell r="AB73">
            <v>0</v>
          </cell>
          <cell r="AC73">
            <v>0</v>
          </cell>
          <cell r="AD73">
            <v>5472</v>
          </cell>
          <cell r="AE73">
            <v>4980763.6363636358</v>
          </cell>
          <cell r="AF73">
            <v>5346</v>
          </cell>
          <cell r="AG73">
            <v>4866074.9999999991</v>
          </cell>
          <cell r="AH73">
            <v>0</v>
          </cell>
        </row>
        <row r="74">
          <cell r="B74" t="str">
            <v>157095PR</v>
          </cell>
          <cell r="C74" t="str">
            <v>VT.550 ML 1X1 PCS REJECT</v>
          </cell>
          <cell r="D74">
            <v>40</v>
          </cell>
          <cell r="E74">
            <v>36409.090909090904</v>
          </cell>
          <cell r="F74">
            <v>1001.25</v>
          </cell>
          <cell r="G74">
            <v>910.22727272727263</v>
          </cell>
          <cell r="H74">
            <v>1125</v>
          </cell>
          <cell r="I74">
            <v>1022.7272727272726</v>
          </cell>
          <cell r="J74">
            <v>0</v>
          </cell>
          <cell r="K74">
            <v>0</v>
          </cell>
          <cell r="L74">
            <v>1</v>
          </cell>
          <cell r="M74">
            <v>910.22727272727263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41</v>
          </cell>
          <cell r="AA74">
            <v>37319.318181818177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-1</v>
          </cell>
          <cell r="AG74">
            <v>-910.22727272727207</v>
          </cell>
          <cell r="AH74">
            <v>0</v>
          </cell>
        </row>
        <row r="75">
          <cell r="B75">
            <v>112839</v>
          </cell>
          <cell r="C75" t="str">
            <v>VT.330ML 1X24</v>
          </cell>
          <cell r="D75">
            <v>263</v>
          </cell>
          <cell r="E75">
            <v>5188272.7272727266</v>
          </cell>
          <cell r="F75">
            <v>21700</v>
          </cell>
          <cell r="G75">
            <v>19727.272727272724</v>
          </cell>
          <cell r="H75">
            <v>24700</v>
          </cell>
          <cell r="I75">
            <v>22454.545454545452</v>
          </cell>
          <cell r="J75">
            <v>2400</v>
          </cell>
          <cell r="K75">
            <v>47345454.545454539</v>
          </cell>
          <cell r="L75">
            <v>68</v>
          </cell>
          <cell r="M75">
            <v>1341454.5454545452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-771</v>
          </cell>
          <cell r="S75">
            <v>-15209727.27272727</v>
          </cell>
          <cell r="T75">
            <v>-1350</v>
          </cell>
          <cell r="U75">
            <v>-26631818.181818176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610</v>
          </cell>
          <cell r="AA75">
            <v>12033636.363636361</v>
          </cell>
          <cell r="AB75">
            <v>2400</v>
          </cell>
          <cell r="AC75">
            <v>47345454.545454539</v>
          </cell>
          <cell r="AD75">
            <v>-1350</v>
          </cell>
          <cell r="AE75">
            <v>-26631818.181818176</v>
          </cell>
          <cell r="AF75">
            <v>703</v>
          </cell>
          <cell r="AG75">
            <v>13868272.727272728</v>
          </cell>
          <cell r="AH75">
            <v>0</v>
          </cell>
        </row>
        <row r="76">
          <cell r="B76" t="str">
            <v>112839P</v>
          </cell>
          <cell r="C76" t="str">
            <v>VT.330ML 1X1 PCS</v>
          </cell>
          <cell r="D76">
            <v>0</v>
          </cell>
          <cell r="E76">
            <v>0</v>
          </cell>
          <cell r="F76">
            <v>904.16666666666663</v>
          </cell>
          <cell r="G76">
            <v>821.96969696969688</v>
          </cell>
          <cell r="H76">
            <v>1029.1666666666667</v>
          </cell>
          <cell r="I76">
            <v>935.60606060606062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B77" t="str">
            <v>112839PR</v>
          </cell>
          <cell r="C77" t="str">
            <v>VT.330ML 1X 1 PCS REJECT</v>
          </cell>
          <cell r="D77">
            <v>2</v>
          </cell>
          <cell r="E77">
            <v>1643.9393939393938</v>
          </cell>
          <cell r="F77">
            <v>904.16666666666663</v>
          </cell>
          <cell r="G77">
            <v>821.96969696969688</v>
          </cell>
          <cell r="H77">
            <v>1029.1666666666667</v>
          </cell>
          <cell r="I77">
            <v>935.60606060606062</v>
          </cell>
          <cell r="J77">
            <v>0</v>
          </cell>
          <cell r="K77">
            <v>0</v>
          </cell>
          <cell r="L77">
            <v>1</v>
          </cell>
          <cell r="M77">
            <v>821.96969696969688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3</v>
          </cell>
          <cell r="AA77">
            <v>2465.9090909090905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-1</v>
          </cell>
          <cell r="AG77">
            <v>-821.96969696969677</v>
          </cell>
          <cell r="AH77">
            <v>0</v>
          </cell>
        </row>
        <row r="78">
          <cell r="B78">
            <v>74554</v>
          </cell>
          <cell r="C78" t="str">
            <v>VT.240ML 1X48</v>
          </cell>
          <cell r="D78">
            <v>0</v>
          </cell>
          <cell r="E78">
            <v>0</v>
          </cell>
          <cell r="F78">
            <v>15960</v>
          </cell>
          <cell r="G78">
            <v>14509.090909090908</v>
          </cell>
          <cell r="H78">
            <v>17350</v>
          </cell>
          <cell r="I78">
            <v>15772.727272727272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B79">
            <v>96430</v>
          </cell>
          <cell r="C79" t="str">
            <v>VT 220ML 1X48</v>
          </cell>
          <cell r="D79">
            <v>0</v>
          </cell>
          <cell r="E79">
            <v>0</v>
          </cell>
          <cell r="F79">
            <v>15960</v>
          </cell>
          <cell r="G79">
            <v>14509.090909090908</v>
          </cell>
          <cell r="H79">
            <v>17350</v>
          </cell>
          <cell r="I79">
            <v>15772.727272727272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</row>
        <row r="80">
          <cell r="B80" t="str">
            <v>96430P</v>
          </cell>
          <cell r="C80" t="str">
            <v>VT.220 ML 1X1</v>
          </cell>
          <cell r="D80">
            <v>0</v>
          </cell>
          <cell r="E80">
            <v>0</v>
          </cell>
          <cell r="F80">
            <v>332.5</v>
          </cell>
          <cell r="G80">
            <v>302.27272727272725</v>
          </cell>
          <cell r="H80">
            <v>384.52380952380952</v>
          </cell>
          <cell r="I80">
            <v>349.56709956709955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B81" t="str">
            <v>96430R</v>
          </cell>
          <cell r="C81" t="str">
            <v>VT.220 ML 1X48 REJECT</v>
          </cell>
          <cell r="D81">
            <v>0</v>
          </cell>
          <cell r="E81">
            <v>0</v>
          </cell>
          <cell r="F81">
            <v>15960</v>
          </cell>
          <cell r="G81">
            <v>14509.090909090908</v>
          </cell>
          <cell r="H81">
            <v>17350</v>
          </cell>
          <cell r="I81">
            <v>15772.727272727272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</row>
        <row r="82">
          <cell r="B82">
            <v>173022</v>
          </cell>
          <cell r="C82" t="str">
            <v>VT.200ML LOCAL 1X48</v>
          </cell>
          <cell r="D82">
            <v>2933</v>
          </cell>
          <cell r="E82">
            <v>37062454.545454547</v>
          </cell>
          <cell r="F82">
            <v>13900</v>
          </cell>
          <cell r="G82">
            <v>12636.363636363636</v>
          </cell>
          <cell r="H82">
            <v>15150</v>
          </cell>
          <cell r="I82">
            <v>13772.727272727272</v>
          </cell>
          <cell r="K82">
            <v>0</v>
          </cell>
          <cell r="L82">
            <v>609</v>
          </cell>
          <cell r="M82">
            <v>7695545.4545454541</v>
          </cell>
          <cell r="O82">
            <v>0</v>
          </cell>
          <cell r="Q82">
            <v>0</v>
          </cell>
          <cell r="R82">
            <v>-2409</v>
          </cell>
          <cell r="S82">
            <v>-30441000</v>
          </cell>
          <cell r="T82">
            <v>-605</v>
          </cell>
          <cell r="U82">
            <v>-7645000</v>
          </cell>
          <cell r="W82">
            <v>0</v>
          </cell>
          <cell r="Y82">
            <v>0</v>
          </cell>
          <cell r="Z82">
            <v>528</v>
          </cell>
          <cell r="AA82">
            <v>6672000</v>
          </cell>
          <cell r="AB82">
            <v>0</v>
          </cell>
          <cell r="AC82">
            <v>0</v>
          </cell>
          <cell r="AD82">
            <v>-605</v>
          </cell>
          <cell r="AE82">
            <v>-7645000</v>
          </cell>
          <cell r="AF82">
            <v>1800</v>
          </cell>
          <cell r="AG82">
            <v>22745454.545454547</v>
          </cell>
          <cell r="AH82">
            <v>0</v>
          </cell>
        </row>
        <row r="83">
          <cell r="B83">
            <v>173022</v>
          </cell>
          <cell r="C83" t="str">
            <v>VT.200ML LOCAL 1X48</v>
          </cell>
          <cell r="F83">
            <v>14900</v>
          </cell>
          <cell r="G83">
            <v>13545.454545454544</v>
          </cell>
          <cell r="H83">
            <v>17400</v>
          </cell>
          <cell r="I83">
            <v>14909.090909090908</v>
          </cell>
          <cell r="J83">
            <v>2840</v>
          </cell>
          <cell r="K83">
            <v>38469090.909090906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-420</v>
          </cell>
          <cell r="Q83">
            <v>-5689090.9090909082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2420</v>
          </cell>
          <cell r="AA83">
            <v>32779999.999999996</v>
          </cell>
          <cell r="AB83">
            <v>2420</v>
          </cell>
          <cell r="AC83">
            <v>32779999.999999996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4">
          <cell r="B84" t="str">
            <v>173022R</v>
          </cell>
          <cell r="C84" t="str">
            <v>VT.200ML LOCAL 1X48 REJECT</v>
          </cell>
          <cell r="D84">
            <v>17</v>
          </cell>
          <cell r="E84">
            <v>214818.18181818182</v>
          </cell>
          <cell r="F84">
            <v>13900</v>
          </cell>
          <cell r="G84">
            <v>12636.363636363636</v>
          </cell>
          <cell r="H84">
            <v>15150</v>
          </cell>
          <cell r="I84">
            <v>13772.727272727272</v>
          </cell>
          <cell r="J84">
            <v>0</v>
          </cell>
          <cell r="K84">
            <v>0</v>
          </cell>
          <cell r="L84">
            <v>6</v>
          </cell>
          <cell r="M84">
            <v>75818.181818181823</v>
          </cell>
          <cell r="N84">
            <v>6</v>
          </cell>
          <cell r="O84">
            <v>75818.181818181823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29</v>
          </cell>
          <cell r="AA84">
            <v>366454.54545454547</v>
          </cell>
          <cell r="AB84">
            <v>0</v>
          </cell>
          <cell r="AC84">
            <v>0</v>
          </cell>
          <cell r="AD84">
            <v>6</v>
          </cell>
          <cell r="AE84">
            <v>75818.181818181823</v>
          </cell>
          <cell r="AF84">
            <v>-6</v>
          </cell>
          <cell r="AG84">
            <v>-75818.181818181823</v>
          </cell>
          <cell r="AH84">
            <v>0</v>
          </cell>
        </row>
        <row r="85">
          <cell r="B85" t="str">
            <v>173022R</v>
          </cell>
          <cell r="C85" t="str">
            <v>VT.200ML LOCAL 1X48 REJECT</v>
          </cell>
          <cell r="F85">
            <v>14900</v>
          </cell>
          <cell r="G85">
            <v>13545.454545454544</v>
          </cell>
          <cell r="H85">
            <v>17400</v>
          </cell>
          <cell r="I85">
            <v>14909.090909090908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B86">
            <v>148136</v>
          </cell>
          <cell r="C86" t="str">
            <v>VT.220ML LOCAL 1X42</v>
          </cell>
          <cell r="D86">
            <v>0</v>
          </cell>
          <cell r="E86">
            <v>0</v>
          </cell>
          <cell r="F86">
            <v>14900</v>
          </cell>
          <cell r="G86">
            <v>13545.454545454544</v>
          </cell>
          <cell r="H86">
            <v>16150</v>
          </cell>
          <cell r="I86">
            <v>14681.81818181818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</row>
        <row r="87">
          <cell r="B87" t="str">
            <v>148136P</v>
          </cell>
          <cell r="C87" t="str">
            <v>VT.220ML LOCAL 1X1</v>
          </cell>
          <cell r="D87">
            <v>0</v>
          </cell>
          <cell r="E87">
            <v>0</v>
          </cell>
          <cell r="F87">
            <v>354.76190476190476</v>
          </cell>
          <cell r="G87">
            <v>322.51082251082249</v>
          </cell>
          <cell r="H87">
            <v>384.52380952380952</v>
          </cell>
          <cell r="I87">
            <v>349.56709956709955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B88" t="str">
            <v>148136R</v>
          </cell>
          <cell r="C88" t="str">
            <v>VT.220ML LOCAL 1X42 REJECT</v>
          </cell>
          <cell r="D88">
            <v>247</v>
          </cell>
          <cell r="E88">
            <v>3345727.2727272725</v>
          </cell>
          <cell r="F88">
            <v>14900</v>
          </cell>
          <cell r="G88">
            <v>13545.454545454544</v>
          </cell>
          <cell r="H88">
            <v>16150</v>
          </cell>
          <cell r="I88">
            <v>14681.81818181818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25</v>
          </cell>
          <cell r="O88">
            <v>338636.36363636359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272</v>
          </cell>
          <cell r="AA88">
            <v>3684363.6363636358</v>
          </cell>
          <cell r="AB88">
            <v>0</v>
          </cell>
          <cell r="AC88">
            <v>0</v>
          </cell>
          <cell r="AD88">
            <v>25</v>
          </cell>
          <cell r="AE88">
            <v>338636.36363636359</v>
          </cell>
          <cell r="AF88">
            <v>0</v>
          </cell>
          <cell r="AG88">
            <v>0</v>
          </cell>
          <cell r="AH88">
            <v>0</v>
          </cell>
        </row>
        <row r="89">
          <cell r="B89">
            <v>26000</v>
          </cell>
          <cell r="C89" t="str">
            <v>VIT LEVITE ORANGE 350ML 1 X 12</v>
          </cell>
          <cell r="D89">
            <v>0</v>
          </cell>
          <cell r="E89">
            <v>0</v>
          </cell>
          <cell r="F89">
            <v>32236</v>
          </cell>
          <cell r="G89">
            <v>29305.454545454544</v>
          </cell>
          <cell r="H89">
            <v>33650</v>
          </cell>
          <cell r="I89">
            <v>30590.909090909088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B90" t="str">
            <v>26000P</v>
          </cell>
          <cell r="C90" t="str">
            <v>VIT LEVITE ORANGE 350ML 1 X 1</v>
          </cell>
          <cell r="D90">
            <v>0</v>
          </cell>
          <cell r="E90">
            <v>0</v>
          </cell>
          <cell r="F90">
            <v>2686.3333333333335</v>
          </cell>
          <cell r="G90">
            <v>2442.121212121212</v>
          </cell>
          <cell r="H90">
            <v>2804.1666666666665</v>
          </cell>
          <cell r="I90">
            <v>2549.242424242424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  <row r="91">
          <cell r="B91">
            <v>26001</v>
          </cell>
          <cell r="C91" t="str">
            <v>VIT LEVITE JAMBU BIJI 350ML 1 X 12</v>
          </cell>
          <cell r="D91">
            <v>0</v>
          </cell>
          <cell r="E91">
            <v>0</v>
          </cell>
          <cell r="F91">
            <v>32236</v>
          </cell>
          <cell r="G91">
            <v>29305.454545454544</v>
          </cell>
          <cell r="H91">
            <v>33650</v>
          </cell>
          <cell r="I91">
            <v>30590.909090909088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</row>
        <row r="92">
          <cell r="B92" t="str">
            <v>26001P</v>
          </cell>
          <cell r="C92" t="str">
            <v>VIT LEVITE JAMBU BIJI 350ML 1 X 1</v>
          </cell>
          <cell r="D92">
            <v>0</v>
          </cell>
          <cell r="E92">
            <v>0</v>
          </cell>
          <cell r="F92">
            <v>2686.3333333333335</v>
          </cell>
          <cell r="G92">
            <v>2442.121212121212</v>
          </cell>
          <cell r="H92">
            <v>2804.1666666666665</v>
          </cell>
          <cell r="I92">
            <v>2549.242424242424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</row>
        <row r="93">
          <cell r="B93" t="str">
            <v>26001PR</v>
          </cell>
          <cell r="C93" t="str">
            <v>LEVITE JAMBU 350ML 1X1 PCS REJECT</v>
          </cell>
          <cell r="D93">
            <v>0</v>
          </cell>
          <cell r="E93">
            <v>0</v>
          </cell>
          <cell r="F93">
            <v>2686.3333333333335</v>
          </cell>
          <cell r="G93">
            <v>2442.121212121212</v>
          </cell>
          <cell r="H93">
            <v>2804.1666666666665</v>
          </cell>
          <cell r="I93">
            <v>2549.242424242424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</row>
        <row r="94">
          <cell r="B94">
            <v>26002</v>
          </cell>
          <cell r="C94" t="str">
            <v>VIT LEVITE COMBO 350ML 1 X 12</v>
          </cell>
          <cell r="D94">
            <v>0</v>
          </cell>
          <cell r="E94">
            <v>0</v>
          </cell>
          <cell r="F94">
            <v>32236</v>
          </cell>
          <cell r="G94">
            <v>29305.454545454544</v>
          </cell>
          <cell r="H94">
            <v>33650</v>
          </cell>
          <cell r="I94">
            <v>30590.909090909088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B95">
            <v>26003</v>
          </cell>
          <cell r="C95" t="str">
            <v>VIT LEVITE COMBO 350ML 1 X 6</v>
          </cell>
          <cell r="D95">
            <v>0</v>
          </cell>
          <cell r="E95">
            <v>0</v>
          </cell>
          <cell r="F95">
            <v>16118</v>
          </cell>
          <cell r="G95">
            <v>14652.727272727272</v>
          </cell>
          <cell r="H95">
            <v>16825</v>
          </cell>
          <cell r="I95">
            <v>15295.454545454544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B96">
            <v>26004</v>
          </cell>
          <cell r="C96" t="str">
            <v>VIT LEVITE SIRSAK 350ML 1X12</v>
          </cell>
          <cell r="D96">
            <v>0</v>
          </cell>
          <cell r="E96">
            <v>0</v>
          </cell>
          <cell r="F96">
            <v>32236</v>
          </cell>
          <cell r="G96">
            <v>29305.454545454544</v>
          </cell>
          <cell r="H96">
            <v>33650</v>
          </cell>
          <cell r="I96">
            <v>30590.909090909088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</row>
        <row r="97">
          <cell r="B97" t="str">
            <v>26004P</v>
          </cell>
          <cell r="C97" t="str">
            <v>LEVITE SIRSAK 350ML 1X1</v>
          </cell>
          <cell r="D97">
            <v>0</v>
          </cell>
          <cell r="E97">
            <v>0</v>
          </cell>
          <cell r="F97">
            <v>2686.3333333333335</v>
          </cell>
          <cell r="G97">
            <v>2442.121212121212</v>
          </cell>
          <cell r="H97">
            <v>2804.1666666666665</v>
          </cell>
          <cell r="I97">
            <v>2549.242424242424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</row>
        <row r="98">
          <cell r="B98" t="str">
            <v>26004PR</v>
          </cell>
          <cell r="C98" t="str">
            <v>LEVITE SIRSAK 350ML 1X1 REJECT</v>
          </cell>
          <cell r="D98">
            <v>0</v>
          </cell>
          <cell r="E98">
            <v>0</v>
          </cell>
          <cell r="F98">
            <v>2686.3333333333335</v>
          </cell>
          <cell r="G98">
            <v>2442.121212121212</v>
          </cell>
          <cell r="H98">
            <v>2804.1666666666665</v>
          </cell>
          <cell r="I98">
            <v>2549.242424242424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</row>
        <row r="99">
          <cell r="B99">
            <v>26012</v>
          </cell>
          <cell r="C99" t="str">
            <v>VIT LEVITE ANGGUR HIJAU 350ML 1 X 12</v>
          </cell>
          <cell r="D99">
            <v>0</v>
          </cell>
          <cell r="E99">
            <v>0</v>
          </cell>
          <cell r="F99">
            <v>32236</v>
          </cell>
          <cell r="G99">
            <v>29305.454545454544</v>
          </cell>
          <cell r="H99">
            <v>33650</v>
          </cell>
          <cell r="I99">
            <v>30590.909090909088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B100" t="str">
            <v>26012P</v>
          </cell>
          <cell r="C100" t="str">
            <v>VIT LEVITE ANGGUR HUJAU 350ML 1 X 1</v>
          </cell>
          <cell r="D100">
            <v>0</v>
          </cell>
          <cell r="E100">
            <v>0</v>
          </cell>
          <cell r="F100">
            <v>2686.3333333333335</v>
          </cell>
          <cell r="G100">
            <v>2442.121212121212</v>
          </cell>
          <cell r="H100">
            <v>2804.1666666666665</v>
          </cell>
          <cell r="I100">
            <v>2549.242424242424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B101">
            <v>142193</v>
          </cell>
          <cell r="C101" t="str">
            <v>LEVITE LEMON CUCUMBER MINT 350ml 1X12</v>
          </cell>
          <cell r="D101">
            <v>0</v>
          </cell>
          <cell r="E101">
            <v>0</v>
          </cell>
          <cell r="F101">
            <v>32236</v>
          </cell>
          <cell r="G101">
            <v>29305.454545454544</v>
          </cell>
          <cell r="H101">
            <v>33650</v>
          </cell>
          <cell r="I101">
            <v>30590.909090909088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B102" t="str">
            <v>142193P</v>
          </cell>
          <cell r="C102" t="str">
            <v>LEVITE LEMON CUCUMBER MINT 350ml 1X1</v>
          </cell>
          <cell r="D102">
            <v>0</v>
          </cell>
          <cell r="E102">
            <v>0</v>
          </cell>
          <cell r="F102">
            <v>2686.3333333333335</v>
          </cell>
          <cell r="G102">
            <v>2442.121212121212</v>
          </cell>
          <cell r="H102">
            <v>2804.1666666666665</v>
          </cell>
          <cell r="I102">
            <v>2549.242424242424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</row>
        <row r="103">
          <cell r="B103">
            <v>142194</v>
          </cell>
          <cell r="C103" t="str">
            <v>LEVITE LYCEE CITRUS MINT 350ml 1X12</v>
          </cell>
          <cell r="D103">
            <v>0</v>
          </cell>
          <cell r="E103">
            <v>0</v>
          </cell>
          <cell r="F103">
            <v>32236</v>
          </cell>
          <cell r="G103">
            <v>29305.454545454544</v>
          </cell>
          <cell r="H103">
            <v>33650</v>
          </cell>
          <cell r="I103">
            <v>30590.909090909088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</row>
        <row r="104">
          <cell r="B104" t="str">
            <v>142194P</v>
          </cell>
          <cell r="C104" t="str">
            <v>LEVITE LYCEE CITRUS MINT 350ml 1X1</v>
          </cell>
          <cell r="D104">
            <v>0</v>
          </cell>
          <cell r="E104">
            <v>0</v>
          </cell>
          <cell r="F104">
            <v>2686.3333333333335</v>
          </cell>
          <cell r="G104">
            <v>2442.121212121212</v>
          </cell>
          <cell r="H104">
            <v>2804.1666666666665</v>
          </cell>
          <cell r="I104">
            <v>2549.242424242424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</row>
        <row r="105">
          <cell r="B105">
            <v>142196</v>
          </cell>
          <cell r="C105" t="str">
            <v>LEVITE WILDBERRIES LIME MINT 350ml 1X12</v>
          </cell>
          <cell r="D105">
            <v>0</v>
          </cell>
          <cell r="E105">
            <v>0</v>
          </cell>
          <cell r="F105">
            <v>32236</v>
          </cell>
          <cell r="G105">
            <v>29305.454545454544</v>
          </cell>
          <cell r="H105">
            <v>33650</v>
          </cell>
          <cell r="I105">
            <v>30590.909090909088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</row>
        <row r="106">
          <cell r="B106" t="str">
            <v>142196P</v>
          </cell>
          <cell r="C106" t="str">
            <v>LEVITE WILDBERRIES LIME MINT 350ml 1X1</v>
          </cell>
          <cell r="D106">
            <v>0</v>
          </cell>
          <cell r="E106">
            <v>0</v>
          </cell>
          <cell r="F106">
            <v>2686.3333333333335</v>
          </cell>
          <cell r="G106">
            <v>2442.121212121212</v>
          </cell>
          <cell r="H106">
            <v>2804.1666666666665</v>
          </cell>
          <cell r="I106">
            <v>2549.242424242424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B107">
            <v>27110</v>
          </cell>
          <cell r="C107" t="str">
            <v>VT.GUCI BIRU</v>
          </cell>
          <cell r="D107">
            <v>8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8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B108">
            <v>29310</v>
          </cell>
          <cell r="C108" t="str">
            <v>VT.TISSUE</v>
          </cell>
          <cell r="D108">
            <v>924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19520</v>
          </cell>
          <cell r="K108">
            <v>0</v>
          </cell>
          <cell r="L108">
            <v>4346</v>
          </cell>
          <cell r="M108">
            <v>0</v>
          </cell>
          <cell r="N108">
            <v>0</v>
          </cell>
          <cell r="O108">
            <v>0</v>
          </cell>
          <cell r="P108">
            <v>-250</v>
          </cell>
          <cell r="Q108">
            <v>0</v>
          </cell>
          <cell r="R108">
            <v>-20456</v>
          </cell>
          <cell r="S108">
            <v>0</v>
          </cell>
          <cell r="T108">
            <v>-1906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2178</v>
          </cell>
          <cell r="AA108">
            <v>0</v>
          </cell>
          <cell r="AB108">
            <v>19270</v>
          </cell>
          <cell r="AC108">
            <v>0</v>
          </cell>
          <cell r="AD108">
            <v>-1906</v>
          </cell>
          <cell r="AE108">
            <v>0</v>
          </cell>
          <cell r="AF108">
            <v>16110</v>
          </cell>
          <cell r="AG108">
            <v>0</v>
          </cell>
          <cell r="AH108">
            <v>0</v>
          </cell>
        </row>
        <row r="109">
          <cell r="B109">
            <v>32886</v>
          </cell>
          <cell r="C109" t="str">
            <v>RACK ANIMASI</v>
          </cell>
          <cell r="D109">
            <v>33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33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B110">
            <v>33110</v>
          </cell>
          <cell r="C110" t="str">
            <v>CHILLER/SHOWCASE AQUA  FV 100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B111">
            <v>33120</v>
          </cell>
          <cell r="C111" t="str">
            <v>CHILLER POLYTRON SCN 183</v>
          </cell>
          <cell r="D111">
            <v>8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</row>
        <row r="112">
          <cell r="B112">
            <v>74568</v>
          </cell>
          <cell r="C112" t="str">
            <v>MIZONE ORANGE LIME  500ML</v>
          </cell>
          <cell r="D112">
            <v>0</v>
          </cell>
          <cell r="E112">
            <v>0</v>
          </cell>
          <cell r="F112">
            <v>30738</v>
          </cell>
          <cell r="G112">
            <v>27943.63636363636</v>
          </cell>
          <cell r="H112">
            <v>35900</v>
          </cell>
          <cell r="I112">
            <v>32636.363636363632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B113" t="str">
            <v>74568P</v>
          </cell>
          <cell r="C113" t="str">
            <v>MIZONE ORANGE LIME  500ML 1X12 PCS</v>
          </cell>
          <cell r="D113">
            <v>0</v>
          </cell>
          <cell r="E113">
            <v>0</v>
          </cell>
          <cell r="F113">
            <v>2561.5</v>
          </cell>
          <cell r="G113">
            <v>2328.6363636363635</v>
          </cell>
          <cell r="H113">
            <v>2991.6666666666665</v>
          </cell>
          <cell r="I113">
            <v>2719.6969696969695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</row>
        <row r="114">
          <cell r="B114" t="str">
            <v>74568PR</v>
          </cell>
          <cell r="C114" t="str">
            <v>MIZONE OL 1X1 REJECT</v>
          </cell>
          <cell r="D114">
            <v>0</v>
          </cell>
          <cell r="E114">
            <v>0</v>
          </cell>
          <cell r="F114">
            <v>2561.5</v>
          </cell>
          <cell r="G114">
            <v>2328.6363636363635</v>
          </cell>
          <cell r="H114">
            <v>2991.6666666666665</v>
          </cell>
          <cell r="I114">
            <v>2719.6969696969695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B115" t="str">
            <v>74568SP</v>
          </cell>
          <cell r="C115" t="str">
            <v>MIZONE OL SPIDERMAN 500ML 1X12</v>
          </cell>
          <cell r="D115">
            <v>0</v>
          </cell>
          <cell r="E115">
            <v>0</v>
          </cell>
          <cell r="F115">
            <v>30738</v>
          </cell>
          <cell r="G115">
            <v>27943.63636363636</v>
          </cell>
          <cell r="H115">
            <v>35900</v>
          </cell>
          <cell r="I115">
            <v>32636.363636363632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B116" t="str">
            <v>74568SPP</v>
          </cell>
          <cell r="C116" t="str">
            <v>MIZONE OL SPIDERMAN 500ML 1X1</v>
          </cell>
          <cell r="D116">
            <v>0</v>
          </cell>
          <cell r="E116">
            <v>0</v>
          </cell>
          <cell r="F116">
            <v>2561.5</v>
          </cell>
          <cell r="G116">
            <v>2328.6363636363635</v>
          </cell>
          <cell r="H116">
            <v>2991.6666666666665</v>
          </cell>
          <cell r="I116">
            <v>2719.6969696969695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B117">
            <v>74567</v>
          </cell>
          <cell r="C117" t="str">
            <v>MIZONE LYCHEE LEMON 500 M 1X12</v>
          </cell>
          <cell r="D117">
            <v>0</v>
          </cell>
          <cell r="E117">
            <v>0</v>
          </cell>
          <cell r="F117">
            <v>30738</v>
          </cell>
          <cell r="G117">
            <v>27943.63636363636</v>
          </cell>
          <cell r="H117">
            <v>35900</v>
          </cell>
          <cell r="I117">
            <v>32636.363636363632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</row>
        <row r="118">
          <cell r="B118" t="str">
            <v>74567P</v>
          </cell>
          <cell r="C118" t="str">
            <v>MIZONE LYCHEE LEMON 500 ML 1X1 PCS</v>
          </cell>
          <cell r="D118">
            <v>0</v>
          </cell>
          <cell r="E118">
            <v>0</v>
          </cell>
          <cell r="F118">
            <v>2561.5</v>
          </cell>
          <cell r="G118">
            <v>2328.6363636363635</v>
          </cell>
          <cell r="H118">
            <v>2991.6666666666665</v>
          </cell>
          <cell r="I118">
            <v>2719.6969696969695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</row>
        <row r="119">
          <cell r="B119" t="str">
            <v>74567PR</v>
          </cell>
          <cell r="C119" t="str">
            <v>MIZONE LL 1X1 REJECT</v>
          </cell>
          <cell r="D119">
            <v>0</v>
          </cell>
          <cell r="E119">
            <v>0</v>
          </cell>
          <cell r="F119">
            <v>2561.5</v>
          </cell>
          <cell r="G119">
            <v>2328.6363636363635</v>
          </cell>
          <cell r="H119">
            <v>2991.6666666666665</v>
          </cell>
          <cell r="I119">
            <v>2719.6969696969695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</row>
        <row r="120">
          <cell r="B120" t="str">
            <v>74567SP</v>
          </cell>
          <cell r="C120" t="str">
            <v>MIZONE LL SPIDERMAN 500ML 1X12</v>
          </cell>
          <cell r="D120">
            <v>0</v>
          </cell>
          <cell r="E120">
            <v>0</v>
          </cell>
          <cell r="F120">
            <v>30738</v>
          </cell>
          <cell r="G120">
            <v>27943.63636363636</v>
          </cell>
          <cell r="H120">
            <v>35900</v>
          </cell>
          <cell r="I120">
            <v>32636.363636363632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1">
          <cell r="B121" t="str">
            <v>74567SPP</v>
          </cell>
          <cell r="C121" t="str">
            <v>MIZONE LL SPIDERMAN 500ML 1X1</v>
          </cell>
          <cell r="D121">
            <v>0</v>
          </cell>
          <cell r="E121">
            <v>0</v>
          </cell>
          <cell r="F121">
            <v>2561.5</v>
          </cell>
          <cell r="G121">
            <v>2328.6363636363635</v>
          </cell>
          <cell r="H121">
            <v>2991.6666666666665</v>
          </cell>
          <cell r="I121">
            <v>2719.6969696969695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</row>
        <row r="122">
          <cell r="B122">
            <v>124771</v>
          </cell>
          <cell r="C122" t="str">
            <v>MIZONE YUZU LEMON 500ML 1X12</v>
          </cell>
          <cell r="D122">
            <v>0</v>
          </cell>
          <cell r="E122">
            <v>0</v>
          </cell>
          <cell r="F122">
            <v>30738</v>
          </cell>
          <cell r="G122">
            <v>27943.63636363636</v>
          </cell>
          <cell r="H122">
            <v>35900</v>
          </cell>
          <cell r="I122">
            <v>32636.363636363632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</row>
        <row r="123">
          <cell r="B123" t="str">
            <v>124771P</v>
          </cell>
          <cell r="C123" t="str">
            <v>MIZONE YUZU LEMON 500ML 500ML 1X1</v>
          </cell>
          <cell r="D123">
            <v>0</v>
          </cell>
          <cell r="E123">
            <v>0</v>
          </cell>
          <cell r="F123">
            <v>2561.5</v>
          </cell>
          <cell r="G123">
            <v>2328.6363636363635</v>
          </cell>
          <cell r="H123">
            <v>2991.6666666666665</v>
          </cell>
          <cell r="I123">
            <v>2719.6969696969695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</row>
        <row r="124">
          <cell r="B124" t="str">
            <v>124771PR</v>
          </cell>
          <cell r="C124" t="str">
            <v>MIZONE YUZU LEMON 500ml 1X1 PCS REJECT</v>
          </cell>
          <cell r="D124">
            <v>0</v>
          </cell>
          <cell r="E124">
            <v>0</v>
          </cell>
          <cell r="F124">
            <v>2561.5</v>
          </cell>
          <cell r="G124">
            <v>2328.6363636363635</v>
          </cell>
          <cell r="H124">
            <v>2991.6666666666665</v>
          </cell>
          <cell r="I124">
            <v>2719.6969696969695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B125">
            <v>74593</v>
          </cell>
          <cell r="C125" t="str">
            <v>MIZONE APPLE GUAVA 500 ML</v>
          </cell>
          <cell r="D125">
            <v>0</v>
          </cell>
          <cell r="E125">
            <v>0</v>
          </cell>
          <cell r="F125">
            <v>30738</v>
          </cell>
          <cell r="G125">
            <v>27943.63636363636</v>
          </cell>
          <cell r="H125">
            <v>35900</v>
          </cell>
          <cell r="I125">
            <v>32636.363636363632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B126" t="str">
            <v>74593P</v>
          </cell>
          <cell r="C126" t="str">
            <v>MIZONE APPLE GUAVA 500 ML 1 X 12 PCS</v>
          </cell>
          <cell r="D126">
            <v>0</v>
          </cell>
          <cell r="E126">
            <v>0</v>
          </cell>
          <cell r="F126">
            <v>2561.5</v>
          </cell>
          <cell r="G126">
            <v>2328.6363636363635</v>
          </cell>
          <cell r="H126">
            <v>2991.6666666666665</v>
          </cell>
          <cell r="I126">
            <v>2719.6969696969695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B127" t="str">
            <v>74593PR</v>
          </cell>
          <cell r="C127" t="str">
            <v>MIZONE AG 1X1 REJECT</v>
          </cell>
          <cell r="D127">
            <v>0</v>
          </cell>
          <cell r="E127">
            <v>0</v>
          </cell>
          <cell r="F127">
            <v>2561.5</v>
          </cell>
          <cell r="G127">
            <v>2328.6363636363635</v>
          </cell>
          <cell r="H127">
            <v>2991.6666666666665</v>
          </cell>
          <cell r="I127">
            <v>2719.6969696969695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B128" t="str">
            <v>74593SP</v>
          </cell>
          <cell r="C128" t="str">
            <v>MIZONE AG SPIDERMAN 500ML 1X12</v>
          </cell>
          <cell r="D128">
            <v>0</v>
          </cell>
          <cell r="E128">
            <v>0</v>
          </cell>
          <cell r="F128">
            <v>30738</v>
          </cell>
          <cell r="G128">
            <v>27943.63636363636</v>
          </cell>
          <cell r="H128">
            <v>35900</v>
          </cell>
          <cell r="I128">
            <v>32636.363636363632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B129" t="str">
            <v>74593SPP</v>
          </cell>
          <cell r="C129" t="str">
            <v>MIZONE AG SPIDERMAN 500ML 1X1</v>
          </cell>
          <cell r="D129">
            <v>0</v>
          </cell>
          <cell r="E129">
            <v>0</v>
          </cell>
          <cell r="F129">
            <v>2561.5</v>
          </cell>
          <cell r="G129">
            <v>2328.6363636363635</v>
          </cell>
          <cell r="H129">
            <v>2991.6666666666665</v>
          </cell>
          <cell r="I129">
            <v>2719.6969696969695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</row>
        <row r="130">
          <cell r="B130">
            <v>87436</v>
          </cell>
          <cell r="C130" t="str">
            <v>MIZONE FRES-IN CRISPY APPLE 500ML1X12</v>
          </cell>
          <cell r="D130">
            <v>0</v>
          </cell>
          <cell r="E130">
            <v>0</v>
          </cell>
          <cell r="F130">
            <v>30738</v>
          </cell>
          <cell r="G130">
            <v>27943.63636363636</v>
          </cell>
          <cell r="H130">
            <v>35900</v>
          </cell>
          <cell r="I130">
            <v>32636.363636363632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B131" t="str">
            <v>87436P</v>
          </cell>
          <cell r="C131" t="str">
            <v>MIZONE FRES-IN CRISPY APPLE 500ML1X1</v>
          </cell>
          <cell r="D131">
            <v>0</v>
          </cell>
          <cell r="E131">
            <v>0</v>
          </cell>
          <cell r="F131">
            <v>2561.5</v>
          </cell>
          <cell r="G131">
            <v>2328.6363636363635</v>
          </cell>
          <cell r="H131">
            <v>2991.6666666666665</v>
          </cell>
          <cell r="I131">
            <v>2719.6969696969695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</row>
        <row r="132">
          <cell r="B132">
            <v>87625</v>
          </cell>
          <cell r="C132" t="str">
            <v>MIZONE FRES-IN JC STRAWBERRY 500ML1X12</v>
          </cell>
          <cell r="D132">
            <v>0</v>
          </cell>
          <cell r="E132">
            <v>0</v>
          </cell>
          <cell r="F132">
            <v>30738</v>
          </cell>
          <cell r="G132">
            <v>27943.63636363636</v>
          </cell>
          <cell r="H132">
            <v>35900</v>
          </cell>
          <cell r="I132">
            <v>32636.363636363632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</row>
        <row r="133">
          <cell r="B133" t="str">
            <v>87625P</v>
          </cell>
          <cell r="C133" t="str">
            <v>MIZONE FRES-IN JC STRAWBERRY 500ML1X1</v>
          </cell>
          <cell r="D133">
            <v>0</v>
          </cell>
          <cell r="E133">
            <v>0</v>
          </cell>
          <cell r="F133">
            <v>2561.5</v>
          </cell>
          <cell r="G133">
            <v>2328.6363636363635</v>
          </cell>
          <cell r="H133">
            <v>2991.6666666666665</v>
          </cell>
          <cell r="I133">
            <v>2719.6969696969695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B134">
            <v>95948</v>
          </cell>
          <cell r="C134" t="str">
            <v>MIZONE FRES-IN JC STRAWBERRY 500ML1X6</v>
          </cell>
          <cell r="D134">
            <v>0</v>
          </cell>
          <cell r="E134">
            <v>0</v>
          </cell>
          <cell r="F134">
            <v>15369</v>
          </cell>
          <cell r="G134">
            <v>13971.81818181818</v>
          </cell>
          <cell r="H134">
            <v>17950</v>
          </cell>
          <cell r="I134">
            <v>16318.181818181816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</row>
        <row r="135">
          <cell r="B135">
            <v>111998</v>
          </cell>
          <cell r="C135" t="str">
            <v>MIZONE ACTIVE 500ML 1X12</v>
          </cell>
          <cell r="D135">
            <v>0</v>
          </cell>
          <cell r="E135">
            <v>0</v>
          </cell>
          <cell r="F135">
            <v>30738</v>
          </cell>
          <cell r="G135">
            <v>27943.63636363636</v>
          </cell>
          <cell r="H135">
            <v>35900</v>
          </cell>
          <cell r="I135">
            <v>32636.363636363632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</row>
        <row r="136">
          <cell r="B136" t="str">
            <v>111998P</v>
          </cell>
          <cell r="C136" t="str">
            <v>MIZONE ACTIVE 500ML 1X1</v>
          </cell>
          <cell r="D136">
            <v>0</v>
          </cell>
          <cell r="E136">
            <v>0</v>
          </cell>
          <cell r="F136">
            <v>2561.5</v>
          </cell>
          <cell r="G136">
            <v>2328.6363636363635</v>
          </cell>
          <cell r="H136">
            <v>2991.6666666666665</v>
          </cell>
          <cell r="I136">
            <v>2719.6969696969695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B137" t="str">
            <v>111998PR</v>
          </cell>
          <cell r="C137" t="str">
            <v>MIZONE ACTIVE 1X1 REJECT</v>
          </cell>
          <cell r="D137">
            <v>0</v>
          </cell>
          <cell r="E137">
            <v>0</v>
          </cell>
          <cell r="F137">
            <v>2561.5</v>
          </cell>
          <cell r="G137">
            <v>2328.6363636363635</v>
          </cell>
          <cell r="H137">
            <v>2991.6666666666665</v>
          </cell>
          <cell r="I137">
            <v>2719.6969696969695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</row>
        <row r="138">
          <cell r="B138" t="str">
            <v>111998SP</v>
          </cell>
          <cell r="C138" t="str">
            <v>MIZONE ACTIVE SPIDERMAN 500ML 1X12</v>
          </cell>
          <cell r="D138">
            <v>0</v>
          </cell>
          <cell r="E138">
            <v>0</v>
          </cell>
          <cell r="F138">
            <v>30738</v>
          </cell>
          <cell r="G138">
            <v>27943.63636363636</v>
          </cell>
          <cell r="H138">
            <v>35900</v>
          </cell>
          <cell r="I138">
            <v>32636.363636363632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B139" t="str">
            <v>111998SPP</v>
          </cell>
          <cell r="C139" t="str">
            <v>MIZONE ACTIVE SPIDERMAN 500ML 1X1</v>
          </cell>
          <cell r="D139">
            <v>0</v>
          </cell>
          <cell r="E139">
            <v>0</v>
          </cell>
          <cell r="F139">
            <v>2561.5</v>
          </cell>
          <cell r="G139">
            <v>2328.6363636363635</v>
          </cell>
          <cell r="H139">
            <v>2991.6666666666665</v>
          </cell>
          <cell r="I139">
            <v>2719.6969696969695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</row>
        <row r="140">
          <cell r="B140">
            <v>137295</v>
          </cell>
          <cell r="C140" t="str">
            <v>MIZONE ACTIV LYCHEE LEMON 350ML 1X12</v>
          </cell>
          <cell r="D140">
            <v>3</v>
          </cell>
          <cell r="E140">
            <v>71727.272727272721</v>
          </cell>
          <cell r="F140">
            <v>26300</v>
          </cell>
          <cell r="G140">
            <v>23909.090909090908</v>
          </cell>
          <cell r="H140">
            <v>27600</v>
          </cell>
          <cell r="I140">
            <v>25090.909090909088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-3</v>
          </cell>
          <cell r="S140">
            <v>-71727.272727272721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3</v>
          </cell>
          <cell r="AG140">
            <v>71727.272727272721</v>
          </cell>
          <cell r="AH140">
            <v>0</v>
          </cell>
        </row>
        <row r="141">
          <cell r="B141" t="str">
            <v>137295P</v>
          </cell>
          <cell r="C141" t="str">
            <v>MIZONE ACTIV LYCHEE LEMON 350ML PCS 1X1</v>
          </cell>
          <cell r="D141">
            <v>0</v>
          </cell>
          <cell r="E141">
            <v>0</v>
          </cell>
          <cell r="F141">
            <v>2191.6666666666665</v>
          </cell>
          <cell r="G141">
            <v>1992.424242424242</v>
          </cell>
          <cell r="H141">
            <v>2300</v>
          </cell>
          <cell r="I141">
            <v>2090.9090909090905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</row>
        <row r="142">
          <cell r="B142" t="str">
            <v>145141P</v>
          </cell>
          <cell r="C142" t="str">
            <v>MIZONE ACTIVE LYCHEE LEMON 500ML 1X1 PCS</v>
          </cell>
          <cell r="D142">
            <v>306</v>
          </cell>
          <cell r="E142">
            <v>785863.63636363635</v>
          </cell>
          <cell r="F142">
            <v>2825</v>
          </cell>
          <cell r="G142">
            <v>2568.181818181818</v>
          </cell>
          <cell r="H142">
            <v>2991.6666666666665</v>
          </cell>
          <cell r="I142">
            <v>2719.6969696969695</v>
          </cell>
          <cell r="J142">
            <v>0</v>
          </cell>
          <cell r="K142">
            <v>0</v>
          </cell>
          <cell r="L142">
            <v>1158</v>
          </cell>
          <cell r="M142">
            <v>2973954.5454545454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-5754</v>
          </cell>
          <cell r="S142">
            <v>-14777318.181818182</v>
          </cell>
          <cell r="T142">
            <v>0</v>
          </cell>
          <cell r="U142">
            <v>0</v>
          </cell>
          <cell r="V142">
            <v>4440</v>
          </cell>
          <cell r="W142">
            <v>11402727.272727272</v>
          </cell>
          <cell r="X142">
            <v>0</v>
          </cell>
          <cell r="Y142">
            <v>0</v>
          </cell>
          <cell r="Z142">
            <v>150</v>
          </cell>
          <cell r="AA142">
            <v>385227.27272727271</v>
          </cell>
          <cell r="AB142">
            <v>0</v>
          </cell>
          <cell r="AC142">
            <v>0</v>
          </cell>
          <cell r="AD142">
            <v>4440</v>
          </cell>
          <cell r="AE142">
            <v>11402727.272727272</v>
          </cell>
          <cell r="AF142">
            <v>4596</v>
          </cell>
          <cell r="AG142">
            <v>11803363.636363635</v>
          </cell>
          <cell r="AH142">
            <v>0</v>
          </cell>
        </row>
        <row r="143">
          <cell r="B143">
            <v>145141</v>
          </cell>
          <cell r="C143" t="str">
            <v>MIZONE ACTIVE LYCHEE LEMON 500ML 1X12</v>
          </cell>
          <cell r="D143">
            <v>33</v>
          </cell>
          <cell r="E143">
            <v>1016999.9999999999</v>
          </cell>
          <cell r="F143">
            <v>33900</v>
          </cell>
          <cell r="G143">
            <v>30818.181818181816</v>
          </cell>
          <cell r="H143">
            <v>35900</v>
          </cell>
          <cell r="I143">
            <v>32636.363636363632</v>
          </cell>
          <cell r="J143">
            <v>2112</v>
          </cell>
          <cell r="K143">
            <v>65087999.999999993</v>
          </cell>
          <cell r="L143">
            <v>70</v>
          </cell>
          <cell r="M143">
            <v>2157272.7272727271</v>
          </cell>
          <cell r="N143">
            <v>200</v>
          </cell>
          <cell r="O143">
            <v>6163636.3636363633</v>
          </cell>
          <cell r="P143">
            <v>0</v>
          </cell>
          <cell r="Q143">
            <v>0</v>
          </cell>
          <cell r="R143">
            <v>-1555</v>
          </cell>
          <cell r="S143">
            <v>-47922272.727272727</v>
          </cell>
          <cell r="T143">
            <v>-325</v>
          </cell>
          <cell r="U143">
            <v>-10015909.09090909</v>
          </cell>
          <cell r="V143">
            <v>-300</v>
          </cell>
          <cell r="W143">
            <v>-9245454.5454545449</v>
          </cell>
          <cell r="X143">
            <v>0</v>
          </cell>
          <cell r="Y143">
            <v>0</v>
          </cell>
          <cell r="Z143">
            <v>235</v>
          </cell>
          <cell r="AA143">
            <v>7242272.7272727266</v>
          </cell>
          <cell r="AB143">
            <v>2112</v>
          </cell>
          <cell r="AC143">
            <v>65087999.999999993</v>
          </cell>
          <cell r="AD143">
            <v>-425</v>
          </cell>
          <cell r="AE143">
            <v>-13097727.272727272</v>
          </cell>
          <cell r="AF143">
            <v>1485</v>
          </cell>
          <cell r="AG143">
            <v>45764999.999999993</v>
          </cell>
          <cell r="AH143">
            <v>0</v>
          </cell>
        </row>
        <row r="144">
          <cell r="B144" t="str">
            <v>145143P</v>
          </cell>
          <cell r="C144" t="str">
            <v>MIZONE MOOD UP CRANBERRY 500ML 1X1 PCS</v>
          </cell>
          <cell r="D144">
            <v>279</v>
          </cell>
          <cell r="E144">
            <v>716522.72727272718</v>
          </cell>
          <cell r="F144">
            <v>2825</v>
          </cell>
          <cell r="G144">
            <v>2568.181818181818</v>
          </cell>
          <cell r="H144">
            <v>2991.6666666666665</v>
          </cell>
          <cell r="I144">
            <v>2719.6969696969695</v>
          </cell>
          <cell r="J144">
            <v>0</v>
          </cell>
          <cell r="K144">
            <v>0</v>
          </cell>
          <cell r="L144">
            <v>1062</v>
          </cell>
          <cell r="M144">
            <v>2727409.0909090908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-5322</v>
          </cell>
          <cell r="S144">
            <v>-13667863.636363635</v>
          </cell>
          <cell r="T144">
            <v>0</v>
          </cell>
          <cell r="U144">
            <v>0</v>
          </cell>
          <cell r="V144">
            <v>4368</v>
          </cell>
          <cell r="W144">
            <v>11217818.181818182</v>
          </cell>
          <cell r="X144">
            <v>0</v>
          </cell>
          <cell r="Y144">
            <v>0</v>
          </cell>
          <cell r="Z144">
            <v>387</v>
          </cell>
          <cell r="AA144">
            <v>993886.36363636353</v>
          </cell>
          <cell r="AB144">
            <v>0</v>
          </cell>
          <cell r="AC144">
            <v>0</v>
          </cell>
          <cell r="AD144">
            <v>4368</v>
          </cell>
          <cell r="AE144">
            <v>11217818.181818182</v>
          </cell>
          <cell r="AF144">
            <v>4260</v>
          </cell>
          <cell r="AG144">
            <v>10940454.545454545</v>
          </cell>
          <cell r="AH144">
            <v>0</v>
          </cell>
        </row>
        <row r="145">
          <cell r="B145">
            <v>145143</v>
          </cell>
          <cell r="C145" t="str">
            <v>MIZONE MOOD UP CRANBERRY 500ML 1X12</v>
          </cell>
          <cell r="D145">
            <v>9</v>
          </cell>
          <cell r="E145">
            <v>277363.63636363635</v>
          </cell>
          <cell r="F145">
            <v>33900</v>
          </cell>
          <cell r="G145">
            <v>30818.181818181816</v>
          </cell>
          <cell r="H145">
            <v>35900</v>
          </cell>
          <cell r="I145">
            <v>32636.363636363632</v>
          </cell>
          <cell r="J145">
            <v>880</v>
          </cell>
          <cell r="K145">
            <v>27120000</v>
          </cell>
          <cell r="L145">
            <v>24</v>
          </cell>
          <cell r="M145">
            <v>739636.36363636353</v>
          </cell>
          <cell r="N145">
            <v>100</v>
          </cell>
          <cell r="O145">
            <v>3081818.1818181816</v>
          </cell>
          <cell r="P145">
            <v>0</v>
          </cell>
          <cell r="Q145">
            <v>0</v>
          </cell>
          <cell r="R145">
            <v>-397</v>
          </cell>
          <cell r="S145">
            <v>-12234818.181818182</v>
          </cell>
          <cell r="T145">
            <v>-125</v>
          </cell>
          <cell r="U145">
            <v>-3852272.7272727271</v>
          </cell>
          <cell r="V145">
            <v>-369</v>
          </cell>
          <cell r="W145">
            <v>-11371909.09090909</v>
          </cell>
          <cell r="X145">
            <v>0</v>
          </cell>
          <cell r="Y145">
            <v>0</v>
          </cell>
          <cell r="Z145">
            <v>122</v>
          </cell>
          <cell r="AA145">
            <v>3759818.1818181816</v>
          </cell>
          <cell r="AB145">
            <v>880</v>
          </cell>
          <cell r="AC145">
            <v>27120000</v>
          </cell>
          <cell r="AD145">
            <v>-394</v>
          </cell>
          <cell r="AE145">
            <v>-12142363.636363635</v>
          </cell>
          <cell r="AF145">
            <v>373</v>
          </cell>
          <cell r="AG145">
            <v>11495181.81818182</v>
          </cell>
          <cell r="AH145">
            <v>0</v>
          </cell>
        </row>
        <row r="146">
          <cell r="B146" t="str">
            <v>145143KR</v>
          </cell>
          <cell r="C146" t="str">
            <v>KARTON MZ MOOD UP CRANBERRY 500ML 1X1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B147" t="str">
            <v>145144P</v>
          </cell>
          <cell r="C147" t="str">
            <v>MIZONE BREAK FREE CHERRY BLOSSOM 500ML 1x1 PCS</v>
          </cell>
          <cell r="D147">
            <v>293</v>
          </cell>
          <cell r="E147">
            <v>752477.27272727271</v>
          </cell>
          <cell r="F147">
            <v>2825</v>
          </cell>
          <cell r="G147">
            <v>2568.181818181818</v>
          </cell>
          <cell r="H147">
            <v>2991.6666666666665</v>
          </cell>
          <cell r="I147">
            <v>2719.6969696969695</v>
          </cell>
          <cell r="J147">
            <v>0</v>
          </cell>
          <cell r="K147">
            <v>0</v>
          </cell>
          <cell r="L147">
            <v>1032</v>
          </cell>
          <cell r="M147">
            <v>2650363.6363636362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-5226</v>
          </cell>
          <cell r="S147">
            <v>-13421318.181818182</v>
          </cell>
          <cell r="T147">
            <v>0</v>
          </cell>
          <cell r="U147">
            <v>0</v>
          </cell>
          <cell r="V147">
            <v>4332</v>
          </cell>
          <cell r="W147">
            <v>11125363.636363635</v>
          </cell>
          <cell r="X147">
            <v>0</v>
          </cell>
          <cell r="Y147">
            <v>0</v>
          </cell>
          <cell r="Z147">
            <v>431</v>
          </cell>
          <cell r="AA147">
            <v>1106886.3636363635</v>
          </cell>
          <cell r="AB147">
            <v>0</v>
          </cell>
          <cell r="AC147">
            <v>0</v>
          </cell>
          <cell r="AD147">
            <v>4332</v>
          </cell>
          <cell r="AE147">
            <v>11125363.636363635</v>
          </cell>
          <cell r="AF147">
            <v>4194</v>
          </cell>
          <cell r="AG147">
            <v>10770954.545454545</v>
          </cell>
          <cell r="AH147">
            <v>0</v>
          </cell>
        </row>
        <row r="148">
          <cell r="B148">
            <v>145144</v>
          </cell>
          <cell r="C148" t="str">
            <v>MIZONE BREAK FREE CHERRY BLOSSOM 500ML 1x12</v>
          </cell>
          <cell r="D148">
            <v>4</v>
          </cell>
          <cell r="E148">
            <v>123272.72727272726</v>
          </cell>
          <cell r="F148">
            <v>33900</v>
          </cell>
          <cell r="G148">
            <v>30818.181818181816</v>
          </cell>
          <cell r="H148">
            <v>35900</v>
          </cell>
          <cell r="I148">
            <v>32636.363636363632</v>
          </cell>
          <cell r="J148">
            <v>792</v>
          </cell>
          <cell r="K148">
            <v>24408000</v>
          </cell>
          <cell r="L148">
            <v>11</v>
          </cell>
          <cell r="M148">
            <v>339000</v>
          </cell>
          <cell r="N148">
            <v>100</v>
          </cell>
          <cell r="O148">
            <v>3081818.1818181816</v>
          </cell>
          <cell r="P148">
            <v>0</v>
          </cell>
          <cell r="Q148">
            <v>0</v>
          </cell>
          <cell r="R148">
            <v>-268</v>
          </cell>
          <cell r="S148">
            <v>-8259272.7272727266</v>
          </cell>
          <cell r="T148">
            <v>-100</v>
          </cell>
          <cell r="U148">
            <v>-3081818.1818181816</v>
          </cell>
          <cell r="V148">
            <v>-428</v>
          </cell>
          <cell r="W148">
            <v>-13190181.818181816</v>
          </cell>
          <cell r="X148">
            <v>0</v>
          </cell>
          <cell r="Y148">
            <v>0</v>
          </cell>
          <cell r="Z148">
            <v>111</v>
          </cell>
          <cell r="AA148">
            <v>3420818.1818181816</v>
          </cell>
          <cell r="AB148">
            <v>792</v>
          </cell>
          <cell r="AC148">
            <v>24408000</v>
          </cell>
          <cell r="AD148">
            <v>-428</v>
          </cell>
          <cell r="AE148">
            <v>-13190181.818181816</v>
          </cell>
          <cell r="AF148">
            <v>257</v>
          </cell>
          <cell r="AG148">
            <v>7920272.7272727285</v>
          </cell>
          <cell r="AH148">
            <v>0</v>
          </cell>
        </row>
        <row r="149">
          <cell r="B149" t="str">
            <v>145679P</v>
          </cell>
          <cell r="C149" t="str">
            <v>MIZONE MOVE ON STARFRUIT 500ML 1X1 PCS</v>
          </cell>
          <cell r="D149">
            <v>270</v>
          </cell>
          <cell r="E149">
            <v>693409.09090909082</v>
          </cell>
          <cell r="F149">
            <v>2825</v>
          </cell>
          <cell r="G149">
            <v>2568.181818181818</v>
          </cell>
          <cell r="H149">
            <v>2991.6666666666665</v>
          </cell>
          <cell r="I149">
            <v>2719.6969696969695</v>
          </cell>
          <cell r="J149">
            <v>0</v>
          </cell>
          <cell r="K149">
            <v>0</v>
          </cell>
          <cell r="L149">
            <v>1032</v>
          </cell>
          <cell r="M149">
            <v>2650363.6363636362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-5220</v>
          </cell>
          <cell r="S149">
            <v>-13405909.09090909</v>
          </cell>
          <cell r="T149">
            <v>0</v>
          </cell>
          <cell r="U149">
            <v>0</v>
          </cell>
          <cell r="V149">
            <v>4380</v>
          </cell>
          <cell r="W149">
            <v>11248636.363636363</v>
          </cell>
          <cell r="X149">
            <v>0</v>
          </cell>
          <cell r="Y149">
            <v>0</v>
          </cell>
          <cell r="Z149">
            <v>462</v>
          </cell>
          <cell r="AA149">
            <v>1186500</v>
          </cell>
          <cell r="AB149">
            <v>0</v>
          </cell>
          <cell r="AC149">
            <v>0</v>
          </cell>
          <cell r="AD149">
            <v>4380</v>
          </cell>
          <cell r="AE149">
            <v>11248636.363636363</v>
          </cell>
          <cell r="AF149">
            <v>4188</v>
          </cell>
          <cell r="AG149">
            <v>10755545.454545453</v>
          </cell>
          <cell r="AH149">
            <v>0</v>
          </cell>
        </row>
        <row r="150">
          <cell r="B150">
            <v>145679</v>
          </cell>
          <cell r="C150" t="str">
            <v>MIZONE MOVE ON STARFRUIT 500ML 1X12</v>
          </cell>
          <cell r="D150">
            <v>35</v>
          </cell>
          <cell r="E150">
            <v>1078636.3636363635</v>
          </cell>
          <cell r="F150">
            <v>33900</v>
          </cell>
          <cell r="G150">
            <v>30818.181818181816</v>
          </cell>
          <cell r="H150">
            <v>35900</v>
          </cell>
          <cell r="I150">
            <v>32636.363636363632</v>
          </cell>
          <cell r="J150">
            <v>616</v>
          </cell>
          <cell r="K150">
            <v>18984000</v>
          </cell>
          <cell r="L150">
            <v>15</v>
          </cell>
          <cell r="M150">
            <v>462272.72727272724</v>
          </cell>
          <cell r="N150">
            <v>100</v>
          </cell>
          <cell r="O150">
            <v>3081818.1818181816</v>
          </cell>
          <cell r="P150">
            <v>0</v>
          </cell>
          <cell r="Q150">
            <v>0</v>
          </cell>
          <cell r="R150">
            <v>-148</v>
          </cell>
          <cell r="S150">
            <v>-4561090.9090909092</v>
          </cell>
          <cell r="T150">
            <v>-100</v>
          </cell>
          <cell r="U150">
            <v>-3081818.1818181816</v>
          </cell>
          <cell r="V150">
            <v>-365</v>
          </cell>
          <cell r="W150">
            <v>-11248636.363636363</v>
          </cell>
          <cell r="X150">
            <v>0</v>
          </cell>
          <cell r="Y150">
            <v>0</v>
          </cell>
          <cell r="Z150">
            <v>153</v>
          </cell>
          <cell r="AA150">
            <v>4715181.8181818174</v>
          </cell>
          <cell r="AB150">
            <v>616</v>
          </cell>
          <cell r="AC150">
            <v>18984000</v>
          </cell>
          <cell r="AD150">
            <v>-365</v>
          </cell>
          <cell r="AE150">
            <v>-11248636.363636363</v>
          </cell>
          <cell r="AF150">
            <v>133</v>
          </cell>
          <cell r="AG150">
            <v>4098818.1818181826</v>
          </cell>
          <cell r="AH150">
            <v>0</v>
          </cell>
        </row>
        <row r="151">
          <cell r="B151">
            <v>161138</v>
          </cell>
          <cell r="C151" t="str">
            <v>MIZONE MOVE ON STARFRUIT HD 500ML 1X12</v>
          </cell>
          <cell r="D151">
            <v>0</v>
          </cell>
          <cell r="E151">
            <v>0</v>
          </cell>
          <cell r="F151">
            <v>33900</v>
          </cell>
          <cell r="G151">
            <v>30818.181818181816</v>
          </cell>
          <cell r="H151">
            <v>35900</v>
          </cell>
          <cell r="I151">
            <v>32636.363636363632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B152">
            <v>161139</v>
          </cell>
          <cell r="C152" t="str">
            <v>MIZONE ACTIVE LYCHEE LEMON HD 500ML 1X12</v>
          </cell>
          <cell r="D152">
            <v>0</v>
          </cell>
          <cell r="E152">
            <v>0</v>
          </cell>
          <cell r="F152">
            <v>33900</v>
          </cell>
          <cell r="G152">
            <v>30818.181818181816</v>
          </cell>
          <cell r="H152">
            <v>35900</v>
          </cell>
          <cell r="I152">
            <v>32636.363636363632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</row>
        <row r="153">
          <cell r="B153">
            <v>161162</v>
          </cell>
          <cell r="C153" t="str">
            <v>MIZONE BREAK FREE CHERRY BLOSSOM HD 500ML 1x12</v>
          </cell>
          <cell r="D153">
            <v>0</v>
          </cell>
          <cell r="E153">
            <v>0</v>
          </cell>
          <cell r="F153">
            <v>33900</v>
          </cell>
          <cell r="G153">
            <v>30818.181818181816</v>
          </cell>
          <cell r="H153">
            <v>35900</v>
          </cell>
          <cell r="I153">
            <v>32636.363636363632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B154">
            <v>161163</v>
          </cell>
          <cell r="C154" t="str">
            <v>MIZONE MOOD UP CRANBERRY HD 500ML 1X12</v>
          </cell>
          <cell r="D154">
            <v>0</v>
          </cell>
          <cell r="E154">
            <v>0</v>
          </cell>
          <cell r="F154">
            <v>33900</v>
          </cell>
          <cell r="G154">
            <v>30818.181818181816</v>
          </cell>
          <cell r="H154">
            <v>35900</v>
          </cell>
          <cell r="I154">
            <v>32636.363636363632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B155" t="str">
            <v>161162P</v>
          </cell>
          <cell r="C155" t="str">
            <v>MIZONE BREAK FREE CHERRY BLOSSOM HD 500ML PCS</v>
          </cell>
          <cell r="D155">
            <v>0</v>
          </cell>
          <cell r="E155">
            <v>0</v>
          </cell>
          <cell r="F155">
            <v>2825</v>
          </cell>
          <cell r="G155">
            <v>2568.181818181818</v>
          </cell>
          <cell r="H155">
            <v>2991.6666666666665</v>
          </cell>
          <cell r="I155">
            <v>2719.6969696969695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B156" t="str">
            <v>161163P</v>
          </cell>
          <cell r="C156" t="str">
            <v>MIZONE MOOD UP CRANBERRY HD 500ML PCS</v>
          </cell>
          <cell r="D156">
            <v>0</v>
          </cell>
          <cell r="E156">
            <v>0</v>
          </cell>
          <cell r="F156">
            <v>2825</v>
          </cell>
          <cell r="G156">
            <v>2568.181818181818</v>
          </cell>
          <cell r="H156">
            <v>2991.6666666666665</v>
          </cell>
          <cell r="I156">
            <v>2719.6969696969695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B157" t="str">
            <v>161138P</v>
          </cell>
          <cell r="C157" t="str">
            <v>MIZONE MOVE ON STARFRUIT HD 500ML PCS</v>
          </cell>
          <cell r="D157">
            <v>0</v>
          </cell>
          <cell r="E157">
            <v>0</v>
          </cell>
          <cell r="F157">
            <v>2825</v>
          </cell>
          <cell r="G157">
            <v>2568.181818181818</v>
          </cell>
          <cell r="H157">
            <v>2991.6666666666665</v>
          </cell>
          <cell r="I157">
            <v>2719.6969696969695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B158" t="str">
            <v>161139P</v>
          </cell>
          <cell r="C158" t="str">
            <v>MIZONE ACTIVE LYCHEE LEMON HD 500ML PCS</v>
          </cell>
          <cell r="D158">
            <v>0</v>
          </cell>
          <cell r="E158">
            <v>0</v>
          </cell>
          <cell r="F158">
            <v>2825</v>
          </cell>
          <cell r="G158">
            <v>2568.181818181818</v>
          </cell>
          <cell r="H158">
            <v>2991.6666666666665</v>
          </cell>
          <cell r="I158">
            <v>2719.6969696969695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B159" t="str">
            <v>142193PR</v>
          </cell>
          <cell r="C159" t="str">
            <v>LEVITE LEMON CUCUMBER MINT 350ml 1X1 PCS REJECT</v>
          </cell>
          <cell r="D159">
            <v>0</v>
          </cell>
          <cell r="E159">
            <v>0</v>
          </cell>
          <cell r="F159">
            <v>2686.3333333333335</v>
          </cell>
          <cell r="G159">
            <v>2442.121212121212</v>
          </cell>
          <cell r="H159">
            <v>2804.1666666666665</v>
          </cell>
          <cell r="I159">
            <v>2549.242424242424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B160" t="str">
            <v>142193R</v>
          </cell>
          <cell r="C160" t="str">
            <v>LEVITE LEMON CUCUMBER MINT 350ml 1X12 REJECT</v>
          </cell>
          <cell r="D160">
            <v>0</v>
          </cell>
          <cell r="E160">
            <v>0</v>
          </cell>
          <cell r="F160">
            <v>32236</v>
          </cell>
          <cell r="G160">
            <v>29305.454545454544</v>
          </cell>
          <cell r="H160">
            <v>33650</v>
          </cell>
          <cell r="I160">
            <v>30590.909090909088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B161" t="str">
            <v>142194PR</v>
          </cell>
          <cell r="C161" t="str">
            <v>LEVITE LYCEE CITRUS MINT 350ml 1X1 PCS REJECT</v>
          </cell>
          <cell r="D161">
            <v>0</v>
          </cell>
          <cell r="E161">
            <v>0</v>
          </cell>
          <cell r="F161">
            <v>2686.3333333333335</v>
          </cell>
          <cell r="G161">
            <v>2442.121212121212</v>
          </cell>
          <cell r="H161">
            <v>2804.1666666666665</v>
          </cell>
          <cell r="I161">
            <v>2549.242424242424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B162" t="str">
            <v>142194R</v>
          </cell>
          <cell r="C162" t="str">
            <v>LEVITE LYCEE CITRUS MINT 350ml 1X12 REJECT</v>
          </cell>
          <cell r="D162">
            <v>0</v>
          </cell>
          <cell r="E162">
            <v>0</v>
          </cell>
          <cell r="F162">
            <v>32236</v>
          </cell>
          <cell r="G162">
            <v>29305.454545454544</v>
          </cell>
          <cell r="H162">
            <v>33650</v>
          </cell>
          <cell r="I162">
            <v>30590.909090909088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B163" t="str">
            <v>142196PR</v>
          </cell>
          <cell r="C163" t="str">
            <v>LEVITE WILDBERRIES LIME MINT 350ml 1X1 PCS REJECT</v>
          </cell>
          <cell r="D163">
            <v>0</v>
          </cell>
          <cell r="E163">
            <v>0</v>
          </cell>
          <cell r="F163">
            <v>2686.3333333333335</v>
          </cell>
          <cell r="G163">
            <v>2442.121212121212</v>
          </cell>
          <cell r="H163">
            <v>2804.1666666666665</v>
          </cell>
          <cell r="I163">
            <v>2549.242424242424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B164" t="str">
            <v>142196R</v>
          </cell>
          <cell r="C164" t="str">
            <v>LEVITE WILDBERRIES LIME MINT 350ml 1X12 REJECT</v>
          </cell>
          <cell r="D164">
            <v>0</v>
          </cell>
          <cell r="E164">
            <v>0</v>
          </cell>
          <cell r="F164">
            <v>32236</v>
          </cell>
          <cell r="G164">
            <v>29305.454545454544</v>
          </cell>
          <cell r="H164">
            <v>33650</v>
          </cell>
          <cell r="I164">
            <v>30590.909090909088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B165" t="str">
            <v>137295R</v>
          </cell>
          <cell r="C165" t="str">
            <v>MIZONE ACTIV LYCHEE LEMON 350ML 1X12 RJCT</v>
          </cell>
          <cell r="D165">
            <v>0</v>
          </cell>
          <cell r="E165">
            <v>0</v>
          </cell>
          <cell r="F165">
            <v>26300</v>
          </cell>
          <cell r="G165">
            <v>23909.090909090908</v>
          </cell>
          <cell r="H165">
            <v>27600</v>
          </cell>
          <cell r="I165">
            <v>25090.909090909088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B166" t="str">
            <v>137295PR</v>
          </cell>
          <cell r="C166" t="str">
            <v>MIZONE ACTIV LYCHEE LEMON 350ML PCS RJCT</v>
          </cell>
          <cell r="D166">
            <v>0</v>
          </cell>
          <cell r="E166">
            <v>0</v>
          </cell>
          <cell r="F166">
            <v>2191.6666666666665</v>
          </cell>
          <cell r="G166">
            <v>1992.424242424242</v>
          </cell>
          <cell r="H166">
            <v>2300</v>
          </cell>
          <cell r="I166">
            <v>2090.9090909090905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B167" t="str">
            <v>145141PR</v>
          </cell>
          <cell r="C167" t="str">
            <v>MIZONE ACTIVE LYCHEE LEMON 500ML 1X1 PCS REJECT</v>
          </cell>
          <cell r="D167">
            <v>0</v>
          </cell>
          <cell r="E167">
            <v>0</v>
          </cell>
          <cell r="F167">
            <v>2825</v>
          </cell>
          <cell r="G167">
            <v>2568.181818181818</v>
          </cell>
          <cell r="H167">
            <v>2991.6666666666665</v>
          </cell>
          <cell r="I167">
            <v>2719.6969696969695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B168" t="str">
            <v>145141R</v>
          </cell>
          <cell r="C168" t="str">
            <v>MIZONE ACTIVE LYCHEE LEMON 500ML 1X12 REJECT</v>
          </cell>
          <cell r="D168">
            <v>0</v>
          </cell>
          <cell r="E168">
            <v>0</v>
          </cell>
          <cell r="F168">
            <v>33900</v>
          </cell>
          <cell r="G168">
            <v>30818.181818181816</v>
          </cell>
          <cell r="H168">
            <v>35900</v>
          </cell>
          <cell r="I168">
            <v>32636.363636363632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B169" t="str">
            <v>145144R</v>
          </cell>
          <cell r="C169" t="str">
            <v>MIZONE BREAK FREE CHERRY BLOSSOM 500ML 1x12 REJECT</v>
          </cell>
          <cell r="D169">
            <v>0</v>
          </cell>
          <cell r="E169">
            <v>0</v>
          </cell>
          <cell r="F169">
            <v>33900</v>
          </cell>
          <cell r="G169">
            <v>30818.181818181816</v>
          </cell>
          <cell r="H169">
            <v>35900</v>
          </cell>
          <cell r="I169">
            <v>32636.363636363632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</row>
        <row r="170">
          <cell r="B170" t="str">
            <v>145144PR</v>
          </cell>
          <cell r="C170" t="str">
            <v>MIZONE BREAK FREE CHERRY BLOSSOM 500ML PCS REJECT</v>
          </cell>
          <cell r="D170">
            <v>0</v>
          </cell>
          <cell r="E170">
            <v>0</v>
          </cell>
          <cell r="F170">
            <v>2825</v>
          </cell>
          <cell r="G170">
            <v>2568.181818181818</v>
          </cell>
          <cell r="H170">
            <v>2991.6666666666665</v>
          </cell>
          <cell r="I170">
            <v>2719.6969696969695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B171" t="str">
            <v>74567R</v>
          </cell>
          <cell r="C171" t="str">
            <v>MIZONE LL 1X12 REJECT</v>
          </cell>
          <cell r="D171">
            <v>0</v>
          </cell>
          <cell r="E171">
            <v>0</v>
          </cell>
          <cell r="F171">
            <v>30738</v>
          </cell>
          <cell r="G171">
            <v>27943.63636363636</v>
          </cell>
          <cell r="H171">
            <v>35900</v>
          </cell>
          <cell r="I171">
            <v>32636.363636363632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B172" t="str">
            <v>145143R</v>
          </cell>
          <cell r="C172" t="str">
            <v>MIZONE MOOD UP CRANBERRY 500ML 1X12 REJECT</v>
          </cell>
          <cell r="D172">
            <v>0</v>
          </cell>
          <cell r="E172">
            <v>0</v>
          </cell>
          <cell r="F172">
            <v>33900</v>
          </cell>
          <cell r="G172">
            <v>30818.181818181816</v>
          </cell>
          <cell r="H172">
            <v>35900</v>
          </cell>
          <cell r="I172">
            <v>32636.363636363632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B173" t="str">
            <v>145143PR</v>
          </cell>
          <cell r="C173" t="str">
            <v>MIZONE MOOD UP CRANBERRY 500ML PCS REJECT</v>
          </cell>
          <cell r="D173">
            <v>0</v>
          </cell>
          <cell r="E173">
            <v>0</v>
          </cell>
          <cell r="F173">
            <v>2825</v>
          </cell>
          <cell r="G173">
            <v>2568.181818181818</v>
          </cell>
          <cell r="H173">
            <v>2991.6666666666665</v>
          </cell>
          <cell r="I173">
            <v>2719.6969696969695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</row>
        <row r="174">
          <cell r="B174" t="str">
            <v>145679R</v>
          </cell>
          <cell r="C174" t="str">
            <v>MIZONE MOVE ON STARFRUIT 500ML 1X12 REJECT</v>
          </cell>
          <cell r="D174">
            <v>0</v>
          </cell>
          <cell r="E174">
            <v>0</v>
          </cell>
          <cell r="F174">
            <v>33900</v>
          </cell>
          <cell r="G174">
            <v>30818.181818181816</v>
          </cell>
          <cell r="H174">
            <v>35900</v>
          </cell>
          <cell r="I174">
            <v>32636.363636363632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</row>
        <row r="175">
          <cell r="B175" t="str">
            <v>145679PR</v>
          </cell>
          <cell r="C175" t="str">
            <v>MIZONE MOVE ON STARFRUIT 500ML PCS REJECT</v>
          </cell>
          <cell r="D175">
            <v>0</v>
          </cell>
          <cell r="E175">
            <v>0</v>
          </cell>
          <cell r="F175">
            <v>2825</v>
          </cell>
          <cell r="G175">
            <v>2568.181818181818</v>
          </cell>
          <cell r="H175">
            <v>2991.6666666666665</v>
          </cell>
          <cell r="I175">
            <v>2719.6969696969695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B176">
            <v>81111</v>
          </cell>
          <cell r="C176" t="str">
            <v>AQ.KRTN 1500 ML 1X1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92</v>
          </cell>
          <cell r="O176">
            <v>0</v>
          </cell>
          <cell r="P176">
            <v>0</v>
          </cell>
          <cell r="Q176">
            <v>0</v>
          </cell>
          <cell r="R176">
            <v>-92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92</v>
          </cell>
          <cell r="AE176">
            <v>0</v>
          </cell>
          <cell r="AF176">
            <v>92</v>
          </cell>
          <cell r="AG176">
            <v>0</v>
          </cell>
          <cell r="AH176">
            <v>0</v>
          </cell>
        </row>
        <row r="177">
          <cell r="B177">
            <v>81312</v>
          </cell>
          <cell r="C177" t="str">
            <v>AQ.KRTN 600 ML 1X1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B178">
            <v>81512</v>
          </cell>
          <cell r="C178" t="str">
            <v>AQ.KARTON 330 1X1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B179">
            <v>81613</v>
          </cell>
          <cell r="C179" t="str">
            <v>AQ.KRTN 240 ML 1X1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B180" t="str">
            <v>81681KR</v>
          </cell>
          <cell r="C180" t="str">
            <v>KARTON AQ.750ML 1X1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B181" t="str">
            <v>157095KR</v>
          </cell>
          <cell r="C181" t="str">
            <v>KARTON VT.550 ML 1X1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B182">
            <v>70022</v>
          </cell>
          <cell r="C182" t="str">
            <v>KARTON VIT 200 ML</v>
          </cell>
          <cell r="D182">
            <v>382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56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-8</v>
          </cell>
          <cell r="Q182">
            <v>0</v>
          </cell>
          <cell r="R182">
            <v>-8</v>
          </cell>
          <cell r="S182">
            <v>0</v>
          </cell>
          <cell r="T182">
            <v>-67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355</v>
          </cell>
          <cell r="AA182">
            <v>0</v>
          </cell>
          <cell r="AB182">
            <v>48</v>
          </cell>
          <cell r="AC182">
            <v>0</v>
          </cell>
          <cell r="AD182">
            <v>-67</v>
          </cell>
          <cell r="AE182">
            <v>0</v>
          </cell>
          <cell r="AF182">
            <v>8</v>
          </cell>
          <cell r="AG182">
            <v>0</v>
          </cell>
          <cell r="AH182">
            <v>0</v>
          </cell>
        </row>
        <row r="183">
          <cell r="B183">
            <v>82111</v>
          </cell>
          <cell r="C183" t="str">
            <v>VIT KRTN 1500 ML 1X1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B184">
            <v>82312</v>
          </cell>
          <cell r="C184" t="str">
            <v>VIT KRTN 600 ML 1X1</v>
          </cell>
          <cell r="D184">
            <v>23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B185">
            <v>82512</v>
          </cell>
          <cell r="C185" t="str">
            <v>VIT KARTON 330 ML 1X1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B186">
            <v>82613</v>
          </cell>
          <cell r="C186" t="str">
            <v>VIT KRTN 240 ML 1X1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  <row r="187">
          <cell r="B187">
            <v>84121</v>
          </cell>
          <cell r="C187" t="str">
            <v>MIZONE KARTON LL/500ML 1X12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</row>
        <row r="188">
          <cell r="B188">
            <v>84127</v>
          </cell>
          <cell r="C188" t="str">
            <v>KARTON MIZ YUZU LEMON 1X12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B189">
            <v>84128</v>
          </cell>
          <cell r="C189" t="str">
            <v>KARTON MIZ APPLE GUAVA 1X12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B190" t="str">
            <v>3311H</v>
          </cell>
          <cell r="C190" t="str">
            <v>CHILLER  AQUA FV 280 / R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B191" t="str">
            <v>P9904</v>
          </cell>
          <cell r="C191" t="str">
            <v>CHILLER MIZONE FV 100</v>
          </cell>
          <cell r="D191">
            <v>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B192" t="str">
            <v>P9911</v>
          </cell>
          <cell r="C192" t="str">
            <v>CHILLER AQUA S240SC</v>
          </cell>
          <cell r="D192">
            <v>16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16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B193" t="str">
            <v>P9914</v>
          </cell>
          <cell r="C193" t="str">
            <v>CHILLER S880 SLIM DOUBLE DOOR</v>
          </cell>
          <cell r="D193">
            <v>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1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B194" t="str">
            <v>S5523</v>
          </cell>
          <cell r="C194" t="str">
            <v>TENDA AQUA</v>
          </cell>
          <cell r="D194">
            <v>1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</row>
        <row r="195">
          <cell r="B195">
            <v>10114</v>
          </cell>
          <cell r="C195" t="str">
            <v>PALLET KAYU</v>
          </cell>
          <cell r="D195">
            <v>107</v>
          </cell>
          <cell r="E195">
            <v>10700000</v>
          </cell>
          <cell r="F195">
            <v>100000</v>
          </cell>
          <cell r="G195">
            <v>100000</v>
          </cell>
          <cell r="H195">
            <v>100000</v>
          </cell>
          <cell r="I195">
            <v>100000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107</v>
          </cell>
          <cell r="AA195">
            <v>10700000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B196">
            <v>10116</v>
          </cell>
          <cell r="C196" t="str">
            <v>PALLET KAYU LOSCAM</v>
          </cell>
          <cell r="D196">
            <v>1409</v>
          </cell>
          <cell r="E196">
            <v>140900000</v>
          </cell>
          <cell r="F196">
            <v>100000</v>
          </cell>
          <cell r="G196">
            <v>100000</v>
          </cell>
          <cell r="H196">
            <v>100000</v>
          </cell>
          <cell r="I196">
            <v>100000</v>
          </cell>
          <cell r="J196">
            <v>1951</v>
          </cell>
          <cell r="K196">
            <v>195100000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-1891</v>
          </cell>
          <cell r="Q196">
            <v>-189100000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1469</v>
          </cell>
          <cell r="AA196">
            <v>146900000</v>
          </cell>
          <cell r="AB196">
            <v>60</v>
          </cell>
          <cell r="AC196">
            <v>6000000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B197">
            <v>90002</v>
          </cell>
          <cell r="C197" t="str">
            <v>TRIPLEK/TRAY RIJECT</v>
          </cell>
          <cell r="D197">
            <v>334</v>
          </cell>
          <cell r="E197">
            <v>63376500</v>
          </cell>
          <cell r="F197">
            <v>189750</v>
          </cell>
          <cell r="G197">
            <v>189750</v>
          </cell>
          <cell r="H197">
            <v>189750</v>
          </cell>
          <cell r="I197">
            <v>189750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334</v>
          </cell>
          <cell r="AA197">
            <v>63376500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</row>
        <row r="198">
          <cell r="B198" t="str">
            <v>9002R</v>
          </cell>
          <cell r="C198" t="str">
            <v>TRIPLEK/TRAY RIJECT</v>
          </cell>
          <cell r="D198">
            <v>0</v>
          </cell>
          <cell r="E198">
            <v>0</v>
          </cell>
          <cell r="F198">
            <v>189750</v>
          </cell>
          <cell r="G198">
            <v>189750</v>
          </cell>
          <cell r="H198">
            <v>189750</v>
          </cell>
          <cell r="I198">
            <v>189750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B199">
            <v>33300</v>
          </cell>
          <cell r="C199" t="str">
            <v>JUG RACK</v>
          </cell>
          <cell r="D199">
            <v>229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3708</v>
          </cell>
          <cell r="K199">
            <v>0</v>
          </cell>
          <cell r="L199">
            <v>0</v>
          </cell>
          <cell r="M199">
            <v>0</v>
          </cell>
          <cell r="N199">
            <v>48</v>
          </cell>
          <cell r="O199">
            <v>0</v>
          </cell>
          <cell r="P199">
            <v>-3756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229</v>
          </cell>
          <cell r="AA199">
            <v>0</v>
          </cell>
          <cell r="AB199">
            <v>-48</v>
          </cell>
          <cell r="AC199">
            <v>0</v>
          </cell>
          <cell r="AD199">
            <v>48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B200" t="str">
            <v>74569P</v>
          </cell>
          <cell r="C200" t="str">
            <v>MIZONE PF/PCS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B201" t="str">
            <v>74567YLP</v>
          </cell>
          <cell r="C201" t="str">
            <v>MIZONE YUZU LEMON 500ML 1X1</v>
          </cell>
          <cell r="D201">
            <v>0</v>
          </cell>
          <cell r="E201">
            <v>0</v>
          </cell>
          <cell r="F201">
            <v>2561.5</v>
          </cell>
          <cell r="G201">
            <v>2328.6363636363635</v>
          </cell>
          <cell r="H201">
            <v>2991.6666666666665</v>
          </cell>
          <cell r="I201">
            <v>2719.6969696969695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</row>
        <row r="202">
          <cell r="B202" t="str">
            <v>74567YL</v>
          </cell>
          <cell r="C202" t="str">
            <v>MIZONE YUZU LEMON 500ML 1X12</v>
          </cell>
          <cell r="D202">
            <v>0</v>
          </cell>
          <cell r="E202">
            <v>0</v>
          </cell>
          <cell r="F202">
            <v>30738</v>
          </cell>
          <cell r="G202">
            <v>27943.63636363636</v>
          </cell>
          <cell r="H202">
            <v>35900</v>
          </cell>
          <cell r="I202">
            <v>32636.363636363632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</row>
        <row r="203">
          <cell r="B203">
            <v>1020003876</v>
          </cell>
          <cell r="C203" t="str">
            <v>(blank)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</row>
        <row r="204">
          <cell r="B204">
            <v>1020005984</v>
          </cell>
          <cell r="C204" t="str">
            <v>(blank)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9">
          <cell r="C209" t="str">
            <v>TOTAL</v>
          </cell>
          <cell r="D209">
            <v>74958</v>
          </cell>
          <cell r="E209">
            <v>1942729792.8030305</v>
          </cell>
          <cell r="J209">
            <v>714885</v>
          </cell>
          <cell r="K209">
            <v>11871011645.454546</v>
          </cell>
          <cell r="L209">
            <v>248620</v>
          </cell>
          <cell r="M209">
            <v>5829936515.9090919</v>
          </cell>
          <cell r="N209">
            <v>40988</v>
          </cell>
          <cell r="O209">
            <v>1024963906.3636361</v>
          </cell>
          <cell r="P209">
            <v>-207705</v>
          </cell>
          <cell r="Q209">
            <v>-6042303863.636364</v>
          </cell>
          <cell r="R209">
            <v>-663411</v>
          </cell>
          <cell r="S209">
            <v>-10043681077.500002</v>
          </cell>
          <cell r="T209">
            <v>-113188</v>
          </cell>
          <cell r="U209">
            <v>-2216194890.90909</v>
          </cell>
          <cell r="V209">
            <v>21522</v>
          </cell>
          <cell r="W209">
            <v>-61636.363636363298</v>
          </cell>
          <cell r="X209">
            <v>0</v>
          </cell>
          <cell r="Y209">
            <v>0</v>
          </cell>
          <cell r="Z209">
            <v>116669</v>
          </cell>
          <cell r="AA209">
            <v>2366400392.121212</v>
          </cell>
          <cell r="AB209">
            <v>507180</v>
          </cell>
          <cell r="AC209">
            <v>5828707781.8181829</v>
          </cell>
          <cell r="AD209">
            <v>-50678</v>
          </cell>
          <cell r="AE209">
            <v>-1191292620.9090908</v>
          </cell>
          <cell r="AF209">
            <v>414791</v>
          </cell>
          <cell r="AG209">
            <v>4213744561.5909095</v>
          </cell>
          <cell r="AH209">
            <v>0</v>
          </cell>
        </row>
        <row r="210">
          <cell r="J210">
            <v>4</v>
          </cell>
          <cell r="L210">
            <v>5</v>
          </cell>
          <cell r="N210">
            <v>6</v>
          </cell>
          <cell r="P210">
            <v>7</v>
          </cell>
          <cell r="R210">
            <v>8</v>
          </cell>
          <cell r="T210">
            <v>9</v>
          </cell>
          <cell r="V210">
            <v>10</v>
          </cell>
          <cell r="X210">
            <v>12</v>
          </cell>
        </row>
        <row r="211">
          <cell r="D211">
            <v>0</v>
          </cell>
          <cell r="E211">
            <v>0</v>
          </cell>
          <cell r="J211">
            <v>0</v>
          </cell>
          <cell r="L211">
            <v>0</v>
          </cell>
          <cell r="N211">
            <v>0</v>
          </cell>
          <cell r="P211">
            <v>0</v>
          </cell>
          <cell r="R211">
            <v>0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  <cell r="AA211">
            <v>0</v>
          </cell>
          <cell r="AF211">
            <v>0</v>
          </cell>
        </row>
        <row r="213">
          <cell r="B213">
            <v>1</v>
          </cell>
          <cell r="C213">
            <v>2</v>
          </cell>
          <cell r="D213">
            <v>3</v>
          </cell>
          <cell r="Y213">
            <v>5828707781.8181829</v>
          </cell>
          <cell r="AA213" t="str">
            <v>74559G</v>
          </cell>
          <cell r="AB213" t="str">
            <v>AQ GLN</v>
          </cell>
          <cell r="AC213">
            <v>216420000</v>
          </cell>
          <cell r="AG213">
            <v>71850000</v>
          </cell>
        </row>
        <row r="214">
          <cell r="Y214">
            <v>-1191292620.9090903</v>
          </cell>
          <cell r="AA214" t="str">
            <v>74560G</v>
          </cell>
          <cell r="AB214" t="str">
            <v>VIT GLN</v>
          </cell>
          <cell r="AC214">
            <v>3450000</v>
          </cell>
          <cell r="AG214">
            <v>1530000</v>
          </cell>
        </row>
        <row r="215">
          <cell r="AA215">
            <v>10116</v>
          </cell>
          <cell r="AB215" t="str">
            <v>Pallet</v>
          </cell>
          <cell r="AC215">
            <v>6000000</v>
          </cell>
          <cell r="AG215">
            <v>73380000</v>
          </cell>
        </row>
        <row r="216">
          <cell r="AA216">
            <v>90002</v>
          </cell>
          <cell r="AB216" t="str">
            <v>Triplek</v>
          </cell>
          <cell r="AC216">
            <v>0</v>
          </cell>
        </row>
        <row r="217">
          <cell r="AC217">
            <v>225870000</v>
          </cell>
          <cell r="AF217" t="str">
            <v>HPP PABRIK SPS</v>
          </cell>
          <cell r="AG217">
            <v>4140364561.5909095</v>
          </cell>
        </row>
        <row r="218">
          <cell r="AB218" t="str">
            <v>DPP TNP GLN BTL DAN PALLET</v>
          </cell>
          <cell r="AC218">
            <v>5602837781.8181829</v>
          </cell>
          <cell r="AF218" t="str">
            <v>HPP PABRIK GLN BTL</v>
          </cell>
          <cell r="AG218">
            <v>73380000</v>
          </cell>
        </row>
        <row r="219">
          <cell r="AB219" t="str">
            <v>PPN TNP GLN BTL DAN PALLET</v>
          </cell>
          <cell r="AC219">
            <v>560283778.18181837</v>
          </cell>
          <cell r="AF219" t="str">
            <v>HPP PABRIK PALLET</v>
          </cell>
          <cell r="AG219">
            <v>0</v>
          </cell>
        </row>
        <row r="222">
          <cell r="D222">
            <v>43235</v>
          </cell>
          <cell r="E222">
            <v>830547500</v>
          </cell>
          <cell r="G222">
            <v>456050</v>
          </cell>
          <cell r="J222">
            <v>470451</v>
          </cell>
          <cell r="K222">
            <v>11282033900</v>
          </cell>
          <cell r="L222">
            <v>157071</v>
          </cell>
          <cell r="M222">
            <v>3832365950</v>
          </cell>
          <cell r="N222">
            <v>0</v>
          </cell>
          <cell r="O222">
            <v>0</v>
          </cell>
          <cell r="P222">
            <v>76384</v>
          </cell>
          <cell r="Q222">
            <v>1954768850</v>
          </cell>
          <cell r="R222">
            <v>73518</v>
          </cell>
          <cell r="S222">
            <v>2185967800</v>
          </cell>
          <cell r="T222">
            <v>468827</v>
          </cell>
          <cell r="U222">
            <v>10960412250</v>
          </cell>
          <cell r="V222">
            <v>0</v>
          </cell>
          <cell r="W222">
            <v>0</v>
          </cell>
          <cell r="X222">
            <v>11325</v>
          </cell>
          <cell r="Y222">
            <v>236757300</v>
          </cell>
          <cell r="Z222">
            <v>348473</v>
          </cell>
          <cell r="AA222">
            <v>7958283550</v>
          </cell>
          <cell r="AF222">
            <v>0</v>
          </cell>
        </row>
        <row r="223">
          <cell r="D223">
            <v>31723</v>
          </cell>
          <cell r="AA223">
            <v>3744538988.4090905</v>
          </cell>
          <cell r="AB223">
            <v>311756</v>
          </cell>
          <cell r="AC223">
            <v>7128046300</v>
          </cell>
        </row>
        <row r="224">
          <cell r="E224" t="str">
            <v>HPP NEW APRIL</v>
          </cell>
          <cell r="Q224">
            <v>-172122</v>
          </cell>
        </row>
        <row r="225">
          <cell r="D225">
            <v>15300</v>
          </cell>
          <cell r="E225" t="str">
            <v>Aqua 240 ml</v>
          </cell>
          <cell r="G225">
            <v>15900</v>
          </cell>
          <cell r="K225" t="e">
            <v>#REF!</v>
          </cell>
        </row>
        <row r="226">
          <cell r="D226">
            <v>22450</v>
          </cell>
          <cell r="E226" t="str">
            <v>Aqua 330 ml</v>
          </cell>
          <cell r="G226">
            <v>23350</v>
          </cell>
          <cell r="K226">
            <v>680760000</v>
          </cell>
        </row>
        <row r="227">
          <cell r="D227">
            <v>15000</v>
          </cell>
          <cell r="E227" t="str">
            <v>Aqua 380 ml</v>
          </cell>
          <cell r="G227">
            <v>17400</v>
          </cell>
          <cell r="K227" t="e">
            <v>#REF!</v>
          </cell>
        </row>
        <row r="228">
          <cell r="D228">
            <v>28700</v>
          </cell>
          <cell r="E228" t="str">
            <v>Aqua 600 ml</v>
          </cell>
          <cell r="G228">
            <v>29700</v>
          </cell>
          <cell r="K228" t="e">
            <v>#REF!</v>
          </cell>
        </row>
        <row r="229">
          <cell r="D229">
            <v>28200</v>
          </cell>
          <cell r="E229" t="str">
            <v>Aqua 1500 ml</v>
          </cell>
          <cell r="G229">
            <v>29150</v>
          </cell>
          <cell r="K229" t="e">
            <v>#REF!</v>
          </cell>
        </row>
        <row r="230">
          <cell r="D230">
            <v>27450</v>
          </cell>
          <cell r="E230" t="str">
            <v>MIZONE</v>
          </cell>
          <cell r="G230">
            <v>29200</v>
          </cell>
          <cell r="K230" t="e">
            <v>#REF!</v>
          </cell>
        </row>
        <row r="231">
          <cell r="E231" t="str">
            <v>MILKUAT</v>
          </cell>
          <cell r="K231" t="e">
            <v>#REF!</v>
          </cell>
        </row>
        <row r="232">
          <cell r="E232" t="str">
            <v>MILKUAT CHC-135</v>
          </cell>
          <cell r="K232" t="e">
            <v>#REF!</v>
          </cell>
        </row>
        <row r="233">
          <cell r="E233" t="str">
            <v>MILKUAT CHC-70</v>
          </cell>
          <cell r="K233" t="e">
            <v>#REF!</v>
          </cell>
        </row>
        <row r="234">
          <cell r="E234" t="str">
            <v>MILKUAT PREB./40</v>
          </cell>
          <cell r="K234">
            <v>3672000</v>
          </cell>
        </row>
        <row r="235">
          <cell r="D235">
            <v>11800</v>
          </cell>
          <cell r="E235" t="str">
            <v>Vit 240 ml</v>
          </cell>
          <cell r="G235">
            <v>12250</v>
          </cell>
          <cell r="K235" t="e">
            <v>#REF!</v>
          </cell>
        </row>
        <row r="236">
          <cell r="D236">
            <v>19900</v>
          </cell>
          <cell r="E236" t="str">
            <v>Vit 600 ml</v>
          </cell>
          <cell r="G236">
            <v>20550</v>
          </cell>
          <cell r="K236">
            <v>0</v>
          </cell>
        </row>
        <row r="237">
          <cell r="D237">
            <v>19000</v>
          </cell>
          <cell r="E237" t="str">
            <v>Vit 1500 ml</v>
          </cell>
          <cell r="G237">
            <v>19650</v>
          </cell>
          <cell r="K237">
            <v>0</v>
          </cell>
        </row>
        <row r="238">
          <cell r="K238">
            <v>0</v>
          </cell>
        </row>
        <row r="239">
          <cell r="D239">
            <v>8150</v>
          </cell>
          <cell r="E239" t="str">
            <v>Aqua 5 Gallon</v>
          </cell>
          <cell r="G239">
            <v>8500</v>
          </cell>
          <cell r="K239">
            <v>0</v>
          </cell>
        </row>
        <row r="240">
          <cell r="D240">
            <v>5900</v>
          </cell>
          <cell r="E240" t="str">
            <v>Vit 5 Gallon</v>
          </cell>
          <cell r="G240">
            <v>6100</v>
          </cell>
          <cell r="K240" t="e">
            <v>#REF!</v>
          </cell>
        </row>
        <row r="241">
          <cell r="K241" t="e">
            <v>#REF!</v>
          </cell>
        </row>
        <row r="242">
          <cell r="K242">
            <v>1942729792.8030305</v>
          </cell>
        </row>
        <row r="243">
          <cell r="K243" t="e">
            <v>#REF!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E2">
            <v>370425516.25999999</v>
          </cell>
          <cell r="F2">
            <v>9702396266</v>
          </cell>
          <cell r="G2">
            <v>9894039335</v>
          </cell>
          <cell r="H2">
            <v>178782447.25999999</v>
          </cell>
        </row>
        <row r="3">
          <cell r="B3" t="str">
            <v>NO.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CREDIT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365662778</v>
          </cell>
          <cell r="F4">
            <v>4553556484</v>
          </cell>
          <cell r="G4">
            <v>4743085063</v>
          </cell>
          <cell r="H4">
            <v>176134199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2500000</v>
          </cell>
          <cell r="F5">
            <v>257031523</v>
          </cell>
          <cell r="G5">
            <v>257031523</v>
          </cell>
          <cell r="H5">
            <v>2500000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187482.26</v>
          </cell>
          <cell r="F6">
            <v>1047415766</v>
          </cell>
          <cell r="G6">
            <v>1047455000</v>
          </cell>
          <cell r="H6">
            <v>148248.25999999046</v>
          </cell>
        </row>
        <row r="7">
          <cell r="B7" t="str">
            <v>110201A</v>
          </cell>
          <cell r="C7">
            <v>99999999</v>
          </cell>
          <cell r="D7" t="str">
            <v>BANK CIMB DIREKSI</v>
          </cell>
          <cell r="E7">
            <v>2075256</v>
          </cell>
          <cell r="F7">
            <v>3844392493</v>
          </cell>
          <cell r="G7">
            <v>3846467749</v>
          </cell>
          <cell r="H7">
            <v>0</v>
          </cell>
        </row>
        <row r="8">
          <cell r="B8">
            <v>110210</v>
          </cell>
          <cell r="C8">
            <v>99999999</v>
          </cell>
          <cell r="D8" t="str">
            <v>BANK SEJATI 55</v>
          </cell>
          <cell r="E8">
            <v>49223411793.32</v>
          </cell>
          <cell r="F8">
            <v>5841620302</v>
          </cell>
          <cell r="G8">
            <v>92105000</v>
          </cell>
          <cell r="H8">
            <v>54972927095.32</v>
          </cell>
        </row>
        <row r="9">
          <cell r="B9">
            <v>110902</v>
          </cell>
          <cell r="C9">
            <v>99999999</v>
          </cell>
          <cell r="D9" t="str">
            <v>KAS KE KAS</v>
          </cell>
          <cell r="E9">
            <v>-19944058779</v>
          </cell>
          <cell r="F9">
            <v>9936380829</v>
          </cell>
          <cell r="G9">
            <v>9936380829</v>
          </cell>
          <cell r="H9">
            <v>-19944058779</v>
          </cell>
        </row>
        <row r="10">
          <cell r="B10">
            <v>130120</v>
          </cell>
          <cell r="C10">
            <v>99999999</v>
          </cell>
          <cell r="D10" t="str">
            <v>PIUTANG DAGANG RETAIL KREDIT</v>
          </cell>
          <cell r="E10">
            <v>-74081854120.669998</v>
          </cell>
          <cell r="F10">
            <v>0</v>
          </cell>
          <cell r="G10">
            <v>1818144061</v>
          </cell>
          <cell r="H10">
            <v>-75899998181.669998</v>
          </cell>
        </row>
        <row r="11">
          <cell r="B11">
            <v>130121</v>
          </cell>
          <cell r="C11">
            <v>99999999</v>
          </cell>
          <cell r="D11" t="str">
            <v>PIUTANG DAGANG RETAIL TUNAI</v>
          </cell>
          <cell r="E11">
            <v>-131198331939</v>
          </cell>
          <cell r="F11">
            <v>12500</v>
          </cell>
          <cell r="G11">
            <v>3877044675</v>
          </cell>
          <cell r="H11">
            <v>-135075364114</v>
          </cell>
        </row>
        <row r="12">
          <cell r="B12">
            <v>130130</v>
          </cell>
          <cell r="C12">
            <v>99999999</v>
          </cell>
          <cell r="D12" t="str">
            <v>PIUTANG TIV</v>
          </cell>
          <cell r="E12">
            <v>28044649</v>
          </cell>
          <cell r="F12">
            <v>555056</v>
          </cell>
          <cell r="G12">
            <v>19000000</v>
          </cell>
          <cell r="H12">
            <v>9599705</v>
          </cell>
        </row>
        <row r="13">
          <cell r="B13">
            <v>130131</v>
          </cell>
          <cell r="C13">
            <v>99999999</v>
          </cell>
          <cell r="D13" t="str">
            <v>PIUTANG PUSAT</v>
          </cell>
          <cell r="E13">
            <v>18224804</v>
          </cell>
          <cell r="F13">
            <v>62970096</v>
          </cell>
          <cell r="G13">
            <v>81194900</v>
          </cell>
          <cell r="H13">
            <v>0</v>
          </cell>
        </row>
        <row r="14">
          <cell r="B14">
            <v>130501</v>
          </cell>
          <cell r="C14">
            <v>99999999</v>
          </cell>
          <cell r="D14" t="str">
            <v>PIUTANG MSSUPPORT</v>
          </cell>
          <cell r="E14">
            <v>247000</v>
          </cell>
          <cell r="F14">
            <v>1610000</v>
          </cell>
          <cell r="G14">
            <v>247000</v>
          </cell>
          <cell r="H14">
            <v>1610000</v>
          </cell>
        </row>
        <row r="15">
          <cell r="B15">
            <v>130504</v>
          </cell>
          <cell r="C15">
            <v>99999999</v>
          </cell>
          <cell r="D15" t="str">
            <v>PIUTANG KARYAWAN</v>
          </cell>
          <cell r="E15">
            <v>92923654</v>
          </cell>
          <cell r="F15">
            <v>0</v>
          </cell>
          <cell r="G15">
            <v>17625438</v>
          </cell>
          <cell r="H15">
            <v>75298216</v>
          </cell>
        </row>
        <row r="16">
          <cell r="B16">
            <v>211001</v>
          </cell>
          <cell r="C16">
            <v>99999999</v>
          </cell>
          <cell r="D16" t="str">
            <v>HUTANG DAGANG TIV</v>
          </cell>
          <cell r="E16">
            <v>136675954218</v>
          </cell>
          <cell r="F16">
            <v>19000000</v>
          </cell>
          <cell r="G16">
            <v>0</v>
          </cell>
          <cell r="H16">
            <v>136694954218</v>
          </cell>
        </row>
        <row r="17">
          <cell r="B17">
            <v>211102</v>
          </cell>
          <cell r="C17">
            <v>99999999</v>
          </cell>
          <cell r="D17" t="str">
            <v>HUTANG BBM</v>
          </cell>
          <cell r="E17">
            <v>-32006479</v>
          </cell>
          <cell r="F17">
            <v>54763714</v>
          </cell>
          <cell r="G17">
            <v>46978466</v>
          </cell>
          <cell r="H17">
            <v>-24221231</v>
          </cell>
        </row>
        <row r="18">
          <cell r="B18">
            <v>311100</v>
          </cell>
          <cell r="C18">
            <v>99999999</v>
          </cell>
          <cell r="D18" t="str">
            <v>JAMINAN PELANGGAN</v>
          </cell>
          <cell r="E18">
            <v>4169581210</v>
          </cell>
          <cell r="F18">
            <v>106829503</v>
          </cell>
          <cell r="G18">
            <v>16700000</v>
          </cell>
          <cell r="H18">
            <v>4259710713</v>
          </cell>
        </row>
        <row r="19">
          <cell r="B19">
            <v>311110</v>
          </cell>
          <cell r="C19">
            <v>99999999</v>
          </cell>
          <cell r="D19" t="str">
            <v>TITIPAN PELANGGAN</v>
          </cell>
          <cell r="E19">
            <v>-7819400</v>
          </cell>
          <cell r="F19">
            <v>53193938</v>
          </cell>
          <cell r="G19">
            <v>54799941</v>
          </cell>
          <cell r="H19">
            <v>-9425403</v>
          </cell>
        </row>
        <row r="20">
          <cell r="B20">
            <v>811003</v>
          </cell>
          <cell r="C20">
            <v>99999999</v>
          </cell>
          <cell r="D20" t="str">
            <v>BBM</v>
          </cell>
          <cell r="E20">
            <v>1870177723</v>
          </cell>
          <cell r="F20">
            <v>50766466</v>
          </cell>
          <cell r="G20">
            <v>0</v>
          </cell>
          <cell r="H20">
            <v>1920944189</v>
          </cell>
        </row>
        <row r="21">
          <cell r="B21">
            <v>811004</v>
          </cell>
          <cell r="C21">
            <v>99999999</v>
          </cell>
          <cell r="D21" t="str">
            <v>PEMELIHARAAN KENDARAAN</v>
          </cell>
          <cell r="E21">
            <v>1280522486</v>
          </cell>
          <cell r="F21">
            <v>1055000</v>
          </cell>
          <cell r="G21">
            <v>0</v>
          </cell>
          <cell r="H21">
            <v>1281577486</v>
          </cell>
        </row>
        <row r="22">
          <cell r="B22">
            <v>811005</v>
          </cell>
          <cell r="C22">
            <v>99999999</v>
          </cell>
          <cell r="D22" t="str">
            <v>PARKIR &amp; TOL</v>
          </cell>
          <cell r="E22">
            <v>62167500</v>
          </cell>
          <cell r="F22">
            <v>1494000</v>
          </cell>
          <cell r="G22">
            <v>0</v>
          </cell>
          <cell r="H22">
            <v>63661500</v>
          </cell>
        </row>
        <row r="23">
          <cell r="B23">
            <v>821004</v>
          </cell>
          <cell r="C23">
            <v>99999999</v>
          </cell>
          <cell r="D23" t="str">
            <v>KONSUMSI</v>
          </cell>
          <cell r="E23">
            <v>10950149</v>
          </cell>
          <cell r="F23">
            <v>332667</v>
          </cell>
          <cell r="G23">
            <v>0</v>
          </cell>
          <cell r="H23">
            <v>11282816</v>
          </cell>
        </row>
        <row r="24">
          <cell r="B24">
            <v>824002</v>
          </cell>
          <cell r="C24">
            <v>99999999</v>
          </cell>
          <cell r="D24" t="str">
            <v>ALAT TULIS &amp; CETAKAN</v>
          </cell>
          <cell r="E24">
            <v>168223000</v>
          </cell>
          <cell r="F24">
            <v>49500</v>
          </cell>
          <cell r="G24">
            <v>0</v>
          </cell>
          <cell r="H24">
            <v>168272500</v>
          </cell>
        </row>
        <row r="25">
          <cell r="B25">
            <v>824003</v>
          </cell>
          <cell r="C25">
            <v>99999999</v>
          </cell>
          <cell r="D25" t="str">
            <v>TELEPHONE/FAX/SPEEDY</v>
          </cell>
          <cell r="E25">
            <v>86282691</v>
          </cell>
          <cell r="F25">
            <v>1080000</v>
          </cell>
          <cell r="G25">
            <v>0</v>
          </cell>
          <cell r="H25">
            <v>87362691</v>
          </cell>
        </row>
        <row r="26">
          <cell r="B26">
            <v>824005</v>
          </cell>
          <cell r="C26">
            <v>99999999</v>
          </cell>
          <cell r="D26" t="str">
            <v>PERJALANAN DINAS</v>
          </cell>
          <cell r="E26">
            <v>15247316</v>
          </cell>
          <cell r="F26">
            <v>310000</v>
          </cell>
          <cell r="G26">
            <v>0</v>
          </cell>
          <cell r="H26">
            <v>15557316</v>
          </cell>
        </row>
        <row r="27">
          <cell r="B27">
            <v>824007</v>
          </cell>
          <cell r="C27">
            <v>99999999</v>
          </cell>
          <cell r="D27" t="str">
            <v>BIAYA RUMAH TANGGA</v>
          </cell>
          <cell r="E27">
            <v>96012200</v>
          </cell>
          <cell r="F27">
            <v>2602900</v>
          </cell>
          <cell r="G27">
            <v>0</v>
          </cell>
          <cell r="H27">
            <v>98615100</v>
          </cell>
        </row>
        <row r="28">
          <cell r="B28">
            <v>824019</v>
          </cell>
          <cell r="C28">
            <v>99999999</v>
          </cell>
          <cell r="D28" t="str">
            <v>PERIJINAN DAN PBB</v>
          </cell>
          <cell r="E28">
            <v>1141980</v>
          </cell>
          <cell r="F28">
            <v>114198</v>
          </cell>
          <cell r="G28">
            <v>0</v>
          </cell>
          <cell r="H28">
            <v>1256178</v>
          </cell>
        </row>
        <row r="29">
          <cell r="B29">
            <v>824021</v>
          </cell>
          <cell r="C29">
            <v>99999999</v>
          </cell>
          <cell r="D29" t="str">
            <v>BIAYA STNK/KEUR/DISPENSASI</v>
          </cell>
          <cell r="E29">
            <v>36615900</v>
          </cell>
          <cell r="F29">
            <v>175000</v>
          </cell>
          <cell r="G29">
            <v>0</v>
          </cell>
          <cell r="H29">
            <v>36790900</v>
          </cell>
        </row>
        <row r="30">
          <cell r="B30">
            <v>824037</v>
          </cell>
          <cell r="C30">
            <v>99999999</v>
          </cell>
          <cell r="D30" t="str">
            <v>BENDA POS/MATERAI</v>
          </cell>
          <cell r="E30">
            <v>11646000</v>
          </cell>
          <cell r="F30">
            <v>200000</v>
          </cell>
          <cell r="G30">
            <v>0</v>
          </cell>
          <cell r="H30">
            <v>11846000</v>
          </cell>
        </row>
        <row r="31">
          <cell r="B31">
            <v>824042</v>
          </cell>
          <cell r="C31">
            <v>99999999</v>
          </cell>
          <cell r="D31" t="str">
            <v>REPACKING BONGKAR MUAT</v>
          </cell>
          <cell r="E31">
            <v>40751500</v>
          </cell>
          <cell r="F31">
            <v>1889600</v>
          </cell>
          <cell r="G31">
            <v>1050</v>
          </cell>
          <cell r="H31">
            <v>42640050</v>
          </cell>
        </row>
        <row r="32">
          <cell r="B32">
            <v>825012</v>
          </cell>
          <cell r="C32">
            <v>99999999</v>
          </cell>
          <cell r="D32" t="str">
            <v>ADMINISTRASI BANK</v>
          </cell>
          <cell r="E32">
            <v>6947859</v>
          </cell>
          <cell r="F32">
            <v>263171</v>
          </cell>
          <cell r="G32">
            <v>0</v>
          </cell>
          <cell r="H32">
            <v>7211030</v>
          </cell>
        </row>
        <row r="33">
          <cell r="B33">
            <v>829207</v>
          </cell>
          <cell r="C33">
            <v>99999999</v>
          </cell>
          <cell r="D33" t="str">
            <v>BIAYA PROMOSI DAGANG</v>
          </cell>
          <cell r="E33">
            <v>714871771.52999997</v>
          </cell>
          <cell r="F33">
            <v>17025164</v>
          </cell>
          <cell r="G33">
            <v>0</v>
          </cell>
          <cell r="H33">
            <v>731896935.52999997</v>
          </cell>
        </row>
        <row r="34">
          <cell r="B34">
            <v>919900</v>
          </cell>
          <cell r="C34">
            <v>99999999</v>
          </cell>
          <cell r="D34" t="str">
            <v>PENDAPATAN LAIN-LAIN</v>
          </cell>
          <cell r="E34">
            <v>-135047594.96000001</v>
          </cell>
          <cell r="F34">
            <v>0</v>
          </cell>
          <cell r="G34">
            <v>2429175</v>
          </cell>
          <cell r="H34">
            <v>-137476769.96000001</v>
          </cell>
        </row>
        <row r="46">
          <cell r="E46">
            <v>-30418747392.519997</v>
          </cell>
          <cell r="F46">
            <v>25856689870</v>
          </cell>
          <cell r="G46">
            <v>25856689870</v>
          </cell>
          <cell r="H46">
            <v>-30418747392.519997</v>
          </cell>
        </row>
        <row r="47">
          <cell r="B47">
            <v>1</v>
          </cell>
          <cell r="C47">
            <v>2</v>
          </cell>
          <cell r="D47">
            <v>3</v>
          </cell>
          <cell r="E47">
            <v>4</v>
          </cell>
          <cell r="F47">
            <v>5</v>
          </cell>
          <cell r="G47">
            <v>6</v>
          </cell>
          <cell r="H47">
            <v>7</v>
          </cell>
        </row>
        <row r="48">
          <cell r="F48">
            <v>0</v>
          </cell>
          <cell r="G48">
            <v>0</v>
          </cell>
        </row>
        <row r="49">
          <cell r="G4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P PABRIK"/>
      <sheetName val="HPP DEPO"/>
      <sheetName val="RUGILABA DEPO"/>
      <sheetName val="MENU"/>
      <sheetName val="NERACA"/>
      <sheetName val="RUGILABA PABRIK"/>
      <sheetName val="LABA per PRODUK"/>
      <sheetName val="Laporan Aliran Kas (Nrc)"/>
      <sheetName val="Beban Ditangguhkan"/>
      <sheetName val="NERACA LAJUR"/>
      <sheetName val="COGS"/>
      <sheetName val="LAP PENJUALAN"/>
      <sheetName val="Sheet1"/>
      <sheetName val="TAC perWEEK"/>
      <sheetName val="MEMO JURNAL"/>
      <sheetName val="OA"/>
      <sheetName val="SUBSIDI OA"/>
      <sheetName val="REKAP GL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</row>
        <row r="2">
          <cell r="C2" t="str">
            <v>Kode Produk</v>
          </cell>
          <cell r="D2" t="str">
            <v>Produk</v>
          </cell>
          <cell r="E2" t="str">
            <v>Berat/ Kg</v>
          </cell>
          <cell r="F2" t="str">
            <v>PAS</v>
          </cell>
          <cell r="G2" t="str">
            <v>HPP LAMA</v>
          </cell>
          <cell r="H2" t="str">
            <v>HPP PABRIK</v>
          </cell>
          <cell r="I2" t="str">
            <v>HPP PABRIK</v>
          </cell>
          <cell r="J2" t="str">
            <v>HPP PABRIK</v>
          </cell>
          <cell r="K2" t="str">
            <v>HPP PABRIK</v>
          </cell>
          <cell r="L2" t="str">
            <v>HPP PABRIK</v>
          </cell>
          <cell r="M2" t="str">
            <v>HPP PABRIK</v>
          </cell>
        </row>
        <row r="3">
          <cell r="F3">
            <v>56</v>
          </cell>
          <cell r="H3" t="str">
            <v>Apr-Sept 2018</v>
          </cell>
          <cell r="I3" t="str">
            <v>per Okt-18</v>
          </cell>
          <cell r="J3" t="str">
            <v>per Feb-19</v>
          </cell>
          <cell r="K3" t="str">
            <v>per Mar-19</v>
          </cell>
          <cell r="L3" t="str">
            <v>per Ags-20</v>
          </cell>
          <cell r="M3" t="str">
            <v>per Mar-21</v>
          </cell>
          <cell r="N3" t="str">
            <v>DPP</v>
          </cell>
        </row>
        <row r="4">
          <cell r="C4">
            <v>12713</v>
          </cell>
          <cell r="D4" t="str">
            <v>AQ.220ML 1X48</v>
          </cell>
          <cell r="E4">
            <v>11.3</v>
          </cell>
          <cell r="F4">
            <v>632.80000000000007</v>
          </cell>
          <cell r="G4">
            <v>0</v>
          </cell>
          <cell r="H4">
            <v>19883</v>
          </cell>
          <cell r="I4">
            <v>20680</v>
          </cell>
          <cell r="J4">
            <v>20680</v>
          </cell>
          <cell r="K4">
            <v>22750</v>
          </cell>
          <cell r="L4">
            <v>22750</v>
          </cell>
          <cell r="M4">
            <v>22750</v>
          </cell>
          <cell r="N4">
            <v>20681.81818181818</v>
          </cell>
        </row>
        <row r="5">
          <cell r="C5">
            <v>134578</v>
          </cell>
          <cell r="D5" t="str">
            <v>AQ.220ML LOCAL 1X48</v>
          </cell>
          <cell r="E5">
            <v>11.3</v>
          </cell>
          <cell r="F5">
            <v>632.80000000000007</v>
          </cell>
          <cell r="G5">
            <v>0</v>
          </cell>
          <cell r="H5">
            <v>19883</v>
          </cell>
          <cell r="I5">
            <v>20680</v>
          </cell>
          <cell r="J5">
            <v>20680</v>
          </cell>
          <cell r="K5">
            <v>22750</v>
          </cell>
          <cell r="L5">
            <v>22750</v>
          </cell>
          <cell r="M5">
            <v>22750</v>
          </cell>
          <cell r="N5">
            <v>20681.81818181818</v>
          </cell>
        </row>
        <row r="6">
          <cell r="C6" t="str">
            <v>134578R</v>
          </cell>
          <cell r="D6" t="str">
            <v>AQ.220ML LOCAL 1X48 REJECT</v>
          </cell>
          <cell r="E6">
            <v>11.3</v>
          </cell>
          <cell r="F6">
            <v>632.80000000000007</v>
          </cell>
          <cell r="G6">
            <v>0</v>
          </cell>
          <cell r="H6">
            <v>19883</v>
          </cell>
          <cell r="I6">
            <v>20680</v>
          </cell>
          <cell r="J6">
            <v>20680</v>
          </cell>
          <cell r="K6">
            <v>22750</v>
          </cell>
          <cell r="L6">
            <v>22750</v>
          </cell>
          <cell r="M6">
            <v>22750</v>
          </cell>
          <cell r="N6">
            <v>20681.81818181818</v>
          </cell>
        </row>
        <row r="7">
          <cell r="C7" t="str">
            <v>134578P</v>
          </cell>
          <cell r="D7" t="str">
            <v>AQ.220ML LOCAL 1X1</v>
          </cell>
          <cell r="E7">
            <v>0.23541666666666669</v>
          </cell>
          <cell r="F7">
            <v>13.183333333333335</v>
          </cell>
          <cell r="G7">
            <v>0</v>
          </cell>
          <cell r="H7">
            <v>414.22916666666669</v>
          </cell>
          <cell r="I7">
            <v>430.83333333333331</v>
          </cell>
          <cell r="J7">
            <v>430.83333333333331</v>
          </cell>
          <cell r="K7">
            <v>473.95833333333331</v>
          </cell>
          <cell r="L7">
            <v>473.95833333333331</v>
          </cell>
          <cell r="M7">
            <v>473.95833333333331</v>
          </cell>
          <cell r="N7">
            <v>430.87121212121207</v>
          </cell>
        </row>
        <row r="8">
          <cell r="C8" t="str">
            <v>134578PR</v>
          </cell>
          <cell r="D8" t="str">
            <v>AQ.220ML LOCAL 1X1 PCS REJECT</v>
          </cell>
          <cell r="E8">
            <v>0.23541666666666669</v>
          </cell>
          <cell r="F8">
            <v>13.183333333333335</v>
          </cell>
          <cell r="G8">
            <v>0</v>
          </cell>
          <cell r="H8">
            <v>414.22916666666669</v>
          </cell>
          <cell r="I8">
            <v>430.83333333333331</v>
          </cell>
          <cell r="J8">
            <v>430.83333333333331</v>
          </cell>
          <cell r="K8">
            <v>473.95833333333331</v>
          </cell>
          <cell r="L8">
            <v>473.95833333333331</v>
          </cell>
          <cell r="M8">
            <v>473.95833333333331</v>
          </cell>
          <cell r="N8">
            <v>430.87121212121207</v>
          </cell>
        </row>
        <row r="9">
          <cell r="C9">
            <v>74548</v>
          </cell>
          <cell r="D9" t="str">
            <v>AQ.240ML 1X48</v>
          </cell>
          <cell r="E9">
            <v>12.5</v>
          </cell>
          <cell r="F9">
            <v>700</v>
          </cell>
          <cell r="G9">
            <v>19883</v>
          </cell>
          <cell r="H9">
            <v>19883</v>
          </cell>
          <cell r="I9">
            <v>20680</v>
          </cell>
          <cell r="J9">
            <v>20680</v>
          </cell>
          <cell r="K9">
            <v>22750</v>
          </cell>
          <cell r="L9">
            <v>22750</v>
          </cell>
          <cell r="M9">
            <v>22750</v>
          </cell>
          <cell r="N9">
            <v>20681.81818181818</v>
          </cell>
        </row>
        <row r="10">
          <cell r="C10" t="str">
            <v>74548R</v>
          </cell>
          <cell r="D10" t="str">
            <v>AQ.240ML 1X48 REJECT</v>
          </cell>
          <cell r="E10">
            <v>12.5</v>
          </cell>
          <cell r="F10">
            <v>700</v>
          </cell>
          <cell r="G10">
            <v>19883</v>
          </cell>
          <cell r="H10">
            <v>19883</v>
          </cell>
          <cell r="I10">
            <v>20680</v>
          </cell>
          <cell r="J10">
            <v>20680</v>
          </cell>
          <cell r="K10">
            <v>22750</v>
          </cell>
          <cell r="L10">
            <v>22750</v>
          </cell>
          <cell r="M10">
            <v>22750</v>
          </cell>
          <cell r="N10">
            <v>20681.81818181818</v>
          </cell>
        </row>
        <row r="11">
          <cell r="C11" t="str">
            <v>74548P</v>
          </cell>
          <cell r="D11" t="str">
            <v>AQ.240ML 1X1 PCS</v>
          </cell>
          <cell r="E11">
            <v>0.26041666666666669</v>
          </cell>
          <cell r="F11">
            <v>14.583333333333334</v>
          </cell>
          <cell r="G11">
            <v>414.22916666666669</v>
          </cell>
          <cell r="H11">
            <v>414.22916666666669</v>
          </cell>
          <cell r="I11">
            <v>430.83333333333331</v>
          </cell>
          <cell r="J11">
            <v>430.83333333333331</v>
          </cell>
          <cell r="K11">
            <v>473.95833333333331</v>
          </cell>
          <cell r="L11">
            <v>473.95833333333331</v>
          </cell>
          <cell r="M11">
            <v>473.95833333333331</v>
          </cell>
          <cell r="N11">
            <v>430.87121212121207</v>
          </cell>
        </row>
        <row r="12">
          <cell r="C12">
            <v>74556</v>
          </cell>
          <cell r="D12" t="str">
            <v>AQ.330ML 1X24</v>
          </cell>
          <cell r="E12">
            <v>8.8000000000000007</v>
          </cell>
          <cell r="F12">
            <v>492.80000000000007</v>
          </cell>
          <cell r="G12">
            <v>25575</v>
          </cell>
          <cell r="H12">
            <v>26598</v>
          </cell>
          <cell r="I12">
            <v>27670</v>
          </cell>
          <cell r="J12">
            <v>27670</v>
          </cell>
          <cell r="K12">
            <v>29330</v>
          </cell>
          <cell r="L12">
            <v>29330</v>
          </cell>
          <cell r="M12">
            <v>29330</v>
          </cell>
          <cell r="N12">
            <v>26663.63636363636</v>
          </cell>
        </row>
        <row r="13">
          <cell r="C13" t="str">
            <v>74556P</v>
          </cell>
          <cell r="D13" t="str">
            <v>AQ.330ML 1X1 PCS</v>
          </cell>
          <cell r="E13">
            <v>0.3666666666666667</v>
          </cell>
          <cell r="F13">
            <v>20.533333333333335</v>
          </cell>
          <cell r="G13">
            <v>1065.625</v>
          </cell>
          <cell r="H13">
            <v>1108.25</v>
          </cell>
          <cell r="I13">
            <v>1152.9166666666667</v>
          </cell>
          <cell r="J13">
            <v>1152.9166666666667</v>
          </cell>
          <cell r="K13">
            <v>1222.0833333333333</v>
          </cell>
          <cell r="L13">
            <v>1222.0833333333333</v>
          </cell>
          <cell r="M13">
            <v>1222.0833333333333</v>
          </cell>
          <cell r="N13">
            <v>1110.9848484848483</v>
          </cell>
        </row>
        <row r="14">
          <cell r="C14" t="str">
            <v>74556PR</v>
          </cell>
          <cell r="D14" t="str">
            <v>AQ.330ML 1X1 PCS REJECT</v>
          </cell>
          <cell r="E14">
            <v>0.3666666666666667</v>
          </cell>
          <cell r="F14">
            <v>20.533333333333335</v>
          </cell>
          <cell r="G14">
            <v>1065.625</v>
          </cell>
          <cell r="H14">
            <v>1108.25</v>
          </cell>
          <cell r="I14">
            <v>1152.9166666666667</v>
          </cell>
          <cell r="J14">
            <v>1152.9166666666667</v>
          </cell>
          <cell r="K14">
            <v>1222.0833333333333</v>
          </cell>
          <cell r="L14">
            <v>1222.0833333333333</v>
          </cell>
          <cell r="M14">
            <v>1222.0833333333333</v>
          </cell>
          <cell r="N14">
            <v>1110.9848484848483</v>
          </cell>
        </row>
        <row r="15">
          <cell r="C15">
            <v>74557</v>
          </cell>
          <cell r="D15" t="str">
            <v>AQ.HOKBEN 330 ML 1X24</v>
          </cell>
          <cell r="E15">
            <v>8.8000000000000007</v>
          </cell>
          <cell r="F15">
            <v>492.80000000000007</v>
          </cell>
          <cell r="G15">
            <v>25575</v>
          </cell>
          <cell r="H15">
            <v>26598</v>
          </cell>
          <cell r="I15">
            <v>27670</v>
          </cell>
          <cell r="J15">
            <v>27670</v>
          </cell>
          <cell r="K15">
            <v>29330</v>
          </cell>
          <cell r="L15">
            <v>29330</v>
          </cell>
          <cell r="M15">
            <v>29330</v>
          </cell>
          <cell r="N15">
            <v>26663.63636363636</v>
          </cell>
        </row>
        <row r="16">
          <cell r="C16" t="str">
            <v>1251A</v>
          </cell>
          <cell r="D16" t="str">
            <v>AQ.330ML 1X24 R</v>
          </cell>
          <cell r="E16">
            <v>8.8000000000000007</v>
          </cell>
          <cell r="F16">
            <v>492.80000000000007</v>
          </cell>
          <cell r="G16">
            <v>25575</v>
          </cell>
          <cell r="H16">
            <v>26598</v>
          </cell>
          <cell r="I16">
            <v>27670</v>
          </cell>
          <cell r="J16">
            <v>27670</v>
          </cell>
          <cell r="K16">
            <v>29330</v>
          </cell>
          <cell r="L16">
            <v>29330</v>
          </cell>
          <cell r="M16">
            <v>29330</v>
          </cell>
          <cell r="N16">
            <v>26663.63636363636</v>
          </cell>
        </row>
        <row r="17">
          <cell r="C17">
            <v>12511</v>
          </cell>
          <cell r="D17" t="str">
            <v>AQ.330ML 1X1</v>
          </cell>
          <cell r="E17">
            <v>0.3666666666666667</v>
          </cell>
          <cell r="F17">
            <v>20.533333333333335</v>
          </cell>
          <cell r="G17">
            <v>1065.625</v>
          </cell>
          <cell r="H17">
            <v>1108.25</v>
          </cell>
          <cell r="I17">
            <v>1152.9166666666667</v>
          </cell>
          <cell r="J17">
            <v>1152.9166666666667</v>
          </cell>
          <cell r="K17">
            <v>1222.0833333333333</v>
          </cell>
          <cell r="L17">
            <v>1222.0833333333333</v>
          </cell>
          <cell r="M17">
            <v>1222.0833333333333</v>
          </cell>
          <cell r="N17">
            <v>1110.9848484848483</v>
          </cell>
        </row>
        <row r="18">
          <cell r="C18" t="str">
            <v>12512P</v>
          </cell>
          <cell r="D18" t="str">
            <v>AQ.330ML 1X1</v>
          </cell>
          <cell r="E18">
            <v>0.3666666666666667</v>
          </cell>
          <cell r="F18">
            <v>63.800000000000004</v>
          </cell>
          <cell r="G18">
            <v>1065.625</v>
          </cell>
          <cell r="H18">
            <v>1108.25</v>
          </cell>
          <cell r="I18">
            <v>1152.9166666666667</v>
          </cell>
          <cell r="J18">
            <v>1152.9166666666667</v>
          </cell>
          <cell r="K18">
            <v>1222.0833333333333</v>
          </cell>
          <cell r="L18">
            <v>1222.0833333333333</v>
          </cell>
          <cell r="M18">
            <v>1222.0833333333333</v>
          </cell>
          <cell r="N18">
            <v>1110.9848484848483</v>
          </cell>
        </row>
        <row r="19">
          <cell r="C19">
            <v>12513</v>
          </cell>
          <cell r="D19" t="str">
            <v>AQ.330 ML 1 X 24 PCS</v>
          </cell>
          <cell r="E19">
            <v>8.8000000000000007</v>
          </cell>
          <cell r="F19">
            <v>492.80000000000007</v>
          </cell>
          <cell r="G19">
            <v>25575</v>
          </cell>
          <cell r="H19">
            <v>26598</v>
          </cell>
          <cell r="I19">
            <v>27670</v>
          </cell>
          <cell r="J19">
            <v>27670</v>
          </cell>
          <cell r="K19">
            <v>29330</v>
          </cell>
          <cell r="L19">
            <v>29330</v>
          </cell>
          <cell r="M19">
            <v>29330</v>
          </cell>
          <cell r="N19">
            <v>26663.63636363636</v>
          </cell>
        </row>
        <row r="20">
          <cell r="C20">
            <v>113017</v>
          </cell>
          <cell r="D20" t="str">
            <v>AQ.330ML BOY 1X24</v>
          </cell>
          <cell r="E20">
            <v>8.8000000000000007</v>
          </cell>
          <cell r="F20">
            <v>492.80000000000007</v>
          </cell>
          <cell r="G20">
            <v>67488</v>
          </cell>
          <cell r="H20">
            <v>70188</v>
          </cell>
          <cell r="I20">
            <v>73000</v>
          </cell>
          <cell r="J20">
            <v>73000</v>
          </cell>
          <cell r="K20">
            <v>77380</v>
          </cell>
          <cell r="L20">
            <v>77380</v>
          </cell>
          <cell r="M20">
            <v>77380</v>
          </cell>
          <cell r="N20">
            <v>70345.454545454544</v>
          </cell>
        </row>
        <row r="21">
          <cell r="C21" t="str">
            <v>113017R</v>
          </cell>
          <cell r="D21" t="str">
            <v>AQ.330ML BOY 1X24 REJECT</v>
          </cell>
          <cell r="E21">
            <v>8.8000000000000007</v>
          </cell>
          <cell r="F21">
            <v>492.80000000000007</v>
          </cell>
          <cell r="G21">
            <v>67488</v>
          </cell>
          <cell r="H21">
            <v>70188</v>
          </cell>
          <cell r="I21">
            <v>73000</v>
          </cell>
          <cell r="J21">
            <v>73000</v>
          </cell>
          <cell r="K21">
            <v>77380</v>
          </cell>
          <cell r="L21">
            <v>77380</v>
          </cell>
          <cell r="M21">
            <v>77380</v>
          </cell>
          <cell r="N21">
            <v>70345.454545454544</v>
          </cell>
        </row>
        <row r="22">
          <cell r="C22" t="str">
            <v>113017P</v>
          </cell>
          <cell r="D22" t="str">
            <v>AQ.330ML BOY 1X1</v>
          </cell>
          <cell r="E22">
            <v>0.3666666666666667</v>
          </cell>
          <cell r="F22">
            <v>20.533333333333335</v>
          </cell>
          <cell r="G22">
            <v>2812</v>
          </cell>
          <cell r="H22">
            <v>2924.5</v>
          </cell>
          <cell r="I22">
            <v>3041.6666666666665</v>
          </cell>
          <cell r="J22">
            <v>3041.6666666666665</v>
          </cell>
          <cell r="K22">
            <v>3224.1666666666665</v>
          </cell>
          <cell r="L22">
            <v>3224.1666666666665</v>
          </cell>
          <cell r="M22">
            <v>3224.1666666666665</v>
          </cell>
          <cell r="N22">
            <v>2931.0606060606056</v>
          </cell>
        </row>
        <row r="23">
          <cell r="C23" t="str">
            <v>113017PR</v>
          </cell>
          <cell r="D23" t="str">
            <v>AQ.330ML BOY 1X1 PCS REJECT</v>
          </cell>
          <cell r="E23">
            <v>0.3666666666666667</v>
          </cell>
          <cell r="F23">
            <v>20.533333333333335</v>
          </cell>
          <cell r="G23">
            <v>2812</v>
          </cell>
          <cell r="H23">
            <v>2924.5</v>
          </cell>
          <cell r="I23">
            <v>3041.6666666666665</v>
          </cell>
          <cell r="J23">
            <v>3041.6666666666665</v>
          </cell>
          <cell r="K23">
            <v>3224.1666666666665</v>
          </cell>
          <cell r="L23">
            <v>3224.1666666666665</v>
          </cell>
          <cell r="M23">
            <v>3224.1666666666665</v>
          </cell>
          <cell r="N23">
            <v>2931.0606060606056</v>
          </cell>
        </row>
        <row r="24">
          <cell r="C24">
            <v>113018</v>
          </cell>
          <cell r="D24" t="str">
            <v>AQ.330ML GIRL 1X24</v>
          </cell>
          <cell r="E24">
            <v>8.8000000000000007</v>
          </cell>
          <cell r="F24">
            <v>492.80000000000007</v>
          </cell>
          <cell r="G24">
            <v>67488</v>
          </cell>
          <cell r="H24">
            <v>70188</v>
          </cell>
          <cell r="I24">
            <v>73000</v>
          </cell>
          <cell r="J24">
            <v>73000</v>
          </cell>
          <cell r="K24">
            <v>77380</v>
          </cell>
          <cell r="L24">
            <v>77380</v>
          </cell>
          <cell r="M24">
            <v>77380</v>
          </cell>
          <cell r="N24">
            <v>70345.454545454544</v>
          </cell>
        </row>
        <row r="25">
          <cell r="C25" t="str">
            <v>113018R</v>
          </cell>
          <cell r="D25" t="str">
            <v>AQ.330ML GIRL 1X24 REJECT</v>
          </cell>
          <cell r="E25">
            <v>8.8000000000000007</v>
          </cell>
          <cell r="F25">
            <v>492.80000000000007</v>
          </cell>
          <cell r="G25">
            <v>67488</v>
          </cell>
          <cell r="H25">
            <v>70188</v>
          </cell>
          <cell r="I25">
            <v>73000</v>
          </cell>
          <cell r="J25">
            <v>73000</v>
          </cell>
          <cell r="K25">
            <v>77380</v>
          </cell>
          <cell r="L25">
            <v>77380</v>
          </cell>
          <cell r="M25">
            <v>77380</v>
          </cell>
          <cell r="N25">
            <v>70345.454545454544</v>
          </cell>
        </row>
        <row r="26">
          <cell r="C26" t="str">
            <v>113018P</v>
          </cell>
          <cell r="D26" t="str">
            <v>AQ.330ML GIRL 1X1 / PCS</v>
          </cell>
          <cell r="E26">
            <v>0.3666666666666667</v>
          </cell>
          <cell r="F26">
            <v>20.533333333333335</v>
          </cell>
          <cell r="G26">
            <v>2812</v>
          </cell>
          <cell r="H26">
            <v>2924.5</v>
          </cell>
          <cell r="I26">
            <v>3041.6666666666665</v>
          </cell>
          <cell r="J26">
            <v>3041.6666666666665</v>
          </cell>
          <cell r="K26">
            <v>3224.1666666666665</v>
          </cell>
          <cell r="L26">
            <v>3224.1666666666665</v>
          </cell>
          <cell r="M26">
            <v>3224.1666666666665</v>
          </cell>
          <cell r="N26">
            <v>2931.0606060606056</v>
          </cell>
        </row>
        <row r="27">
          <cell r="C27" t="str">
            <v>113018PR</v>
          </cell>
          <cell r="D27" t="str">
            <v>AQ.330ML GIRL 1X1 / PCS REJECT</v>
          </cell>
          <cell r="E27">
            <v>0.3666666666666667</v>
          </cell>
          <cell r="F27">
            <v>20.533333333333335</v>
          </cell>
          <cell r="G27">
            <v>2812</v>
          </cell>
          <cell r="H27">
            <v>2924.5</v>
          </cell>
          <cell r="I27">
            <v>3041.6666666666665</v>
          </cell>
          <cell r="J27">
            <v>3041.6666666666665</v>
          </cell>
          <cell r="K27">
            <v>3224.1666666666665</v>
          </cell>
          <cell r="L27">
            <v>3224.1666666666665</v>
          </cell>
          <cell r="M27">
            <v>3224.1666666666665</v>
          </cell>
          <cell r="N27">
            <v>2931.0606060606056</v>
          </cell>
        </row>
        <row r="28">
          <cell r="C28">
            <v>175161</v>
          </cell>
          <cell r="D28" t="str">
            <v>AQ.330ML LOCAL THEMED 1X24</v>
          </cell>
          <cell r="E28">
            <v>0.3666666666666667</v>
          </cell>
          <cell r="F28">
            <v>20.533333333333335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29330</v>
          </cell>
          <cell r="N28">
            <v>26663.63636363636</v>
          </cell>
        </row>
        <row r="29">
          <cell r="C29">
            <v>74598</v>
          </cell>
          <cell r="D29" t="str">
            <v>AQ.380 REFLECTIONS 1X12</v>
          </cell>
          <cell r="E29">
            <v>18.8</v>
          </cell>
          <cell r="F29">
            <v>1052.8</v>
          </cell>
          <cell r="G29">
            <v>58440</v>
          </cell>
          <cell r="H29">
            <v>58440</v>
          </cell>
          <cell r="I29">
            <v>80652</v>
          </cell>
          <cell r="J29">
            <v>80652</v>
          </cell>
          <cell r="K29">
            <v>80652</v>
          </cell>
          <cell r="L29">
            <v>80652</v>
          </cell>
          <cell r="M29">
            <v>80652</v>
          </cell>
          <cell r="N29">
            <v>73320</v>
          </cell>
        </row>
        <row r="30">
          <cell r="C30" t="str">
            <v>74598R</v>
          </cell>
          <cell r="D30" t="str">
            <v>AQ.380 REFLECTIONS 1X12 REJECT</v>
          </cell>
          <cell r="M30">
            <v>80652</v>
          </cell>
          <cell r="N30">
            <v>73320</v>
          </cell>
        </row>
        <row r="31">
          <cell r="C31" t="str">
            <v>74598P</v>
          </cell>
          <cell r="D31" t="str">
            <v>AQ.380 REFLECTIONS 1X1 PCS</v>
          </cell>
          <cell r="E31">
            <v>1.5666666666666667</v>
          </cell>
          <cell r="F31">
            <v>87.733333333333334</v>
          </cell>
          <cell r="G31">
            <v>4870</v>
          </cell>
          <cell r="H31">
            <v>4870</v>
          </cell>
          <cell r="I31">
            <v>6721</v>
          </cell>
          <cell r="J31">
            <v>6721</v>
          </cell>
          <cell r="K31">
            <v>6721</v>
          </cell>
          <cell r="L31">
            <v>6721</v>
          </cell>
          <cell r="M31">
            <v>6721</v>
          </cell>
          <cell r="N31">
            <v>6109.9999999999991</v>
          </cell>
        </row>
        <row r="32">
          <cell r="C32" t="str">
            <v>74598PR</v>
          </cell>
          <cell r="D32" t="str">
            <v>AQ.380 REFLECTIONS PCS REJECT</v>
          </cell>
          <cell r="M32">
            <v>6721</v>
          </cell>
          <cell r="N32">
            <v>6109.9999999999991</v>
          </cell>
        </row>
        <row r="33">
          <cell r="C33">
            <v>80333</v>
          </cell>
          <cell r="D33" t="str">
            <v>AQ 380ML SPARKLING 1X12</v>
          </cell>
          <cell r="E33">
            <v>18.8</v>
          </cell>
          <cell r="F33">
            <v>1052.8</v>
          </cell>
          <cell r="G33">
            <v>63480</v>
          </cell>
          <cell r="H33">
            <v>63480</v>
          </cell>
          <cell r="I33">
            <v>80652</v>
          </cell>
          <cell r="J33">
            <v>80652</v>
          </cell>
          <cell r="K33">
            <v>80652</v>
          </cell>
          <cell r="L33">
            <v>80652</v>
          </cell>
          <cell r="M33">
            <v>80652</v>
          </cell>
          <cell r="N33">
            <v>73320</v>
          </cell>
        </row>
        <row r="34">
          <cell r="C34" t="str">
            <v>80333R</v>
          </cell>
          <cell r="D34" t="str">
            <v>AQ 380ML SPARKLING 1X12 REJECT</v>
          </cell>
          <cell r="E34">
            <v>18.8</v>
          </cell>
          <cell r="F34">
            <v>1052.8</v>
          </cell>
          <cell r="G34">
            <v>63480</v>
          </cell>
          <cell r="H34">
            <v>63480</v>
          </cell>
          <cell r="I34">
            <v>80652</v>
          </cell>
          <cell r="J34">
            <v>80652</v>
          </cell>
          <cell r="K34">
            <v>80652</v>
          </cell>
          <cell r="L34">
            <v>80652</v>
          </cell>
          <cell r="M34">
            <v>80652</v>
          </cell>
          <cell r="N34">
            <v>73320</v>
          </cell>
        </row>
        <row r="35">
          <cell r="C35" t="str">
            <v>80333P</v>
          </cell>
          <cell r="D35" t="str">
            <v>AQ 380ML SPARKLING 1X1</v>
          </cell>
          <cell r="E35">
            <v>0</v>
          </cell>
          <cell r="F35">
            <v>0</v>
          </cell>
          <cell r="G35">
            <v>5290</v>
          </cell>
          <cell r="H35">
            <v>5290</v>
          </cell>
          <cell r="I35">
            <v>6721</v>
          </cell>
          <cell r="J35">
            <v>6721</v>
          </cell>
          <cell r="K35">
            <v>6721</v>
          </cell>
          <cell r="L35">
            <v>6721</v>
          </cell>
          <cell r="M35">
            <v>6721</v>
          </cell>
          <cell r="N35">
            <v>6109.9999999999991</v>
          </cell>
        </row>
        <row r="36">
          <cell r="C36" t="str">
            <v>80333PR</v>
          </cell>
          <cell r="D36" t="str">
            <v>AQ 380ML SPARKLING PCS REJECT</v>
          </cell>
          <cell r="E36">
            <v>1.5666666666666667</v>
          </cell>
          <cell r="F36">
            <v>87.733333333333334</v>
          </cell>
          <cell r="G36">
            <v>5290</v>
          </cell>
          <cell r="H36">
            <v>5290</v>
          </cell>
          <cell r="I36">
            <v>6721</v>
          </cell>
          <cell r="J36">
            <v>6721</v>
          </cell>
          <cell r="K36">
            <v>6721</v>
          </cell>
          <cell r="L36">
            <v>6721</v>
          </cell>
          <cell r="M36">
            <v>6721</v>
          </cell>
          <cell r="N36">
            <v>6109.9999999999991</v>
          </cell>
        </row>
        <row r="37">
          <cell r="C37">
            <v>132527</v>
          </cell>
          <cell r="D37" t="str">
            <v>AQ. 380ML REFLECTION SG 1X12</v>
          </cell>
          <cell r="E37">
            <v>18.8</v>
          </cell>
          <cell r="F37">
            <v>1052.8</v>
          </cell>
          <cell r="G37">
            <v>0</v>
          </cell>
          <cell r="H37">
            <v>80652</v>
          </cell>
          <cell r="I37">
            <v>80652</v>
          </cell>
          <cell r="J37">
            <v>80652</v>
          </cell>
          <cell r="K37">
            <v>80652</v>
          </cell>
          <cell r="L37">
            <v>80652</v>
          </cell>
          <cell r="M37">
            <v>80652</v>
          </cell>
          <cell r="N37">
            <v>73320</v>
          </cell>
        </row>
        <row r="38">
          <cell r="C38" t="str">
            <v>132527P</v>
          </cell>
          <cell r="D38" t="str">
            <v>AQ. 380ML REFLECTION SG 1X1</v>
          </cell>
          <cell r="E38">
            <v>1.5666666666666667</v>
          </cell>
          <cell r="F38">
            <v>87.733333333333334</v>
          </cell>
          <cell r="G38">
            <v>4870</v>
          </cell>
          <cell r="H38">
            <v>4870</v>
          </cell>
          <cell r="I38">
            <v>6721</v>
          </cell>
          <cell r="J38">
            <v>6721</v>
          </cell>
          <cell r="K38">
            <v>6721</v>
          </cell>
          <cell r="L38">
            <v>6721</v>
          </cell>
          <cell r="M38">
            <v>6721</v>
          </cell>
          <cell r="N38">
            <v>6109.9999999999991</v>
          </cell>
        </row>
        <row r="39">
          <cell r="C39">
            <v>133875</v>
          </cell>
          <cell r="D39" t="str">
            <v>AQ. 380ML SPARKLING SG 1X12</v>
          </cell>
          <cell r="E39">
            <v>18.8</v>
          </cell>
          <cell r="F39">
            <v>1052.8</v>
          </cell>
          <cell r="G39">
            <v>0</v>
          </cell>
          <cell r="H39">
            <v>80652</v>
          </cell>
          <cell r="I39">
            <v>80652</v>
          </cell>
          <cell r="J39">
            <v>80652</v>
          </cell>
          <cell r="K39">
            <v>80652</v>
          </cell>
          <cell r="L39">
            <v>80652</v>
          </cell>
          <cell r="M39">
            <v>80652</v>
          </cell>
          <cell r="N39">
            <v>73320</v>
          </cell>
        </row>
        <row r="40">
          <cell r="C40" t="str">
            <v>133875P</v>
          </cell>
          <cell r="D40" t="str">
            <v>AQ. 380ML SPARKLING SG 1X1</v>
          </cell>
          <cell r="E40">
            <v>1.5666666666666667</v>
          </cell>
          <cell r="F40">
            <v>87.733333333333334</v>
          </cell>
          <cell r="G40">
            <v>5290</v>
          </cell>
          <cell r="H40">
            <v>5290</v>
          </cell>
          <cell r="I40">
            <v>6721</v>
          </cell>
          <cell r="J40">
            <v>6721</v>
          </cell>
          <cell r="K40">
            <v>6721</v>
          </cell>
          <cell r="L40">
            <v>6721</v>
          </cell>
          <cell r="M40">
            <v>6721</v>
          </cell>
          <cell r="N40">
            <v>6109.9999999999991</v>
          </cell>
        </row>
        <row r="41">
          <cell r="C41">
            <v>122407</v>
          </cell>
          <cell r="D41" t="str">
            <v>AQ.450ML 1X6</v>
          </cell>
          <cell r="E41">
            <v>2.9249999999999998</v>
          </cell>
          <cell r="F41">
            <v>0</v>
          </cell>
          <cell r="G41">
            <v>16000</v>
          </cell>
          <cell r="H41">
            <v>16640</v>
          </cell>
          <cell r="I41">
            <v>17310</v>
          </cell>
          <cell r="J41">
            <v>17310</v>
          </cell>
          <cell r="K41">
            <v>18345</v>
          </cell>
          <cell r="L41">
            <v>18345</v>
          </cell>
          <cell r="M41">
            <v>18345</v>
          </cell>
          <cell r="N41">
            <v>16677.272727272724</v>
          </cell>
        </row>
        <row r="42">
          <cell r="C42">
            <v>122408</v>
          </cell>
          <cell r="D42" t="str">
            <v>AQ.450ML 1X24</v>
          </cell>
          <cell r="E42">
            <v>11.7</v>
          </cell>
          <cell r="F42">
            <v>0</v>
          </cell>
          <cell r="G42">
            <v>64000</v>
          </cell>
          <cell r="H42">
            <v>66560</v>
          </cell>
          <cell r="I42">
            <v>69230</v>
          </cell>
          <cell r="J42">
            <v>69230</v>
          </cell>
          <cell r="K42">
            <v>73380</v>
          </cell>
          <cell r="L42">
            <v>73380</v>
          </cell>
          <cell r="M42">
            <v>73380</v>
          </cell>
          <cell r="N42">
            <v>66709.090909090897</v>
          </cell>
        </row>
        <row r="43">
          <cell r="C43" t="str">
            <v>122408R</v>
          </cell>
          <cell r="D43" t="str">
            <v>AQ.450ML 1X24 REJECT</v>
          </cell>
          <cell r="E43">
            <v>11.7</v>
          </cell>
          <cell r="F43">
            <v>0</v>
          </cell>
          <cell r="G43">
            <v>64000</v>
          </cell>
          <cell r="H43">
            <v>66560</v>
          </cell>
          <cell r="I43">
            <v>69230</v>
          </cell>
          <cell r="J43">
            <v>69230</v>
          </cell>
          <cell r="K43">
            <v>73380</v>
          </cell>
          <cell r="L43">
            <v>73380</v>
          </cell>
          <cell r="M43">
            <v>73380</v>
          </cell>
          <cell r="N43">
            <v>66709.090909090897</v>
          </cell>
        </row>
        <row r="44">
          <cell r="C44" t="str">
            <v>122408MP</v>
          </cell>
          <cell r="D44" t="str">
            <v>AQ.450ML 1X6 MULTIPACK</v>
          </cell>
          <cell r="E44">
            <v>2.9249999999999998</v>
          </cell>
          <cell r="F44">
            <v>0</v>
          </cell>
          <cell r="G44">
            <v>16000</v>
          </cell>
          <cell r="H44">
            <v>16640</v>
          </cell>
          <cell r="I44">
            <v>17307.5</v>
          </cell>
          <cell r="J44">
            <v>17307.5</v>
          </cell>
          <cell r="K44">
            <v>18345</v>
          </cell>
          <cell r="L44">
            <v>18345</v>
          </cell>
          <cell r="M44">
            <v>18345</v>
          </cell>
          <cell r="N44">
            <v>16677.272727272724</v>
          </cell>
        </row>
        <row r="45">
          <cell r="C45" t="str">
            <v>122408P</v>
          </cell>
          <cell r="D45" t="str">
            <v>AQ.450ML 1X1 PCS</v>
          </cell>
          <cell r="E45">
            <v>0.48749999999999999</v>
          </cell>
          <cell r="F45">
            <v>0</v>
          </cell>
          <cell r="G45">
            <v>2666.6666666666665</v>
          </cell>
          <cell r="H45">
            <v>2773.3333333333335</v>
          </cell>
          <cell r="I45">
            <v>2884.5833333333335</v>
          </cell>
          <cell r="J45">
            <v>2884.5833333333335</v>
          </cell>
          <cell r="K45">
            <v>3057.5</v>
          </cell>
          <cell r="L45">
            <v>3057.5</v>
          </cell>
          <cell r="M45">
            <v>3057.5</v>
          </cell>
          <cell r="N45">
            <v>2779.5454545454545</v>
          </cell>
        </row>
        <row r="46">
          <cell r="C46" t="str">
            <v>122408PR</v>
          </cell>
          <cell r="D46" t="str">
            <v>AQ.450ML 1X1 PCS REJECT</v>
          </cell>
          <cell r="E46">
            <v>0.48749999999999999</v>
          </cell>
          <cell r="F46">
            <v>0</v>
          </cell>
          <cell r="G46">
            <v>2666.6666666666665</v>
          </cell>
          <cell r="H46">
            <v>2773.3333333333335</v>
          </cell>
          <cell r="I46">
            <v>2884.5833333333335</v>
          </cell>
          <cell r="J46">
            <v>2884.5833333333335</v>
          </cell>
          <cell r="K46">
            <v>3057.5</v>
          </cell>
          <cell r="L46">
            <v>3057.5</v>
          </cell>
          <cell r="M46">
            <v>3057.5</v>
          </cell>
          <cell r="N46">
            <v>2779.5454545454545</v>
          </cell>
        </row>
        <row r="47">
          <cell r="C47">
            <v>135877</v>
          </cell>
          <cell r="D47" t="str">
            <v>AQ.450 ML KIDS Q1 1X24</v>
          </cell>
          <cell r="E47">
            <v>0.48749999999999999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73380</v>
          </cell>
          <cell r="N47">
            <v>66709.090909090897</v>
          </cell>
        </row>
        <row r="48">
          <cell r="C48">
            <v>74561</v>
          </cell>
          <cell r="D48" t="str">
            <v>AQ.600ML 1X24</v>
          </cell>
          <cell r="E48">
            <v>15.3</v>
          </cell>
          <cell r="F48">
            <v>856.80000000000007</v>
          </cell>
          <cell r="G48">
            <v>33780</v>
          </cell>
          <cell r="H48">
            <v>35131</v>
          </cell>
          <cell r="I48">
            <v>35131</v>
          </cell>
          <cell r="J48">
            <v>35131</v>
          </cell>
          <cell r="K48">
            <v>37240</v>
          </cell>
          <cell r="L48">
            <v>37240</v>
          </cell>
          <cell r="M48">
            <v>37240</v>
          </cell>
          <cell r="N48">
            <v>33854.545454545449</v>
          </cell>
        </row>
        <row r="49">
          <cell r="C49" t="str">
            <v>74561R</v>
          </cell>
          <cell r="D49" t="str">
            <v>AQ.600ML 1X24 REJECT</v>
          </cell>
          <cell r="E49">
            <v>15.3</v>
          </cell>
          <cell r="F49">
            <v>856.80000000000007</v>
          </cell>
          <cell r="G49">
            <v>33780</v>
          </cell>
          <cell r="H49">
            <v>35131</v>
          </cell>
          <cell r="I49">
            <v>35131</v>
          </cell>
          <cell r="J49">
            <v>35131</v>
          </cell>
          <cell r="K49">
            <v>37240</v>
          </cell>
          <cell r="L49">
            <v>37240</v>
          </cell>
          <cell r="M49">
            <v>37240</v>
          </cell>
          <cell r="N49">
            <v>33854.545454545449</v>
          </cell>
        </row>
        <row r="50">
          <cell r="C50" t="str">
            <v>74561P</v>
          </cell>
          <cell r="D50" t="str">
            <v>AQ.600ML 1X1 PCS</v>
          </cell>
          <cell r="E50">
            <v>0.63750000000000007</v>
          </cell>
          <cell r="F50">
            <v>35.700000000000003</v>
          </cell>
          <cell r="G50">
            <v>1407.5</v>
          </cell>
          <cell r="H50">
            <v>1463.7916666666667</v>
          </cell>
          <cell r="I50">
            <v>1463.7916666666667</v>
          </cell>
          <cell r="J50">
            <v>1463.7916666666667</v>
          </cell>
          <cell r="K50">
            <v>1551.6666666666667</v>
          </cell>
          <cell r="L50">
            <v>1551.6666666666667</v>
          </cell>
          <cell r="M50">
            <v>1551.6666666666667</v>
          </cell>
          <cell r="N50">
            <v>1410.6060606060605</v>
          </cell>
        </row>
        <row r="51">
          <cell r="C51" t="str">
            <v>74561PR</v>
          </cell>
          <cell r="D51" t="str">
            <v>AQ.600ML 1X1 PCS REJECT</v>
          </cell>
          <cell r="E51">
            <v>0.63750000000000007</v>
          </cell>
          <cell r="F51">
            <v>35.700000000000003</v>
          </cell>
          <cell r="G51">
            <v>1407.5</v>
          </cell>
          <cell r="H51">
            <v>1463.7916666666667</v>
          </cell>
          <cell r="I51">
            <v>1463.7916666666667</v>
          </cell>
          <cell r="J51">
            <v>1463.7916666666667</v>
          </cell>
          <cell r="K51">
            <v>1551.6666666666667</v>
          </cell>
          <cell r="L51">
            <v>1551.6666666666667</v>
          </cell>
          <cell r="M51">
            <v>1551.6666666666667</v>
          </cell>
          <cell r="N51">
            <v>1410.6060606060605</v>
          </cell>
        </row>
        <row r="52">
          <cell r="C52" t="str">
            <v>74561MP</v>
          </cell>
          <cell r="D52" t="str">
            <v>AQ.600ML 1X6</v>
          </cell>
          <cell r="E52">
            <v>3.8250000000000002</v>
          </cell>
          <cell r="F52">
            <v>214.20000000000002</v>
          </cell>
          <cell r="G52">
            <v>8445</v>
          </cell>
          <cell r="H52">
            <v>8782.75000000002</v>
          </cell>
          <cell r="I52">
            <v>8782.75</v>
          </cell>
          <cell r="J52">
            <v>8782.75</v>
          </cell>
          <cell r="K52">
            <v>9310</v>
          </cell>
          <cell r="L52">
            <v>9310</v>
          </cell>
          <cell r="M52">
            <v>9310</v>
          </cell>
          <cell r="N52">
            <v>8463.6363636363621</v>
          </cell>
        </row>
        <row r="53">
          <cell r="C53">
            <v>12313</v>
          </cell>
          <cell r="D53" t="str">
            <v>AQ.600 ML  1 X 24 PCS</v>
          </cell>
          <cell r="E53">
            <v>15.3</v>
          </cell>
          <cell r="F53">
            <v>856.80000000000007</v>
          </cell>
          <cell r="G53">
            <v>33780</v>
          </cell>
          <cell r="H53">
            <v>35131</v>
          </cell>
          <cell r="I53">
            <v>35131</v>
          </cell>
          <cell r="J53">
            <v>35131</v>
          </cell>
          <cell r="K53">
            <v>37240</v>
          </cell>
          <cell r="L53">
            <v>37240</v>
          </cell>
          <cell r="M53">
            <v>37240</v>
          </cell>
          <cell r="N53">
            <v>33854.545454545449</v>
          </cell>
        </row>
        <row r="54">
          <cell r="C54">
            <v>139188</v>
          </cell>
          <cell r="D54" t="str">
            <v>AQ.600 ML RESKA</v>
          </cell>
          <cell r="E54">
            <v>15.3</v>
          </cell>
          <cell r="F54">
            <v>2662.2000000000003</v>
          </cell>
          <cell r="G54">
            <v>33780</v>
          </cell>
          <cell r="H54">
            <v>35131</v>
          </cell>
          <cell r="I54">
            <v>35131</v>
          </cell>
          <cell r="J54">
            <v>35131</v>
          </cell>
          <cell r="K54">
            <v>37240</v>
          </cell>
          <cell r="L54">
            <v>37240</v>
          </cell>
          <cell r="M54">
            <v>37240</v>
          </cell>
          <cell r="N54">
            <v>33854.545454545449</v>
          </cell>
        </row>
        <row r="55">
          <cell r="C55" t="str">
            <v>139188P</v>
          </cell>
          <cell r="D55" t="str">
            <v>AQ.600 ML RESKA 1X1</v>
          </cell>
          <cell r="E55">
            <v>0.63750000000000007</v>
          </cell>
          <cell r="F55">
            <v>110.92500000000001</v>
          </cell>
          <cell r="G55">
            <v>1407.5</v>
          </cell>
          <cell r="H55">
            <v>1463.7916666666667</v>
          </cell>
          <cell r="I55">
            <v>1463.7916666666667</v>
          </cell>
          <cell r="J55">
            <v>1463.7916666666667</v>
          </cell>
          <cell r="K55">
            <v>1551.6666666666667</v>
          </cell>
          <cell r="L55">
            <v>1551.6666666666667</v>
          </cell>
          <cell r="M55">
            <v>1551.6666666666667</v>
          </cell>
          <cell r="N55">
            <v>1410.6060606060605</v>
          </cell>
        </row>
        <row r="56">
          <cell r="C56">
            <v>12814</v>
          </cell>
          <cell r="D56" t="str">
            <v>AQUA CLICK N GO 750ML 1X6 WRAP PACK</v>
          </cell>
          <cell r="E56">
            <v>4.7</v>
          </cell>
          <cell r="F56">
            <v>0</v>
          </cell>
          <cell r="G56">
            <v>18770</v>
          </cell>
          <cell r="H56">
            <v>19520.666666666668</v>
          </cell>
          <cell r="I56">
            <v>20303.333333333332</v>
          </cell>
          <cell r="J56">
            <v>20303.333333333332</v>
          </cell>
          <cell r="K56">
            <v>21520</v>
          </cell>
          <cell r="L56">
            <v>21520</v>
          </cell>
          <cell r="M56">
            <v>21520</v>
          </cell>
          <cell r="N56">
            <v>19563.63636363636</v>
          </cell>
        </row>
        <row r="57">
          <cell r="C57" t="str">
            <v>12814E</v>
          </cell>
          <cell r="D57" t="str">
            <v>AQ.750ML 1X4 MULTIPACK</v>
          </cell>
          <cell r="E57">
            <v>3.1333333333333333</v>
          </cell>
          <cell r="F57">
            <v>0</v>
          </cell>
          <cell r="G57">
            <v>12513.333333333334</v>
          </cell>
          <cell r="H57">
            <v>13013.777777777777</v>
          </cell>
          <cell r="I57">
            <v>13535.555555555555</v>
          </cell>
          <cell r="J57">
            <v>13535.555555555555</v>
          </cell>
          <cell r="K57">
            <v>14346.666666666666</v>
          </cell>
          <cell r="L57">
            <v>14346.666666666666</v>
          </cell>
          <cell r="M57">
            <v>14346.666666666666</v>
          </cell>
          <cell r="N57">
            <v>13042.42424242424</v>
          </cell>
        </row>
        <row r="58">
          <cell r="C58">
            <v>131178</v>
          </cell>
          <cell r="D58" t="str">
            <v>AQ 750 ML SPARKLING 1X6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72000</v>
          </cell>
          <cell r="L58">
            <v>72000</v>
          </cell>
          <cell r="M58">
            <v>72000</v>
          </cell>
          <cell r="N58">
            <v>65454.545454545449</v>
          </cell>
        </row>
        <row r="59">
          <cell r="C59">
            <v>131179</v>
          </cell>
          <cell r="D59" t="str">
            <v>AQ 750 ML REFLECTION 1X6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72000</v>
          </cell>
          <cell r="L59">
            <v>72000</v>
          </cell>
          <cell r="M59">
            <v>72000</v>
          </cell>
          <cell r="N59">
            <v>65454.545454545449</v>
          </cell>
        </row>
        <row r="60">
          <cell r="C60">
            <v>81681</v>
          </cell>
          <cell r="D60" t="str">
            <v>AQ.750ML 1X18</v>
          </cell>
          <cell r="E60">
            <v>14.1</v>
          </cell>
          <cell r="F60">
            <v>0</v>
          </cell>
          <cell r="G60">
            <v>56310</v>
          </cell>
          <cell r="H60">
            <v>58562</v>
          </cell>
          <cell r="I60">
            <v>60910</v>
          </cell>
          <cell r="J60">
            <v>60910</v>
          </cell>
          <cell r="K60">
            <v>64560</v>
          </cell>
          <cell r="L60">
            <v>64560</v>
          </cell>
          <cell r="M60">
            <v>64560</v>
          </cell>
          <cell r="N60">
            <v>58690.909090909088</v>
          </cell>
        </row>
        <row r="61">
          <cell r="C61" t="str">
            <v>81681R</v>
          </cell>
          <cell r="D61" t="str">
            <v>AQ.750ML 1X18 REJECT</v>
          </cell>
          <cell r="E61">
            <v>14.1</v>
          </cell>
          <cell r="F61">
            <v>0</v>
          </cell>
          <cell r="G61">
            <v>56310</v>
          </cell>
          <cell r="H61">
            <v>58562</v>
          </cell>
          <cell r="I61">
            <v>60910</v>
          </cell>
          <cell r="J61">
            <v>60910</v>
          </cell>
          <cell r="K61">
            <v>64560</v>
          </cell>
          <cell r="L61">
            <v>64560</v>
          </cell>
          <cell r="M61">
            <v>64560</v>
          </cell>
          <cell r="N61">
            <v>58690.909090909088</v>
          </cell>
        </row>
        <row r="62">
          <cell r="C62" t="str">
            <v>81681P</v>
          </cell>
          <cell r="D62" t="str">
            <v>AQ.750ML 1X1 PCS</v>
          </cell>
          <cell r="E62">
            <v>0.78333333333333333</v>
          </cell>
          <cell r="F62">
            <v>0</v>
          </cell>
          <cell r="G62">
            <v>3128.3333333333335</v>
          </cell>
          <cell r="H62">
            <v>3253.4444444444443</v>
          </cell>
          <cell r="I62">
            <v>3383.8888888888887</v>
          </cell>
          <cell r="J62">
            <v>3383.8888888888887</v>
          </cell>
          <cell r="K62">
            <v>3586.6666666666665</v>
          </cell>
          <cell r="L62">
            <v>3586.6666666666665</v>
          </cell>
          <cell r="M62">
            <v>3586.6666666666665</v>
          </cell>
          <cell r="N62">
            <v>3260.6060606060601</v>
          </cell>
        </row>
        <row r="63">
          <cell r="C63" t="str">
            <v>81681PR</v>
          </cell>
          <cell r="D63" t="str">
            <v>AQ.750ML 1X1 PCS REJECT</v>
          </cell>
          <cell r="E63">
            <v>0.78333333333333333</v>
          </cell>
          <cell r="F63">
            <v>0</v>
          </cell>
          <cell r="G63">
            <v>3128.3333333333335</v>
          </cell>
          <cell r="H63">
            <v>3253.4444444444443</v>
          </cell>
          <cell r="I63">
            <v>3383.8888888888887</v>
          </cell>
          <cell r="J63">
            <v>3383.8888888888887</v>
          </cell>
          <cell r="K63">
            <v>3586.6666666666665</v>
          </cell>
          <cell r="L63">
            <v>3586.6666666666665</v>
          </cell>
          <cell r="M63">
            <v>3586.6666666666665</v>
          </cell>
          <cell r="N63">
            <v>3260.6060606060601</v>
          </cell>
        </row>
        <row r="64">
          <cell r="C64" t="str">
            <v>81681MP</v>
          </cell>
          <cell r="D64" t="str">
            <v>AQ.750ML 1X4 MULTIPACK</v>
          </cell>
          <cell r="E64">
            <v>3.1333333333333333</v>
          </cell>
          <cell r="F64">
            <v>0</v>
          </cell>
          <cell r="G64">
            <v>12513.333333333334</v>
          </cell>
          <cell r="H64">
            <v>13013.777777777777</v>
          </cell>
          <cell r="I64">
            <v>13535.555555555555</v>
          </cell>
          <cell r="J64">
            <v>13535.555555555555</v>
          </cell>
          <cell r="K64">
            <v>14350</v>
          </cell>
          <cell r="L64">
            <v>14350</v>
          </cell>
          <cell r="M64">
            <v>14350</v>
          </cell>
          <cell r="N64">
            <v>13045.454545454544</v>
          </cell>
        </row>
        <row r="65">
          <cell r="C65">
            <v>74553</v>
          </cell>
          <cell r="D65" t="str">
            <v>AQ.1500ML 1X12</v>
          </cell>
          <cell r="E65">
            <v>19.5</v>
          </cell>
          <cell r="F65">
            <v>1092</v>
          </cell>
          <cell r="G65">
            <v>33358</v>
          </cell>
          <cell r="H65">
            <v>35359</v>
          </cell>
          <cell r="I65">
            <v>37130</v>
          </cell>
          <cell r="J65">
            <v>37130</v>
          </cell>
          <cell r="K65">
            <v>39360</v>
          </cell>
          <cell r="L65">
            <v>40500</v>
          </cell>
          <cell r="M65">
            <v>40500</v>
          </cell>
          <cell r="N65">
            <v>36818.181818181816</v>
          </cell>
        </row>
        <row r="66">
          <cell r="C66" t="str">
            <v>74553MP</v>
          </cell>
          <cell r="D66" t="str">
            <v>AQ. 1500 ML 1X6 MP</v>
          </cell>
          <cell r="E66">
            <v>58.5</v>
          </cell>
          <cell r="F66">
            <v>3276</v>
          </cell>
          <cell r="G66">
            <v>16679</v>
          </cell>
          <cell r="H66">
            <v>17679.5</v>
          </cell>
          <cell r="I66">
            <v>18565</v>
          </cell>
          <cell r="J66">
            <v>18565</v>
          </cell>
          <cell r="K66">
            <v>19680</v>
          </cell>
          <cell r="L66">
            <v>20250</v>
          </cell>
          <cell r="M66">
            <v>20250</v>
          </cell>
          <cell r="N66">
            <v>18409.090909090908</v>
          </cell>
        </row>
        <row r="67">
          <cell r="C67">
            <v>74589</v>
          </cell>
          <cell r="D67" t="str">
            <v>AQ.1500ML MULTIPACK 1X6</v>
          </cell>
          <cell r="E67">
            <v>9.75</v>
          </cell>
          <cell r="F67">
            <v>546</v>
          </cell>
          <cell r="G67">
            <v>16679</v>
          </cell>
          <cell r="H67">
            <v>17679.5</v>
          </cell>
          <cell r="I67">
            <v>18565</v>
          </cell>
          <cell r="J67">
            <v>18565</v>
          </cell>
          <cell r="K67">
            <v>19680</v>
          </cell>
          <cell r="L67">
            <v>20250</v>
          </cell>
          <cell r="M67">
            <v>20250</v>
          </cell>
          <cell r="N67">
            <v>18409.090909090908</v>
          </cell>
        </row>
        <row r="68">
          <cell r="C68" t="str">
            <v>74553P</v>
          </cell>
          <cell r="D68" t="str">
            <v>AQ.1500ML 1X1 PCS</v>
          </cell>
          <cell r="E68">
            <v>1.625</v>
          </cell>
          <cell r="F68">
            <v>91</v>
          </cell>
          <cell r="G68">
            <v>2779.8333333333335</v>
          </cell>
          <cell r="H68">
            <v>2946.5833333333335</v>
          </cell>
          <cell r="I68">
            <v>3094.1666666666665</v>
          </cell>
          <cell r="J68">
            <v>3094.1666666666665</v>
          </cell>
          <cell r="K68">
            <v>3280</v>
          </cell>
          <cell r="L68">
            <v>3375</v>
          </cell>
          <cell r="M68">
            <v>3375</v>
          </cell>
          <cell r="N68">
            <v>3068.181818181818</v>
          </cell>
        </row>
        <row r="69">
          <cell r="C69" t="str">
            <v>74553PR</v>
          </cell>
          <cell r="D69" t="str">
            <v>AQ.1500ML 1X1 PCS REJECT</v>
          </cell>
          <cell r="E69">
            <v>1.625</v>
          </cell>
          <cell r="F69">
            <v>91</v>
          </cell>
          <cell r="G69">
            <v>2779.8333333333335</v>
          </cell>
          <cell r="H69">
            <v>2946.5833333333335</v>
          </cell>
          <cell r="I69">
            <v>3094.1666666666665</v>
          </cell>
          <cell r="J69">
            <v>3094.1666666666665</v>
          </cell>
          <cell r="K69">
            <v>3280</v>
          </cell>
          <cell r="L69">
            <v>3375</v>
          </cell>
          <cell r="M69">
            <v>3375</v>
          </cell>
          <cell r="N69">
            <v>3068.181818181818</v>
          </cell>
        </row>
        <row r="70">
          <cell r="C70">
            <v>127210</v>
          </cell>
          <cell r="D70" t="str">
            <v>CAAYA JASMINE 350 ML 1X12</v>
          </cell>
          <cell r="E70">
            <v>4.5</v>
          </cell>
          <cell r="F70">
            <v>252</v>
          </cell>
          <cell r="G70">
            <v>40200</v>
          </cell>
          <cell r="H70">
            <v>47191</v>
          </cell>
          <cell r="I70">
            <v>47191</v>
          </cell>
          <cell r="J70">
            <v>47191</v>
          </cell>
          <cell r="K70">
            <v>47191</v>
          </cell>
          <cell r="L70">
            <v>47191</v>
          </cell>
          <cell r="M70">
            <v>47191</v>
          </cell>
          <cell r="N70">
            <v>42900.909090909088</v>
          </cell>
        </row>
        <row r="71">
          <cell r="C71" t="str">
            <v>127210P</v>
          </cell>
          <cell r="D71" t="str">
            <v>CAAYA JASMINE 350 ML 1X1</v>
          </cell>
          <cell r="E71">
            <v>0.375</v>
          </cell>
          <cell r="F71">
            <v>21</v>
          </cell>
          <cell r="G71">
            <v>3350</v>
          </cell>
          <cell r="H71">
            <v>3932.5833333333335</v>
          </cell>
          <cell r="I71">
            <v>3932.5833333333335</v>
          </cell>
          <cell r="J71">
            <v>3932.5833333333335</v>
          </cell>
          <cell r="K71">
            <v>3932.5833333333335</v>
          </cell>
          <cell r="L71">
            <v>3932.5833333333335</v>
          </cell>
          <cell r="M71">
            <v>3932.5833333333335</v>
          </cell>
          <cell r="N71">
            <v>3575.0757575757575</v>
          </cell>
        </row>
        <row r="72">
          <cell r="C72" t="str">
            <v>127210PR</v>
          </cell>
          <cell r="D72" t="str">
            <v>CAAYA JASMINE 350 ML 1X1 PCS REJECT</v>
          </cell>
          <cell r="E72">
            <v>0.375</v>
          </cell>
          <cell r="F72">
            <v>21</v>
          </cell>
          <cell r="G72">
            <v>3350</v>
          </cell>
          <cell r="H72">
            <v>3932.5833333333335</v>
          </cell>
          <cell r="I72">
            <v>3932.5833333333335</v>
          </cell>
          <cell r="J72">
            <v>3932.5833333333335</v>
          </cell>
          <cell r="K72">
            <v>3932.5833333333335</v>
          </cell>
          <cell r="L72">
            <v>3932.5833333333335</v>
          </cell>
          <cell r="M72">
            <v>3932.5833333333335</v>
          </cell>
          <cell r="N72">
            <v>3575.0757575757575</v>
          </cell>
        </row>
        <row r="73">
          <cell r="C73">
            <v>130376</v>
          </cell>
          <cell r="D73" t="str">
            <v>CAAYA TOASTED RICE 350 ML 1X12</v>
          </cell>
          <cell r="E73">
            <v>4.5</v>
          </cell>
          <cell r="F73">
            <v>252</v>
          </cell>
          <cell r="G73">
            <v>40200</v>
          </cell>
          <cell r="H73">
            <v>47191</v>
          </cell>
          <cell r="I73">
            <v>47191</v>
          </cell>
          <cell r="J73">
            <v>47191</v>
          </cell>
          <cell r="K73">
            <v>47191</v>
          </cell>
          <cell r="L73">
            <v>47191</v>
          </cell>
          <cell r="M73">
            <v>47191</v>
          </cell>
          <cell r="N73">
            <v>42900.909090909088</v>
          </cell>
        </row>
        <row r="74">
          <cell r="C74" t="str">
            <v>130376P</v>
          </cell>
          <cell r="D74" t="str">
            <v>CAAYA TOASTED RICE 350 ML 1X1</v>
          </cell>
          <cell r="E74">
            <v>0.375</v>
          </cell>
          <cell r="F74">
            <v>21</v>
          </cell>
          <cell r="G74">
            <v>3350</v>
          </cell>
          <cell r="H74">
            <v>3932.5833333333335</v>
          </cell>
          <cell r="I74">
            <v>3932.5833333333335</v>
          </cell>
          <cell r="J74">
            <v>3932.5833333333335</v>
          </cell>
          <cell r="K74">
            <v>3932.5833333333335</v>
          </cell>
          <cell r="L74">
            <v>3932.5833333333335</v>
          </cell>
          <cell r="M74">
            <v>3932.5833333333335</v>
          </cell>
          <cell r="N74">
            <v>3575.0757575757575</v>
          </cell>
        </row>
        <row r="75">
          <cell r="C75" t="str">
            <v>130376PR</v>
          </cell>
          <cell r="D75" t="str">
            <v>CAAYA TOASTED RICE 350 ML 1X1 PCS REJECT</v>
          </cell>
          <cell r="E75">
            <v>0.375</v>
          </cell>
          <cell r="F75">
            <v>21</v>
          </cell>
          <cell r="G75">
            <v>3350</v>
          </cell>
          <cell r="H75">
            <v>3932.5833333333335</v>
          </cell>
          <cell r="I75">
            <v>3932.5833333333335</v>
          </cell>
          <cell r="J75">
            <v>3932.5833333333335</v>
          </cell>
          <cell r="K75">
            <v>3932.5833333333335</v>
          </cell>
          <cell r="L75">
            <v>3932.5833333333335</v>
          </cell>
          <cell r="M75">
            <v>3932.5833333333335</v>
          </cell>
          <cell r="N75">
            <v>3575.0757575757575</v>
          </cell>
        </row>
        <row r="76">
          <cell r="C76">
            <v>130377</v>
          </cell>
          <cell r="D76" t="str">
            <v>CAAYA VANILLA PANDAN 350 ML 1X12</v>
          </cell>
          <cell r="E76">
            <v>4.5</v>
          </cell>
          <cell r="F76">
            <v>252</v>
          </cell>
          <cell r="G76">
            <v>40200</v>
          </cell>
          <cell r="H76">
            <v>47191</v>
          </cell>
          <cell r="I76">
            <v>47191</v>
          </cell>
          <cell r="J76">
            <v>47191</v>
          </cell>
          <cell r="K76">
            <v>47191</v>
          </cell>
          <cell r="L76">
            <v>47191</v>
          </cell>
          <cell r="M76">
            <v>47191</v>
          </cell>
          <cell r="N76">
            <v>42900.909090909088</v>
          </cell>
        </row>
        <row r="77">
          <cell r="C77" t="str">
            <v>130377P</v>
          </cell>
          <cell r="D77" t="str">
            <v>CAAYA VANILLA PANDAN 350 ML 1X1</v>
          </cell>
          <cell r="E77">
            <v>0.375</v>
          </cell>
          <cell r="F77">
            <v>21</v>
          </cell>
          <cell r="G77">
            <v>3350</v>
          </cell>
          <cell r="H77">
            <v>3932.5833333333335</v>
          </cell>
          <cell r="I77">
            <v>3932.5833333333335</v>
          </cell>
          <cell r="J77">
            <v>3932.5833333333335</v>
          </cell>
          <cell r="K77">
            <v>3932.5833333333335</v>
          </cell>
          <cell r="L77">
            <v>3932.5833333333335</v>
          </cell>
          <cell r="M77">
            <v>3932.5833333333335</v>
          </cell>
          <cell r="N77">
            <v>3575.0757575757575</v>
          </cell>
        </row>
        <row r="78">
          <cell r="C78" t="str">
            <v>130377PR</v>
          </cell>
          <cell r="D78" t="str">
            <v>CAAYA VANILLA PANDAN 350 ML 1X1 PCS REJECT</v>
          </cell>
          <cell r="E78">
            <v>0.375</v>
          </cell>
          <cell r="F78">
            <v>21</v>
          </cell>
          <cell r="G78">
            <v>3350</v>
          </cell>
          <cell r="H78">
            <v>3932.5833333333335</v>
          </cell>
          <cell r="I78">
            <v>3932.5833333333335</v>
          </cell>
          <cell r="J78">
            <v>3932.5833333333335</v>
          </cell>
          <cell r="K78">
            <v>3932.5833333333335</v>
          </cell>
          <cell r="L78">
            <v>3932.5833333333335</v>
          </cell>
          <cell r="M78">
            <v>3932.5833333333335</v>
          </cell>
          <cell r="N78">
            <v>3575.0757575757575</v>
          </cell>
        </row>
        <row r="79">
          <cell r="C79">
            <v>111998</v>
          </cell>
          <cell r="D79" t="str">
            <v>MIZONE ACTIVE 500ML 1X12</v>
          </cell>
          <cell r="E79">
            <v>6.7</v>
          </cell>
          <cell r="F79">
            <v>0</v>
          </cell>
          <cell r="G79">
            <v>30738</v>
          </cell>
          <cell r="H79">
            <v>30738</v>
          </cell>
          <cell r="I79">
            <v>30738</v>
          </cell>
          <cell r="J79">
            <v>30738</v>
          </cell>
          <cell r="K79">
            <v>30738</v>
          </cell>
          <cell r="L79">
            <v>30738</v>
          </cell>
          <cell r="M79">
            <v>30738</v>
          </cell>
          <cell r="N79">
            <v>27943.63636363636</v>
          </cell>
        </row>
        <row r="80">
          <cell r="C80" t="str">
            <v>111998R</v>
          </cell>
          <cell r="D80" t="str">
            <v>MIZONE ACTIVE 500ML 1X12 REJECT</v>
          </cell>
          <cell r="E80">
            <v>6.7</v>
          </cell>
          <cell r="F80">
            <v>0</v>
          </cell>
          <cell r="G80">
            <v>30738</v>
          </cell>
          <cell r="H80">
            <v>30738</v>
          </cell>
          <cell r="I80">
            <v>30738</v>
          </cell>
          <cell r="J80">
            <v>30738</v>
          </cell>
          <cell r="K80">
            <v>30738</v>
          </cell>
          <cell r="L80">
            <v>30738</v>
          </cell>
          <cell r="M80">
            <v>30738</v>
          </cell>
          <cell r="N80">
            <v>27943.63636363636</v>
          </cell>
        </row>
        <row r="81">
          <cell r="C81" t="str">
            <v>111998P</v>
          </cell>
          <cell r="D81" t="str">
            <v>MIZONE ACTIVE 500ML 1X1</v>
          </cell>
          <cell r="E81">
            <v>0.55833333333333335</v>
          </cell>
          <cell r="F81">
            <v>0</v>
          </cell>
          <cell r="G81">
            <v>2561.5</v>
          </cell>
          <cell r="H81">
            <v>2561.5</v>
          </cell>
          <cell r="I81">
            <v>2561.5</v>
          </cell>
          <cell r="J81">
            <v>2561.5</v>
          </cell>
          <cell r="K81">
            <v>2561.5</v>
          </cell>
          <cell r="L81">
            <v>2561.5</v>
          </cell>
          <cell r="M81">
            <v>2561.5</v>
          </cell>
          <cell r="N81">
            <v>2328.6363636363635</v>
          </cell>
        </row>
        <row r="82">
          <cell r="C82" t="str">
            <v>111998PR</v>
          </cell>
          <cell r="D82" t="str">
            <v>MIZONE ACTIVE 1X1 REJECT</v>
          </cell>
          <cell r="E82">
            <v>0.55833333333333335</v>
          </cell>
          <cell r="F82">
            <v>0</v>
          </cell>
          <cell r="G82">
            <v>2561.5</v>
          </cell>
          <cell r="H82">
            <v>2561.5</v>
          </cell>
          <cell r="I82">
            <v>2561.5</v>
          </cell>
          <cell r="J82">
            <v>2561.5</v>
          </cell>
          <cell r="K82">
            <v>2561.5</v>
          </cell>
          <cell r="L82">
            <v>2561.5</v>
          </cell>
          <cell r="M82">
            <v>2561.5</v>
          </cell>
          <cell r="N82">
            <v>2328.6363636363635</v>
          </cell>
        </row>
        <row r="83">
          <cell r="C83" t="str">
            <v>111998SM</v>
          </cell>
          <cell r="D83" t="str">
            <v>MIZONE ACTIVE SUPERMAN 500ML 1X12</v>
          </cell>
          <cell r="E83">
            <v>6.7</v>
          </cell>
          <cell r="F83">
            <v>0</v>
          </cell>
          <cell r="G83">
            <v>30738</v>
          </cell>
          <cell r="H83">
            <v>30738</v>
          </cell>
          <cell r="I83">
            <v>30738</v>
          </cell>
          <cell r="J83">
            <v>30738</v>
          </cell>
          <cell r="K83">
            <v>30738</v>
          </cell>
          <cell r="L83">
            <v>30738</v>
          </cell>
          <cell r="M83">
            <v>30738</v>
          </cell>
          <cell r="N83">
            <v>27943.63636363636</v>
          </cell>
        </row>
        <row r="84">
          <cell r="C84" t="str">
            <v>111998SMP</v>
          </cell>
          <cell r="D84" t="str">
            <v>MIZONE ACTIVE SUPERMAN 500ML 1X1</v>
          </cell>
          <cell r="E84">
            <v>0.55833333333333335</v>
          </cell>
          <cell r="F84">
            <v>0</v>
          </cell>
          <cell r="G84">
            <v>2561.5</v>
          </cell>
          <cell r="H84">
            <v>2561.5</v>
          </cell>
          <cell r="I84">
            <v>2561.5</v>
          </cell>
          <cell r="J84">
            <v>2561.5</v>
          </cell>
          <cell r="K84">
            <v>2561.5</v>
          </cell>
          <cell r="L84">
            <v>2561.5</v>
          </cell>
          <cell r="M84">
            <v>2561.5</v>
          </cell>
          <cell r="N84">
            <v>2328.6363636363635</v>
          </cell>
        </row>
        <row r="85">
          <cell r="C85" t="str">
            <v>111998SP</v>
          </cell>
          <cell r="D85" t="str">
            <v>MIZONE ACTIVE SPIDERMAN 500ML 1X12</v>
          </cell>
          <cell r="E85">
            <v>6.7</v>
          </cell>
          <cell r="F85">
            <v>0</v>
          </cell>
          <cell r="G85">
            <v>30738</v>
          </cell>
          <cell r="H85">
            <v>30738</v>
          </cell>
          <cell r="I85">
            <v>30738</v>
          </cell>
          <cell r="J85">
            <v>30738</v>
          </cell>
          <cell r="K85">
            <v>30738</v>
          </cell>
          <cell r="L85">
            <v>30738</v>
          </cell>
          <cell r="M85">
            <v>30738</v>
          </cell>
          <cell r="N85">
            <v>27943.63636363636</v>
          </cell>
        </row>
        <row r="86">
          <cell r="C86" t="str">
            <v>111998SPP</v>
          </cell>
          <cell r="D86" t="str">
            <v>MIZONE ACTIVE SPIDERMAN 500ML 1X1</v>
          </cell>
          <cell r="E86">
            <v>0.55833333333333335</v>
          </cell>
          <cell r="F86">
            <v>0</v>
          </cell>
          <cell r="G86">
            <v>2561.5</v>
          </cell>
          <cell r="H86">
            <v>2561.5</v>
          </cell>
          <cell r="I86">
            <v>2561.5</v>
          </cell>
          <cell r="J86">
            <v>2561.5</v>
          </cell>
          <cell r="K86">
            <v>2561.5</v>
          </cell>
          <cell r="L86">
            <v>2561.5</v>
          </cell>
          <cell r="M86">
            <v>2561.5</v>
          </cell>
          <cell r="N86">
            <v>2328.6363636363635</v>
          </cell>
        </row>
        <row r="87">
          <cell r="C87">
            <v>74567</v>
          </cell>
          <cell r="D87" t="str">
            <v>MIZONE LECHY LEMON 500ML 1X12</v>
          </cell>
          <cell r="E87">
            <v>6.7</v>
          </cell>
          <cell r="F87">
            <v>0</v>
          </cell>
          <cell r="G87">
            <v>30738</v>
          </cell>
          <cell r="H87">
            <v>30738</v>
          </cell>
          <cell r="I87">
            <v>30738</v>
          </cell>
          <cell r="J87">
            <v>30738</v>
          </cell>
          <cell r="K87">
            <v>30738</v>
          </cell>
          <cell r="L87">
            <v>30738</v>
          </cell>
          <cell r="M87">
            <v>30738</v>
          </cell>
          <cell r="N87">
            <v>27943.63636363636</v>
          </cell>
        </row>
        <row r="88">
          <cell r="C88" t="str">
            <v>74567R</v>
          </cell>
          <cell r="D88" t="str">
            <v>MIZONE LECHY LEMON 500ML 1X12 REJECT</v>
          </cell>
          <cell r="E88">
            <v>6.7</v>
          </cell>
          <cell r="F88">
            <v>0</v>
          </cell>
          <cell r="G88">
            <v>30738</v>
          </cell>
          <cell r="H88">
            <v>30738</v>
          </cell>
          <cell r="I88">
            <v>30738</v>
          </cell>
          <cell r="J88">
            <v>30738</v>
          </cell>
          <cell r="K88">
            <v>30738</v>
          </cell>
          <cell r="L88">
            <v>30738</v>
          </cell>
          <cell r="M88">
            <v>30738</v>
          </cell>
          <cell r="N88">
            <v>27943.63636363636</v>
          </cell>
        </row>
        <row r="89">
          <cell r="C89" t="str">
            <v>74567P</v>
          </cell>
          <cell r="D89" t="str">
            <v>MIZONE LECHY LEMON 500ML 1X1</v>
          </cell>
          <cell r="E89">
            <v>0.55833333333333335</v>
          </cell>
          <cell r="F89">
            <v>0</v>
          </cell>
          <cell r="G89">
            <v>2561.5</v>
          </cell>
          <cell r="H89">
            <v>2561.5</v>
          </cell>
          <cell r="I89">
            <v>2561.5</v>
          </cell>
          <cell r="J89">
            <v>2561.5</v>
          </cell>
          <cell r="K89">
            <v>2561.5</v>
          </cell>
          <cell r="L89">
            <v>2561.5</v>
          </cell>
          <cell r="M89">
            <v>2561.5</v>
          </cell>
          <cell r="N89">
            <v>2328.6363636363635</v>
          </cell>
        </row>
        <row r="90">
          <cell r="C90" t="str">
            <v>74567PR</v>
          </cell>
          <cell r="D90" t="str">
            <v>MIZONE LECHY LEMON 500ML 1X1 REJECT</v>
          </cell>
          <cell r="E90">
            <v>0.55833333333333335</v>
          </cell>
          <cell r="F90">
            <v>0</v>
          </cell>
          <cell r="G90">
            <v>2561.5</v>
          </cell>
          <cell r="H90">
            <v>2561.5</v>
          </cell>
          <cell r="I90">
            <v>2561.5</v>
          </cell>
          <cell r="J90">
            <v>2561.5</v>
          </cell>
          <cell r="K90">
            <v>2561.5</v>
          </cell>
          <cell r="L90">
            <v>2561.5</v>
          </cell>
          <cell r="M90">
            <v>2561.5</v>
          </cell>
          <cell r="N90">
            <v>2328.6363636363635</v>
          </cell>
        </row>
        <row r="91">
          <cell r="C91" t="str">
            <v>74567SM</v>
          </cell>
          <cell r="D91" t="str">
            <v>MIZONE LL-SUPERMAN 500ML 1X12</v>
          </cell>
          <cell r="E91">
            <v>6.7</v>
          </cell>
          <cell r="F91">
            <v>0</v>
          </cell>
          <cell r="G91">
            <v>30738</v>
          </cell>
          <cell r="H91">
            <v>30738</v>
          </cell>
          <cell r="I91">
            <v>30738</v>
          </cell>
          <cell r="J91">
            <v>30738</v>
          </cell>
          <cell r="K91">
            <v>30738</v>
          </cell>
          <cell r="L91">
            <v>30738</v>
          </cell>
          <cell r="M91">
            <v>30738</v>
          </cell>
          <cell r="N91">
            <v>27943.63636363636</v>
          </cell>
        </row>
        <row r="92">
          <cell r="C92" t="str">
            <v>74567SMP</v>
          </cell>
          <cell r="D92" t="str">
            <v>MIZONE LL-SUPERMAN 500ML 1X1</v>
          </cell>
          <cell r="E92">
            <v>0.55833333333333335</v>
          </cell>
          <cell r="F92">
            <v>0</v>
          </cell>
          <cell r="G92">
            <v>2561.5</v>
          </cell>
          <cell r="H92">
            <v>2561.5</v>
          </cell>
          <cell r="I92">
            <v>2561.5</v>
          </cell>
          <cell r="J92">
            <v>2561.5</v>
          </cell>
          <cell r="K92">
            <v>2561.5</v>
          </cell>
          <cell r="L92">
            <v>2561.5</v>
          </cell>
          <cell r="M92">
            <v>2561.5</v>
          </cell>
          <cell r="N92">
            <v>2328.6363636363635</v>
          </cell>
        </row>
        <row r="93">
          <cell r="C93" t="str">
            <v>74567SP</v>
          </cell>
          <cell r="D93" t="str">
            <v>MIZONE LL-SPIDERMAN 500ML 1X12</v>
          </cell>
          <cell r="E93">
            <v>6.7</v>
          </cell>
          <cell r="F93">
            <v>0</v>
          </cell>
          <cell r="G93">
            <v>30738</v>
          </cell>
          <cell r="H93">
            <v>30738</v>
          </cell>
          <cell r="I93">
            <v>30738</v>
          </cell>
          <cell r="J93">
            <v>30738</v>
          </cell>
          <cell r="K93">
            <v>30738</v>
          </cell>
          <cell r="L93">
            <v>30738</v>
          </cell>
          <cell r="M93">
            <v>30738</v>
          </cell>
          <cell r="N93">
            <v>27943.63636363636</v>
          </cell>
        </row>
        <row r="94">
          <cell r="C94" t="str">
            <v>74567SPP</v>
          </cell>
          <cell r="D94" t="str">
            <v>MIZONE LL-SPIDERMAN 500ML 1X1</v>
          </cell>
          <cell r="E94">
            <v>0.55833333333333335</v>
          </cell>
          <cell r="F94">
            <v>0</v>
          </cell>
          <cell r="G94">
            <v>2561.5</v>
          </cell>
          <cell r="H94">
            <v>2561.5</v>
          </cell>
          <cell r="I94">
            <v>2561.5</v>
          </cell>
          <cell r="J94">
            <v>2561.5</v>
          </cell>
          <cell r="K94">
            <v>2561.5</v>
          </cell>
          <cell r="L94">
            <v>2561.5</v>
          </cell>
          <cell r="M94">
            <v>2561.5</v>
          </cell>
          <cell r="N94">
            <v>2328.6363636363635</v>
          </cell>
        </row>
        <row r="95">
          <cell r="C95" t="str">
            <v>74567SPR</v>
          </cell>
          <cell r="D95" t="str">
            <v>MIZONE LL-SPIDERMAN 500ML 1X1 REJECT</v>
          </cell>
          <cell r="E95">
            <v>0.55833333333333335</v>
          </cell>
          <cell r="F95">
            <v>0</v>
          </cell>
          <cell r="G95">
            <v>2561.5</v>
          </cell>
          <cell r="H95">
            <v>2561.5</v>
          </cell>
          <cell r="I95">
            <v>2561.5</v>
          </cell>
          <cell r="J95">
            <v>2561.5</v>
          </cell>
          <cell r="K95">
            <v>2561.5</v>
          </cell>
          <cell r="L95">
            <v>2561.5</v>
          </cell>
          <cell r="M95">
            <v>2561.5</v>
          </cell>
          <cell r="N95">
            <v>2328.6363636363635</v>
          </cell>
        </row>
        <row r="96">
          <cell r="C96" t="str">
            <v>74567YL</v>
          </cell>
          <cell r="D96" t="str">
            <v>MIZONE YUZU LEMON 500ML 1X12</v>
          </cell>
          <cell r="E96">
            <v>6.7</v>
          </cell>
          <cell r="F96">
            <v>0</v>
          </cell>
          <cell r="G96">
            <v>30738</v>
          </cell>
          <cell r="H96">
            <v>30738</v>
          </cell>
          <cell r="I96">
            <v>30738</v>
          </cell>
          <cell r="J96">
            <v>30738</v>
          </cell>
          <cell r="K96">
            <v>30738</v>
          </cell>
          <cell r="L96">
            <v>30738</v>
          </cell>
          <cell r="M96">
            <v>30738</v>
          </cell>
          <cell r="N96">
            <v>27943.63636363636</v>
          </cell>
        </row>
        <row r="97">
          <cell r="C97" t="str">
            <v>74567YLR</v>
          </cell>
          <cell r="D97" t="str">
            <v>MIZONE YUZU LEMON 500ML 1X12 REJECT</v>
          </cell>
          <cell r="E97">
            <v>6.7</v>
          </cell>
          <cell r="F97">
            <v>0</v>
          </cell>
          <cell r="G97">
            <v>30738</v>
          </cell>
          <cell r="H97">
            <v>30738</v>
          </cell>
          <cell r="I97">
            <v>30738</v>
          </cell>
          <cell r="J97">
            <v>30738</v>
          </cell>
          <cell r="K97">
            <v>30738</v>
          </cell>
          <cell r="L97">
            <v>30738</v>
          </cell>
          <cell r="M97">
            <v>30738</v>
          </cell>
          <cell r="N97">
            <v>27943.63636363636</v>
          </cell>
        </row>
        <row r="98">
          <cell r="C98" t="str">
            <v>74567YLP</v>
          </cell>
          <cell r="D98" t="str">
            <v>MIZONE YUZU LEMON 500ML 1X1</v>
          </cell>
          <cell r="E98">
            <v>0.55833333333333335</v>
          </cell>
          <cell r="F98">
            <v>0</v>
          </cell>
          <cell r="G98">
            <v>2561.5</v>
          </cell>
          <cell r="H98">
            <v>2561.5</v>
          </cell>
          <cell r="I98">
            <v>2561.5</v>
          </cell>
          <cell r="J98">
            <v>2561.5</v>
          </cell>
          <cell r="K98">
            <v>2561.5</v>
          </cell>
          <cell r="L98">
            <v>2561.5</v>
          </cell>
          <cell r="M98">
            <v>2561.5</v>
          </cell>
          <cell r="N98">
            <v>2328.6363636363635</v>
          </cell>
        </row>
        <row r="99">
          <cell r="C99">
            <v>124771</v>
          </cell>
          <cell r="D99" t="str">
            <v>MIZONE YUZU LEMON 500ML 1X12</v>
          </cell>
          <cell r="E99">
            <v>6.7</v>
          </cell>
          <cell r="F99">
            <v>0</v>
          </cell>
          <cell r="G99">
            <v>30738</v>
          </cell>
          <cell r="H99">
            <v>30738</v>
          </cell>
          <cell r="I99">
            <v>30738</v>
          </cell>
          <cell r="J99">
            <v>30738</v>
          </cell>
          <cell r="K99">
            <v>30738</v>
          </cell>
          <cell r="L99">
            <v>30738</v>
          </cell>
          <cell r="M99">
            <v>30738</v>
          </cell>
          <cell r="N99">
            <v>27943.63636363636</v>
          </cell>
        </row>
        <row r="100">
          <cell r="C100" t="str">
            <v>124771P</v>
          </cell>
          <cell r="D100" t="str">
            <v>MIZONE YUZU LEMON 500ML 1X1</v>
          </cell>
          <cell r="E100">
            <v>0.55833333333333335</v>
          </cell>
          <cell r="F100">
            <v>0</v>
          </cell>
          <cell r="G100">
            <v>2561.5</v>
          </cell>
          <cell r="H100">
            <v>2561.5</v>
          </cell>
          <cell r="I100">
            <v>2561.5</v>
          </cell>
          <cell r="J100">
            <v>2561.5</v>
          </cell>
          <cell r="K100">
            <v>2561.5</v>
          </cell>
          <cell r="L100">
            <v>2561.5</v>
          </cell>
          <cell r="M100">
            <v>2561.5</v>
          </cell>
          <cell r="N100">
            <v>2328.6363636363635</v>
          </cell>
        </row>
        <row r="101">
          <cell r="C101" t="str">
            <v>124771PR</v>
          </cell>
          <cell r="D101" t="str">
            <v>MIZONE YUZU LEMON 500ML 1X1 PCS REJECT</v>
          </cell>
          <cell r="E101">
            <v>0.55833333333333335</v>
          </cell>
          <cell r="F101">
            <v>0</v>
          </cell>
          <cell r="G101">
            <v>2561.5</v>
          </cell>
          <cell r="H101">
            <v>2561.5</v>
          </cell>
          <cell r="I101">
            <v>2561.5</v>
          </cell>
          <cell r="J101">
            <v>2561.5</v>
          </cell>
          <cell r="K101">
            <v>2561.5</v>
          </cell>
          <cell r="L101">
            <v>2561.5</v>
          </cell>
          <cell r="M101">
            <v>2561.5</v>
          </cell>
          <cell r="N101">
            <v>2328.6363636363635</v>
          </cell>
        </row>
        <row r="102">
          <cell r="C102">
            <v>74568</v>
          </cell>
          <cell r="D102" t="str">
            <v>MIZONE ORANGE LIME 500ML 1X12</v>
          </cell>
          <cell r="E102">
            <v>6.7</v>
          </cell>
          <cell r="F102">
            <v>0</v>
          </cell>
          <cell r="G102">
            <v>30738</v>
          </cell>
          <cell r="H102">
            <v>30738</v>
          </cell>
          <cell r="I102">
            <v>30738</v>
          </cell>
          <cell r="J102">
            <v>30738</v>
          </cell>
          <cell r="K102">
            <v>30738</v>
          </cell>
          <cell r="L102">
            <v>30738</v>
          </cell>
          <cell r="M102">
            <v>30738</v>
          </cell>
          <cell r="N102">
            <v>27943.63636363636</v>
          </cell>
        </row>
        <row r="103">
          <cell r="C103" t="str">
            <v>74568R</v>
          </cell>
          <cell r="D103" t="str">
            <v>MIZONE OL 1X12 REJECT</v>
          </cell>
          <cell r="E103">
            <v>6.7</v>
          </cell>
          <cell r="F103">
            <v>0</v>
          </cell>
          <cell r="G103">
            <v>30738</v>
          </cell>
          <cell r="H103">
            <v>30738</v>
          </cell>
          <cell r="I103">
            <v>30738</v>
          </cell>
          <cell r="J103">
            <v>30738</v>
          </cell>
          <cell r="K103">
            <v>30738</v>
          </cell>
          <cell r="L103">
            <v>30738</v>
          </cell>
          <cell r="M103">
            <v>30738</v>
          </cell>
          <cell r="N103">
            <v>27943.63636363636</v>
          </cell>
        </row>
        <row r="104">
          <cell r="C104" t="str">
            <v>74568P</v>
          </cell>
          <cell r="D104" t="str">
            <v>MIZONE ORANGE LIME 500ML 1X1</v>
          </cell>
          <cell r="E104">
            <v>0.55833333333333335</v>
          </cell>
          <cell r="F104">
            <v>0</v>
          </cell>
          <cell r="G104">
            <v>2561.5</v>
          </cell>
          <cell r="H104">
            <v>2561.5</v>
          </cell>
          <cell r="I104">
            <v>2561.5</v>
          </cell>
          <cell r="J104">
            <v>2561.5</v>
          </cell>
          <cell r="K104">
            <v>2561.5</v>
          </cell>
          <cell r="L104">
            <v>2561.5</v>
          </cell>
          <cell r="M104">
            <v>2561.5</v>
          </cell>
          <cell r="N104">
            <v>2328.6363636363635</v>
          </cell>
        </row>
        <row r="105">
          <cell r="C105" t="str">
            <v>74568SM</v>
          </cell>
          <cell r="D105" t="str">
            <v>MIZONE OL.SPIDERMAN 1X12</v>
          </cell>
          <cell r="E105">
            <v>6.7</v>
          </cell>
          <cell r="F105">
            <v>0</v>
          </cell>
          <cell r="G105">
            <v>30738</v>
          </cell>
          <cell r="H105">
            <v>30738</v>
          </cell>
          <cell r="I105">
            <v>30738</v>
          </cell>
          <cell r="J105">
            <v>30738</v>
          </cell>
          <cell r="K105">
            <v>30738</v>
          </cell>
          <cell r="L105">
            <v>30738</v>
          </cell>
          <cell r="M105">
            <v>30738</v>
          </cell>
          <cell r="N105">
            <v>27943.63636363636</v>
          </cell>
        </row>
        <row r="106">
          <cell r="C106" t="str">
            <v>74568SMP</v>
          </cell>
          <cell r="D106" t="str">
            <v>MIZONE OL SUPERMAN 500ML 1X1</v>
          </cell>
          <cell r="E106">
            <v>0.55833333333333335</v>
          </cell>
          <cell r="F106">
            <v>0</v>
          </cell>
          <cell r="G106">
            <v>2561.5</v>
          </cell>
          <cell r="H106">
            <v>2561.5</v>
          </cell>
          <cell r="I106">
            <v>2561.5</v>
          </cell>
          <cell r="J106">
            <v>2561.5</v>
          </cell>
          <cell r="K106">
            <v>2561.5</v>
          </cell>
          <cell r="L106">
            <v>2561.5</v>
          </cell>
          <cell r="M106">
            <v>2561.5</v>
          </cell>
          <cell r="N106">
            <v>2328.6363636363635</v>
          </cell>
        </row>
        <row r="107">
          <cell r="C107" t="str">
            <v>74568SP</v>
          </cell>
          <cell r="D107" t="str">
            <v>MIZONE OL-SPIDERMAN 500ML 1X12</v>
          </cell>
          <cell r="E107">
            <v>6.7</v>
          </cell>
          <cell r="F107">
            <v>0</v>
          </cell>
          <cell r="G107">
            <v>30738</v>
          </cell>
          <cell r="H107">
            <v>30738</v>
          </cell>
          <cell r="I107">
            <v>30738</v>
          </cell>
          <cell r="J107">
            <v>30738</v>
          </cell>
          <cell r="K107">
            <v>30738</v>
          </cell>
          <cell r="L107">
            <v>30738</v>
          </cell>
          <cell r="M107">
            <v>30738</v>
          </cell>
          <cell r="N107">
            <v>27943.63636363636</v>
          </cell>
        </row>
        <row r="108">
          <cell r="C108" t="str">
            <v>74568SPP</v>
          </cell>
          <cell r="D108" t="str">
            <v>MIZONE OL-SPIDERMAN 500ML 1X1</v>
          </cell>
          <cell r="E108">
            <v>0.55833333333333335</v>
          </cell>
          <cell r="F108">
            <v>0</v>
          </cell>
          <cell r="G108">
            <v>2561.5</v>
          </cell>
          <cell r="H108">
            <v>2561.5</v>
          </cell>
          <cell r="I108">
            <v>2561.5</v>
          </cell>
          <cell r="J108">
            <v>2561.5</v>
          </cell>
          <cell r="K108">
            <v>2561.5</v>
          </cell>
          <cell r="L108">
            <v>2561.5</v>
          </cell>
          <cell r="M108">
            <v>2561.5</v>
          </cell>
          <cell r="N108">
            <v>2328.6363636363635</v>
          </cell>
        </row>
        <row r="109">
          <cell r="C109" t="str">
            <v>74568PR</v>
          </cell>
          <cell r="D109" t="str">
            <v>MIZONE OL 1X1 REJECT</v>
          </cell>
          <cell r="E109">
            <v>0.55833333333333335</v>
          </cell>
          <cell r="F109">
            <v>0</v>
          </cell>
          <cell r="G109">
            <v>2561.5</v>
          </cell>
          <cell r="H109">
            <v>2561.5</v>
          </cell>
          <cell r="I109">
            <v>2561.5</v>
          </cell>
          <cell r="J109">
            <v>2561.5</v>
          </cell>
          <cell r="K109">
            <v>2561.5</v>
          </cell>
          <cell r="L109">
            <v>2561.5</v>
          </cell>
          <cell r="M109">
            <v>2561.5</v>
          </cell>
          <cell r="N109">
            <v>2328.6363636363635</v>
          </cell>
        </row>
        <row r="110">
          <cell r="C110">
            <v>74593</v>
          </cell>
          <cell r="D110" t="str">
            <v>MIZONE APPLE GUAVA 500ML 1X12</v>
          </cell>
          <cell r="E110">
            <v>6.7</v>
          </cell>
          <cell r="F110">
            <v>0</v>
          </cell>
          <cell r="G110">
            <v>30738</v>
          </cell>
          <cell r="H110">
            <v>30738</v>
          </cell>
          <cell r="I110">
            <v>30738</v>
          </cell>
          <cell r="J110">
            <v>30738</v>
          </cell>
          <cell r="K110">
            <v>30738</v>
          </cell>
          <cell r="L110">
            <v>30738</v>
          </cell>
          <cell r="M110">
            <v>30738</v>
          </cell>
          <cell r="N110">
            <v>27943.63636363636</v>
          </cell>
        </row>
        <row r="111">
          <cell r="C111" t="str">
            <v>74593R</v>
          </cell>
          <cell r="D111" t="str">
            <v>MIZONE APPLE GUAVA 500ML 1X12 REJECT</v>
          </cell>
          <cell r="E111">
            <v>6.7</v>
          </cell>
          <cell r="F111">
            <v>0</v>
          </cell>
          <cell r="G111">
            <v>30738</v>
          </cell>
          <cell r="H111">
            <v>30738</v>
          </cell>
          <cell r="I111">
            <v>30738</v>
          </cell>
          <cell r="J111">
            <v>30738</v>
          </cell>
          <cell r="K111">
            <v>30738</v>
          </cell>
          <cell r="L111">
            <v>30738</v>
          </cell>
          <cell r="M111">
            <v>30738</v>
          </cell>
          <cell r="N111">
            <v>27943.63636363636</v>
          </cell>
        </row>
        <row r="112">
          <cell r="C112" t="str">
            <v>74593P</v>
          </cell>
          <cell r="D112" t="str">
            <v>MIZONE APPLE GUAVA 500ML 1X1</v>
          </cell>
          <cell r="E112">
            <v>0.55833333333333335</v>
          </cell>
          <cell r="F112">
            <v>0</v>
          </cell>
          <cell r="G112">
            <v>2561.5</v>
          </cell>
          <cell r="H112">
            <v>2561.5</v>
          </cell>
          <cell r="I112">
            <v>2561.5</v>
          </cell>
          <cell r="J112">
            <v>2561.5</v>
          </cell>
          <cell r="K112">
            <v>2561.5</v>
          </cell>
          <cell r="L112">
            <v>2561.5</v>
          </cell>
          <cell r="M112">
            <v>2561.5</v>
          </cell>
          <cell r="N112">
            <v>2328.6363636363635</v>
          </cell>
        </row>
        <row r="113">
          <cell r="C113" t="str">
            <v>74593PR</v>
          </cell>
          <cell r="D113" t="str">
            <v>MIZONE AG 1X1 REJECT</v>
          </cell>
          <cell r="E113">
            <v>0.55833333333333335</v>
          </cell>
          <cell r="F113">
            <v>0</v>
          </cell>
          <cell r="G113">
            <v>2561.5</v>
          </cell>
          <cell r="H113">
            <v>2561.5</v>
          </cell>
          <cell r="I113">
            <v>2561.5</v>
          </cell>
          <cell r="J113">
            <v>2561.5</v>
          </cell>
          <cell r="K113">
            <v>2561.5</v>
          </cell>
          <cell r="L113">
            <v>2561.5</v>
          </cell>
          <cell r="M113">
            <v>2561.5</v>
          </cell>
          <cell r="N113">
            <v>2328.6363636363635</v>
          </cell>
        </row>
        <row r="114">
          <cell r="C114" t="str">
            <v>74593SM</v>
          </cell>
          <cell r="D114" t="str">
            <v>MIZONE AG-SUPERMAN 500ML 1X12</v>
          </cell>
          <cell r="E114">
            <v>6.7</v>
          </cell>
          <cell r="F114">
            <v>0</v>
          </cell>
          <cell r="G114">
            <v>30738</v>
          </cell>
          <cell r="H114">
            <v>30738</v>
          </cell>
          <cell r="I114">
            <v>30738</v>
          </cell>
          <cell r="J114">
            <v>30738</v>
          </cell>
          <cell r="K114">
            <v>30738</v>
          </cell>
          <cell r="L114">
            <v>30738</v>
          </cell>
          <cell r="M114">
            <v>30738</v>
          </cell>
          <cell r="N114">
            <v>27943.63636363636</v>
          </cell>
        </row>
        <row r="115">
          <cell r="C115" t="str">
            <v>74593SMP</v>
          </cell>
          <cell r="D115" t="str">
            <v>MIZONE AG SUPERMAN 500ML 1X1</v>
          </cell>
          <cell r="E115">
            <v>0.55833333333333335</v>
          </cell>
          <cell r="F115">
            <v>0</v>
          </cell>
          <cell r="G115">
            <v>2561.5</v>
          </cell>
          <cell r="H115">
            <v>2561.5</v>
          </cell>
          <cell r="I115">
            <v>2561.5</v>
          </cell>
          <cell r="J115">
            <v>2561.5</v>
          </cell>
          <cell r="K115">
            <v>2561.5</v>
          </cell>
          <cell r="L115">
            <v>2561.5</v>
          </cell>
          <cell r="M115">
            <v>2561.5</v>
          </cell>
          <cell r="N115">
            <v>2328.6363636363635</v>
          </cell>
        </row>
        <row r="116">
          <cell r="C116" t="str">
            <v>74593SP</v>
          </cell>
          <cell r="D116" t="str">
            <v>MIZONE AG SPIDERMAN 1X12</v>
          </cell>
          <cell r="E116">
            <v>6.7</v>
          </cell>
          <cell r="F116">
            <v>0</v>
          </cell>
          <cell r="G116">
            <v>30738</v>
          </cell>
          <cell r="H116">
            <v>30738</v>
          </cell>
          <cell r="I116">
            <v>30738</v>
          </cell>
          <cell r="J116">
            <v>30738</v>
          </cell>
          <cell r="K116">
            <v>30738</v>
          </cell>
          <cell r="L116">
            <v>30738</v>
          </cell>
          <cell r="M116">
            <v>30738</v>
          </cell>
          <cell r="N116">
            <v>27943.63636363636</v>
          </cell>
        </row>
        <row r="117">
          <cell r="C117" t="str">
            <v>74593SPP</v>
          </cell>
          <cell r="D117" t="str">
            <v>MIZONE AG SPIDERMAN 1X1</v>
          </cell>
          <cell r="E117">
            <v>0.55833333333333335</v>
          </cell>
          <cell r="F117">
            <v>0</v>
          </cell>
          <cell r="G117">
            <v>2561.5</v>
          </cell>
          <cell r="H117">
            <v>2561.5</v>
          </cell>
          <cell r="I117">
            <v>2561.5</v>
          </cell>
          <cell r="J117">
            <v>2561.5</v>
          </cell>
          <cell r="K117">
            <v>2561.5</v>
          </cell>
          <cell r="L117">
            <v>2561.5</v>
          </cell>
          <cell r="M117">
            <v>2561.5</v>
          </cell>
          <cell r="N117">
            <v>2328.6363636363635</v>
          </cell>
        </row>
        <row r="118">
          <cell r="C118">
            <v>86405</v>
          </cell>
          <cell r="D118" t="str">
            <v>MIZONE COCOPINA 500ML 1X12</v>
          </cell>
          <cell r="E118">
            <v>6.7</v>
          </cell>
          <cell r="F118">
            <v>0</v>
          </cell>
          <cell r="G118">
            <v>28500</v>
          </cell>
          <cell r="H118">
            <v>29355</v>
          </cell>
          <cell r="I118">
            <v>29355</v>
          </cell>
          <cell r="J118">
            <v>29355</v>
          </cell>
          <cell r="K118">
            <v>29355</v>
          </cell>
          <cell r="L118">
            <v>29355</v>
          </cell>
          <cell r="M118">
            <v>29355</v>
          </cell>
          <cell r="N118">
            <v>26686.363636363632</v>
          </cell>
        </row>
        <row r="119">
          <cell r="C119">
            <v>137294</v>
          </cell>
          <cell r="D119" t="str">
            <v>MIZONE ACTIVE 350ML 1X12</v>
          </cell>
          <cell r="E119">
            <v>6.7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26300</v>
          </cell>
          <cell r="L119">
            <v>26300</v>
          </cell>
          <cell r="M119">
            <v>26300</v>
          </cell>
          <cell r="N119">
            <v>23909.090909090908</v>
          </cell>
        </row>
        <row r="120">
          <cell r="C120" t="str">
            <v>137294P</v>
          </cell>
          <cell r="D120" t="str">
            <v>MIZONE ACTIVE 350ML PCS 1X1</v>
          </cell>
          <cell r="E120">
            <v>6.7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2191.6666666666665</v>
          </cell>
          <cell r="L120">
            <v>2191.6666666666665</v>
          </cell>
          <cell r="M120">
            <v>2191.6666666666665</v>
          </cell>
          <cell r="N120">
            <v>1992.424242424242</v>
          </cell>
        </row>
        <row r="121">
          <cell r="C121">
            <v>137295</v>
          </cell>
          <cell r="D121" t="str">
            <v>MIZONE ACTIV LYCHEE LEMON 350ML 1X12</v>
          </cell>
          <cell r="E121">
            <v>6.7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26300</v>
          </cell>
          <cell r="L121">
            <v>26300</v>
          </cell>
          <cell r="M121">
            <v>26300</v>
          </cell>
          <cell r="N121">
            <v>23909.090909090908</v>
          </cell>
        </row>
        <row r="122">
          <cell r="C122" t="str">
            <v>137295R</v>
          </cell>
          <cell r="D122" t="str">
            <v>MIZONE ACTIV LYCHEE LEMON 350ML 1X12 RJCT</v>
          </cell>
          <cell r="E122">
            <v>6.7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26300</v>
          </cell>
          <cell r="L122">
            <v>26300</v>
          </cell>
          <cell r="M122">
            <v>26300</v>
          </cell>
          <cell r="N122">
            <v>23909.090909090908</v>
          </cell>
        </row>
        <row r="123">
          <cell r="C123" t="str">
            <v>137295P</v>
          </cell>
          <cell r="D123" t="str">
            <v>MIZONE ACTIV LYCHEE LEMON 350ML 1X1 PCS</v>
          </cell>
          <cell r="E123">
            <v>0.55833333333333335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2191.6666666666665</v>
          </cell>
          <cell r="L123">
            <v>2191.6666666666665</v>
          </cell>
          <cell r="M123">
            <v>2191.6666666666665</v>
          </cell>
          <cell r="N123">
            <v>1992.424242424242</v>
          </cell>
        </row>
        <row r="124">
          <cell r="C124" t="str">
            <v>137295PR</v>
          </cell>
          <cell r="D124" t="str">
            <v>MIZONE ACTIV LYCHEE LEMON 350ML PCS RJCT</v>
          </cell>
          <cell r="E124">
            <v>0.55833333333333335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2191.6666666666665</v>
          </cell>
          <cell r="L124">
            <v>2191.6666666666665</v>
          </cell>
          <cell r="M124">
            <v>2191.6666666666665</v>
          </cell>
          <cell r="N124">
            <v>1992.424242424242</v>
          </cell>
        </row>
        <row r="125">
          <cell r="C125">
            <v>145141</v>
          </cell>
          <cell r="D125" t="str">
            <v>MIZONE ACTIVE LYCHEE LEMON 500ML 1X12</v>
          </cell>
          <cell r="E125">
            <v>6.7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33900</v>
          </cell>
          <cell r="K125">
            <v>33900</v>
          </cell>
          <cell r="L125">
            <v>33900</v>
          </cell>
          <cell r="M125">
            <v>33900</v>
          </cell>
          <cell r="N125">
            <v>30818.181818181816</v>
          </cell>
        </row>
        <row r="126">
          <cell r="C126" t="str">
            <v>145141R</v>
          </cell>
          <cell r="D126" t="str">
            <v>MIZONE ACTIVE LYCHEE LEMON 500ML 1X12 REJECT</v>
          </cell>
          <cell r="E126">
            <v>6.7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33900</v>
          </cell>
          <cell r="K126">
            <v>33900</v>
          </cell>
          <cell r="L126">
            <v>33900</v>
          </cell>
          <cell r="M126">
            <v>33900</v>
          </cell>
          <cell r="N126">
            <v>30818.181818181816</v>
          </cell>
        </row>
        <row r="127">
          <cell r="C127" t="str">
            <v>145141P</v>
          </cell>
          <cell r="D127" t="str">
            <v>MIZONE ACTIVE LYCHEE LEMON 500ML 1X1 PCS</v>
          </cell>
          <cell r="E127">
            <v>0.55833333333333335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2825</v>
          </cell>
          <cell r="K127">
            <v>2825</v>
          </cell>
          <cell r="L127">
            <v>2825</v>
          </cell>
          <cell r="M127">
            <v>2825</v>
          </cell>
          <cell r="N127">
            <v>2568.181818181818</v>
          </cell>
        </row>
        <row r="128">
          <cell r="C128" t="str">
            <v>145141PR</v>
          </cell>
          <cell r="D128" t="str">
            <v>MIZONE ACTIVE LYCHEE LEMON 500ML 1X1 PCS REJECT</v>
          </cell>
          <cell r="E128">
            <v>0.55833333333333335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2825</v>
          </cell>
          <cell r="K128">
            <v>2825</v>
          </cell>
          <cell r="L128">
            <v>2825</v>
          </cell>
          <cell r="M128">
            <v>2825</v>
          </cell>
          <cell r="N128">
            <v>2568.181818181818</v>
          </cell>
        </row>
        <row r="129">
          <cell r="C129">
            <v>145142</v>
          </cell>
          <cell r="D129" t="str">
            <v>MIZONE MOOD UP LONGAN COCONUT 500ML 1X12</v>
          </cell>
          <cell r="E129">
            <v>6.7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33900</v>
          </cell>
          <cell r="K129">
            <v>33900</v>
          </cell>
          <cell r="L129">
            <v>33900</v>
          </cell>
          <cell r="M129">
            <v>33900</v>
          </cell>
          <cell r="N129">
            <v>30818.181818181816</v>
          </cell>
        </row>
        <row r="130">
          <cell r="C130" t="str">
            <v>145142P</v>
          </cell>
          <cell r="D130" t="str">
            <v>MIZONE MOOD UP LONGAN COCONUT 500ML 1X1 PCS</v>
          </cell>
          <cell r="E130">
            <v>0.55833333333333335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2825</v>
          </cell>
          <cell r="K130">
            <v>2825</v>
          </cell>
          <cell r="L130">
            <v>2825</v>
          </cell>
          <cell r="M130">
            <v>2825</v>
          </cell>
          <cell r="N130">
            <v>2568.181818181818</v>
          </cell>
        </row>
        <row r="131">
          <cell r="C131">
            <v>145143</v>
          </cell>
          <cell r="D131" t="str">
            <v>MIZONE MOOD UP CRANBERRY 500ML 1X12</v>
          </cell>
          <cell r="E131">
            <v>6.7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33900</v>
          </cell>
          <cell r="K131">
            <v>33900</v>
          </cell>
          <cell r="L131">
            <v>33900</v>
          </cell>
          <cell r="M131">
            <v>33900</v>
          </cell>
          <cell r="N131">
            <v>30818.181818181816</v>
          </cell>
        </row>
        <row r="132">
          <cell r="C132" t="str">
            <v>145143R</v>
          </cell>
          <cell r="D132" t="str">
            <v>MIZONE MOOD UP CRANBERRY 500ML 1X12 REJECT</v>
          </cell>
          <cell r="E132">
            <v>6.7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33900</v>
          </cell>
          <cell r="K132">
            <v>33900</v>
          </cell>
          <cell r="L132">
            <v>33900</v>
          </cell>
          <cell r="M132">
            <v>33900</v>
          </cell>
          <cell r="N132">
            <v>30818.181818181816</v>
          </cell>
        </row>
        <row r="133">
          <cell r="C133" t="str">
            <v>145143P</v>
          </cell>
          <cell r="D133" t="str">
            <v>MIZONE MOOD UP CRANBERRY 500ML 1X1 PCS</v>
          </cell>
          <cell r="E133">
            <v>0.55833333333333335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2825</v>
          </cell>
          <cell r="K133">
            <v>2825</v>
          </cell>
          <cell r="L133">
            <v>2825</v>
          </cell>
          <cell r="M133">
            <v>2825</v>
          </cell>
          <cell r="N133">
            <v>2568.181818181818</v>
          </cell>
        </row>
        <row r="134">
          <cell r="C134" t="str">
            <v>145143PR</v>
          </cell>
          <cell r="D134" t="str">
            <v>MIZONE MOOD UP CRANBERRY 500ML PCS REJECT</v>
          </cell>
          <cell r="E134">
            <v>0.55833333333333335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2825</v>
          </cell>
          <cell r="K134">
            <v>2825</v>
          </cell>
          <cell r="L134">
            <v>2825</v>
          </cell>
          <cell r="M134">
            <v>2825</v>
          </cell>
          <cell r="N134">
            <v>2568.181818181818</v>
          </cell>
        </row>
        <row r="135">
          <cell r="C135">
            <v>145144</v>
          </cell>
          <cell r="D135" t="str">
            <v>MIZONE BREAK FREE CHERRY BLOSSOM 500ML 1X12</v>
          </cell>
          <cell r="E135">
            <v>6.7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33900</v>
          </cell>
          <cell r="K135">
            <v>33900</v>
          </cell>
          <cell r="L135">
            <v>33900</v>
          </cell>
          <cell r="M135">
            <v>33900</v>
          </cell>
          <cell r="N135">
            <v>30818.181818181816</v>
          </cell>
        </row>
        <row r="136">
          <cell r="C136" t="str">
            <v>145144R</v>
          </cell>
          <cell r="D136" t="str">
            <v>MIZONE BREAK FREE CHERRY BLOSSOM 500ML 1x12 REJECT</v>
          </cell>
          <cell r="E136">
            <v>6.7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33900</v>
          </cell>
          <cell r="K136">
            <v>33900</v>
          </cell>
          <cell r="L136">
            <v>33900</v>
          </cell>
          <cell r="M136">
            <v>33900</v>
          </cell>
          <cell r="N136">
            <v>30818.181818181816</v>
          </cell>
        </row>
        <row r="137">
          <cell r="C137" t="str">
            <v>145144P</v>
          </cell>
          <cell r="D137" t="str">
            <v>MIZONE BREAK FREE CHERRY BLOSSOM 500ML 1X1 PCS</v>
          </cell>
          <cell r="E137">
            <v>0.55833333333333335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2825</v>
          </cell>
          <cell r="K137">
            <v>2825</v>
          </cell>
          <cell r="L137">
            <v>2825</v>
          </cell>
          <cell r="M137">
            <v>2825</v>
          </cell>
          <cell r="N137">
            <v>2568.181818181818</v>
          </cell>
        </row>
        <row r="138">
          <cell r="C138" t="str">
            <v>145144PR</v>
          </cell>
          <cell r="D138" t="str">
            <v>MIZONE BREAK FREE CHERRY BLOSSOM 500ML PCS REJECT</v>
          </cell>
          <cell r="E138">
            <v>0.55833333333333335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2825</v>
          </cell>
          <cell r="K138">
            <v>2825</v>
          </cell>
          <cell r="L138">
            <v>2825</v>
          </cell>
          <cell r="M138">
            <v>2825</v>
          </cell>
          <cell r="N138">
            <v>2568.181818181818</v>
          </cell>
        </row>
        <row r="139">
          <cell r="C139">
            <v>145679</v>
          </cell>
          <cell r="D139" t="str">
            <v>MIZONE MOVE ON STARFRUIT 500ML 1X12</v>
          </cell>
          <cell r="E139">
            <v>6.7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33900</v>
          </cell>
          <cell r="K139">
            <v>33900</v>
          </cell>
          <cell r="L139">
            <v>33900</v>
          </cell>
          <cell r="M139">
            <v>33900</v>
          </cell>
          <cell r="N139">
            <v>30818.181818181816</v>
          </cell>
        </row>
        <row r="140">
          <cell r="C140" t="str">
            <v>145679R</v>
          </cell>
          <cell r="D140" t="str">
            <v>MIZONE MOVE ON STARFRUIT 500ML 1X12 REJECT</v>
          </cell>
          <cell r="E140">
            <v>6.7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33900</v>
          </cell>
          <cell r="K140">
            <v>33900</v>
          </cell>
          <cell r="L140">
            <v>33900</v>
          </cell>
          <cell r="M140">
            <v>33900</v>
          </cell>
          <cell r="N140">
            <v>30818.181818181816</v>
          </cell>
        </row>
        <row r="141">
          <cell r="C141" t="str">
            <v>145679P</v>
          </cell>
          <cell r="D141" t="str">
            <v>MIZONE MOVE ON STARFRUIT 500ML 1X1 PCS</v>
          </cell>
          <cell r="E141">
            <v>0.55833333333333335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2825</v>
          </cell>
          <cell r="K141">
            <v>2825</v>
          </cell>
          <cell r="L141">
            <v>2825</v>
          </cell>
          <cell r="M141">
            <v>2825</v>
          </cell>
          <cell r="N141">
            <v>2568.181818181818</v>
          </cell>
        </row>
        <row r="142">
          <cell r="C142" t="str">
            <v>145679PR</v>
          </cell>
          <cell r="D142" t="str">
            <v>MIZONE MOVE ON STARFRUIT 500ML PCS REJECT</v>
          </cell>
          <cell r="E142">
            <v>0.55833333333333335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2825</v>
          </cell>
          <cell r="K142">
            <v>2825</v>
          </cell>
          <cell r="L142">
            <v>2825</v>
          </cell>
          <cell r="M142">
            <v>2825</v>
          </cell>
          <cell r="N142">
            <v>2568.181818181818</v>
          </cell>
        </row>
        <row r="143">
          <cell r="C143">
            <v>161138</v>
          </cell>
          <cell r="D143" t="str">
            <v>MIZONE MOVE ON STARFRUIT HD 500ML 1X12</v>
          </cell>
          <cell r="E143">
            <v>6.7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33900</v>
          </cell>
          <cell r="K143">
            <v>33900</v>
          </cell>
          <cell r="L143">
            <v>33900</v>
          </cell>
          <cell r="M143">
            <v>33900</v>
          </cell>
          <cell r="N143">
            <v>30818.181818181816</v>
          </cell>
        </row>
        <row r="144">
          <cell r="C144">
            <v>161139</v>
          </cell>
          <cell r="D144" t="str">
            <v>MIZONE ACTIVE LYCHEE LEMON HD 500ML 1X12</v>
          </cell>
          <cell r="E144">
            <v>6.7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33900</v>
          </cell>
          <cell r="K144">
            <v>33900</v>
          </cell>
          <cell r="L144">
            <v>33900</v>
          </cell>
          <cell r="M144">
            <v>33900</v>
          </cell>
          <cell r="N144">
            <v>30818.181818181816</v>
          </cell>
        </row>
        <row r="145">
          <cell r="C145">
            <v>161162</v>
          </cell>
          <cell r="D145" t="str">
            <v>MIZONE BREAK FREE CHERRY BLOSSOM HD 500ML 1x12</v>
          </cell>
          <cell r="E145">
            <v>6.7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33900</v>
          </cell>
          <cell r="K145">
            <v>33900</v>
          </cell>
          <cell r="L145">
            <v>33900</v>
          </cell>
          <cell r="M145">
            <v>33900</v>
          </cell>
          <cell r="N145">
            <v>30818.181818181816</v>
          </cell>
        </row>
        <row r="146">
          <cell r="C146">
            <v>161163</v>
          </cell>
          <cell r="D146" t="str">
            <v>MIZONE MOOD UP CRANBERRY HD 500ML 1X12</v>
          </cell>
          <cell r="E146">
            <v>6.7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33900</v>
          </cell>
          <cell r="K146">
            <v>33900</v>
          </cell>
          <cell r="L146">
            <v>33900</v>
          </cell>
          <cell r="M146">
            <v>33900</v>
          </cell>
          <cell r="N146">
            <v>30818.181818181816</v>
          </cell>
        </row>
        <row r="147">
          <cell r="C147" t="str">
            <v>161138P</v>
          </cell>
          <cell r="D147" t="str">
            <v>MIZONE MOVE ON STARFRUIT HD 500ML HD</v>
          </cell>
          <cell r="E147">
            <v>6.7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2825</v>
          </cell>
          <cell r="K147">
            <v>2825</v>
          </cell>
          <cell r="L147">
            <v>2825</v>
          </cell>
          <cell r="M147">
            <v>2825</v>
          </cell>
          <cell r="N147">
            <v>2568.181818181818</v>
          </cell>
        </row>
        <row r="148">
          <cell r="C148" t="str">
            <v>161139P</v>
          </cell>
          <cell r="D148" t="str">
            <v>MIZONE ACTIVE LYCHEE LEMON HD 500ML HD</v>
          </cell>
          <cell r="E148">
            <v>6.7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2825</v>
          </cell>
          <cell r="K148">
            <v>2825</v>
          </cell>
          <cell r="L148">
            <v>2825</v>
          </cell>
          <cell r="M148">
            <v>2825</v>
          </cell>
          <cell r="N148">
            <v>2568.181818181818</v>
          </cell>
        </row>
        <row r="149">
          <cell r="C149" t="str">
            <v>161162P</v>
          </cell>
          <cell r="D149" t="str">
            <v>MIZONE BREAK FREE CHERRY BLOSSOM HD 500ML HD</v>
          </cell>
          <cell r="E149">
            <v>6.7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2825</v>
          </cell>
          <cell r="K149">
            <v>2825</v>
          </cell>
          <cell r="L149">
            <v>2825</v>
          </cell>
          <cell r="M149">
            <v>2825</v>
          </cell>
          <cell r="N149">
            <v>2568.181818181818</v>
          </cell>
        </row>
        <row r="150">
          <cell r="C150" t="str">
            <v>161163P</v>
          </cell>
          <cell r="D150" t="str">
            <v>MIZONE MOOD UP CRANBERRY HD 500ML HD</v>
          </cell>
          <cell r="E150">
            <v>6.7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2825</v>
          </cell>
          <cell r="K150">
            <v>2825</v>
          </cell>
          <cell r="L150">
            <v>2825</v>
          </cell>
          <cell r="M150">
            <v>2825</v>
          </cell>
          <cell r="N150">
            <v>2568.181818181818</v>
          </cell>
        </row>
        <row r="151">
          <cell r="C151">
            <v>87436</v>
          </cell>
          <cell r="D151" t="str">
            <v>FRES-IN CRISPY APPLE</v>
          </cell>
          <cell r="E151">
            <v>6.7</v>
          </cell>
          <cell r="F151">
            <v>0</v>
          </cell>
          <cell r="G151">
            <v>30738</v>
          </cell>
          <cell r="H151">
            <v>30738</v>
          </cell>
          <cell r="I151">
            <v>30738</v>
          </cell>
          <cell r="J151">
            <v>30738</v>
          </cell>
          <cell r="K151">
            <v>30738</v>
          </cell>
          <cell r="L151">
            <v>30738</v>
          </cell>
          <cell r="M151">
            <v>30738</v>
          </cell>
          <cell r="N151">
            <v>27943.63636363636</v>
          </cell>
        </row>
        <row r="152">
          <cell r="C152" t="str">
            <v>87436P</v>
          </cell>
          <cell r="D152" t="str">
            <v>FRES-IN CRISPY APPLE/PCS</v>
          </cell>
          <cell r="E152">
            <v>0.55833333333333335</v>
          </cell>
          <cell r="F152">
            <v>0</v>
          </cell>
          <cell r="G152">
            <v>2561.5</v>
          </cell>
          <cell r="H152">
            <v>2561.5</v>
          </cell>
          <cell r="I152">
            <v>2561.5</v>
          </cell>
          <cell r="J152">
            <v>2561.5</v>
          </cell>
          <cell r="K152">
            <v>2561.5</v>
          </cell>
          <cell r="L152">
            <v>2561.5</v>
          </cell>
          <cell r="M152">
            <v>2561.5</v>
          </cell>
          <cell r="N152">
            <v>2328.6363636363635</v>
          </cell>
        </row>
        <row r="153">
          <cell r="C153">
            <v>87625</v>
          </cell>
          <cell r="D153" t="str">
            <v>FRES-IN JC STRAWBERRY 500ML</v>
          </cell>
          <cell r="E153">
            <v>6.7</v>
          </cell>
          <cell r="F153">
            <v>0</v>
          </cell>
          <cell r="G153">
            <v>30738</v>
          </cell>
          <cell r="H153">
            <v>30738</v>
          </cell>
          <cell r="I153">
            <v>30738</v>
          </cell>
          <cell r="J153">
            <v>30738</v>
          </cell>
          <cell r="K153">
            <v>30738</v>
          </cell>
          <cell r="L153">
            <v>30738</v>
          </cell>
          <cell r="M153">
            <v>30738</v>
          </cell>
          <cell r="N153">
            <v>27943.63636363636</v>
          </cell>
        </row>
        <row r="154">
          <cell r="C154" t="str">
            <v>87625P</v>
          </cell>
          <cell r="D154" t="str">
            <v>FRES-IN JC STRAWBERRY 500ML 1X1</v>
          </cell>
          <cell r="E154">
            <v>0.55833333333333335</v>
          </cell>
          <cell r="F154">
            <v>0</v>
          </cell>
          <cell r="G154">
            <v>2561.5</v>
          </cell>
          <cell r="H154">
            <v>2561.5</v>
          </cell>
          <cell r="I154">
            <v>2561.5</v>
          </cell>
          <cell r="J154">
            <v>2561.5</v>
          </cell>
          <cell r="K154">
            <v>2561.5</v>
          </cell>
          <cell r="L154">
            <v>2561.5</v>
          </cell>
          <cell r="M154">
            <v>2561.5</v>
          </cell>
          <cell r="N154">
            <v>2328.6363636363635</v>
          </cell>
        </row>
        <row r="155">
          <cell r="C155">
            <v>95948</v>
          </cell>
          <cell r="D155" t="str">
            <v>FRES-IN STRAWBERRY 1X6</v>
          </cell>
          <cell r="E155">
            <v>3.35</v>
          </cell>
          <cell r="F155">
            <v>0</v>
          </cell>
          <cell r="G155">
            <v>15369</v>
          </cell>
          <cell r="H155">
            <v>15369</v>
          </cell>
          <cell r="I155">
            <v>15369</v>
          </cell>
          <cell r="J155">
            <v>15369</v>
          </cell>
          <cell r="K155">
            <v>15369</v>
          </cell>
          <cell r="L155">
            <v>15369</v>
          </cell>
          <cell r="M155">
            <v>15369</v>
          </cell>
          <cell r="N155">
            <v>13971.81818181818</v>
          </cell>
        </row>
        <row r="156">
          <cell r="C156">
            <v>26000</v>
          </cell>
          <cell r="D156" t="str">
            <v>LEVITE ORANGE 350ML 1X12</v>
          </cell>
          <cell r="E156">
            <v>4.2</v>
          </cell>
          <cell r="F156">
            <v>0</v>
          </cell>
          <cell r="G156">
            <v>30996</v>
          </cell>
          <cell r="H156">
            <v>32236</v>
          </cell>
          <cell r="I156">
            <v>32236</v>
          </cell>
          <cell r="J156">
            <v>32236</v>
          </cell>
          <cell r="K156">
            <v>32236</v>
          </cell>
          <cell r="L156">
            <v>32236</v>
          </cell>
          <cell r="M156">
            <v>32236</v>
          </cell>
          <cell r="N156">
            <v>29305.454545454544</v>
          </cell>
        </row>
        <row r="157">
          <cell r="C157" t="str">
            <v>26000R</v>
          </cell>
          <cell r="D157" t="str">
            <v>LEVITE ORANGE 350ML 1X12 REJECT</v>
          </cell>
          <cell r="E157">
            <v>4.2</v>
          </cell>
          <cell r="F157">
            <v>0</v>
          </cell>
          <cell r="G157">
            <v>30996</v>
          </cell>
          <cell r="H157">
            <v>32236</v>
          </cell>
          <cell r="I157">
            <v>32236</v>
          </cell>
          <cell r="J157">
            <v>32236</v>
          </cell>
          <cell r="K157">
            <v>32236</v>
          </cell>
          <cell r="L157">
            <v>32236</v>
          </cell>
          <cell r="M157">
            <v>32236</v>
          </cell>
          <cell r="N157">
            <v>29305.454545454544</v>
          </cell>
        </row>
        <row r="158">
          <cell r="C158" t="str">
            <v>26000P</v>
          </cell>
          <cell r="D158" t="str">
            <v>LEVITE ORANGE 350ML 1X1</v>
          </cell>
          <cell r="E158">
            <v>0.35000000000000003</v>
          </cell>
          <cell r="F158">
            <v>0</v>
          </cell>
          <cell r="G158">
            <v>2583</v>
          </cell>
          <cell r="H158">
            <v>2686.3333333333335</v>
          </cell>
          <cell r="I158">
            <v>2686.3333333333335</v>
          </cell>
          <cell r="J158">
            <v>2686.3333333333335</v>
          </cell>
          <cell r="K158">
            <v>2686.3333333333335</v>
          </cell>
          <cell r="L158">
            <v>2686.3333333333335</v>
          </cell>
          <cell r="M158">
            <v>2686.3333333333335</v>
          </cell>
          <cell r="N158">
            <v>2442.121212121212</v>
          </cell>
        </row>
        <row r="159">
          <cell r="C159" t="str">
            <v>26000PR</v>
          </cell>
          <cell r="D159" t="str">
            <v>LEVITE ORANGE 350ML 1X1 REJECT</v>
          </cell>
          <cell r="E159">
            <v>0.35000000000000003</v>
          </cell>
          <cell r="F159">
            <v>0</v>
          </cell>
          <cell r="G159">
            <v>2583</v>
          </cell>
          <cell r="H159">
            <v>2686.3333333333335</v>
          </cell>
          <cell r="I159">
            <v>2686.3333333333335</v>
          </cell>
          <cell r="J159">
            <v>2686.3333333333335</v>
          </cell>
          <cell r="K159">
            <v>2686.3333333333335</v>
          </cell>
          <cell r="L159">
            <v>2686.3333333333335</v>
          </cell>
          <cell r="M159">
            <v>2686.3333333333335</v>
          </cell>
          <cell r="N159">
            <v>2442.121212121212</v>
          </cell>
        </row>
        <row r="160">
          <cell r="C160">
            <v>26005</v>
          </cell>
          <cell r="D160" t="str">
            <v>LEVITE ORANGE 350ML 1X6</v>
          </cell>
          <cell r="E160">
            <v>2.1</v>
          </cell>
          <cell r="F160">
            <v>0</v>
          </cell>
          <cell r="G160">
            <v>15498</v>
          </cell>
          <cell r="H160">
            <v>16118</v>
          </cell>
          <cell r="I160">
            <v>16118</v>
          </cell>
          <cell r="J160">
            <v>16118</v>
          </cell>
          <cell r="K160">
            <v>16118</v>
          </cell>
          <cell r="L160">
            <v>16118</v>
          </cell>
          <cell r="M160">
            <v>16118</v>
          </cell>
          <cell r="N160">
            <v>14652.727272727272</v>
          </cell>
        </row>
        <row r="161">
          <cell r="C161">
            <v>26001</v>
          </cell>
          <cell r="D161" t="str">
            <v>LEVITE JAMBU BIJI 350ML 1X12</v>
          </cell>
          <cell r="E161">
            <v>4.2</v>
          </cell>
          <cell r="F161">
            <v>0</v>
          </cell>
          <cell r="G161">
            <v>30996</v>
          </cell>
          <cell r="H161">
            <v>32236</v>
          </cell>
          <cell r="I161">
            <v>32236</v>
          </cell>
          <cell r="J161">
            <v>32236</v>
          </cell>
          <cell r="K161">
            <v>32236</v>
          </cell>
          <cell r="L161">
            <v>32236</v>
          </cell>
          <cell r="M161">
            <v>32236</v>
          </cell>
          <cell r="N161">
            <v>29305.454545454544</v>
          </cell>
        </row>
        <row r="162">
          <cell r="C162" t="str">
            <v>26001R</v>
          </cell>
          <cell r="D162" t="str">
            <v>LEVITE JAMBU BIJI 350ML 1X12 REJECT</v>
          </cell>
          <cell r="E162">
            <v>4.2</v>
          </cell>
          <cell r="F162">
            <v>0</v>
          </cell>
          <cell r="G162">
            <v>30996</v>
          </cell>
          <cell r="H162">
            <v>32236</v>
          </cell>
          <cell r="I162">
            <v>32236</v>
          </cell>
          <cell r="J162">
            <v>32236</v>
          </cell>
          <cell r="K162">
            <v>32236</v>
          </cell>
          <cell r="L162">
            <v>32236</v>
          </cell>
          <cell r="M162">
            <v>32236</v>
          </cell>
          <cell r="N162">
            <v>29305.454545454544</v>
          </cell>
        </row>
        <row r="163">
          <cell r="C163" t="str">
            <v>26001P</v>
          </cell>
          <cell r="D163" t="str">
            <v>LEVITE JAMBU BIJI 350ML 1X1</v>
          </cell>
          <cell r="E163">
            <v>0.35000000000000003</v>
          </cell>
          <cell r="F163">
            <v>0</v>
          </cell>
          <cell r="G163">
            <v>2583</v>
          </cell>
          <cell r="H163">
            <v>2686.3333333333335</v>
          </cell>
          <cell r="I163">
            <v>2686.3333333333335</v>
          </cell>
          <cell r="J163">
            <v>2686.3333333333335</v>
          </cell>
          <cell r="K163">
            <v>2686.3333333333335</v>
          </cell>
          <cell r="L163">
            <v>2686.3333333333335</v>
          </cell>
          <cell r="M163">
            <v>2686.3333333333335</v>
          </cell>
          <cell r="N163">
            <v>2442.121212121212</v>
          </cell>
        </row>
        <row r="164">
          <cell r="C164" t="str">
            <v>26001PR</v>
          </cell>
          <cell r="D164" t="str">
            <v>LEVITE JAMBU BIJI 350ML 1X1 PCS REJECT</v>
          </cell>
          <cell r="E164">
            <v>0.35000000000000003</v>
          </cell>
          <cell r="F164">
            <v>0</v>
          </cell>
          <cell r="G164">
            <v>2583</v>
          </cell>
          <cell r="H164">
            <v>2686.3333333333335</v>
          </cell>
          <cell r="I164">
            <v>2686.3333333333335</v>
          </cell>
          <cell r="J164">
            <v>2686.3333333333335</v>
          </cell>
          <cell r="K164">
            <v>2686.3333333333335</v>
          </cell>
          <cell r="L164">
            <v>2686.3333333333335</v>
          </cell>
          <cell r="M164">
            <v>2686.3333333333335</v>
          </cell>
          <cell r="N164">
            <v>2442.121212121212</v>
          </cell>
        </row>
        <row r="165">
          <cell r="C165">
            <v>26006</v>
          </cell>
          <cell r="D165" t="str">
            <v>LEVITE JAMBU BIJI 350ML 1X6</v>
          </cell>
          <cell r="E165">
            <v>2.1</v>
          </cell>
          <cell r="F165">
            <v>0</v>
          </cell>
          <cell r="G165">
            <v>15498</v>
          </cell>
          <cell r="H165">
            <v>16118</v>
          </cell>
          <cell r="I165">
            <v>16118</v>
          </cell>
          <cell r="J165">
            <v>16118</v>
          </cell>
          <cell r="K165">
            <v>16118</v>
          </cell>
          <cell r="L165">
            <v>16118</v>
          </cell>
          <cell r="M165">
            <v>16118</v>
          </cell>
          <cell r="N165">
            <v>14652.727272727272</v>
          </cell>
        </row>
        <row r="166">
          <cell r="C166">
            <v>26002</v>
          </cell>
          <cell r="D166" t="str">
            <v>LEVITE COMBO 350ML 1X12</v>
          </cell>
          <cell r="E166">
            <v>4.2</v>
          </cell>
          <cell r="F166">
            <v>0</v>
          </cell>
          <cell r="G166">
            <v>30996</v>
          </cell>
          <cell r="H166">
            <v>32236</v>
          </cell>
          <cell r="I166">
            <v>32236</v>
          </cell>
          <cell r="J166">
            <v>32236</v>
          </cell>
          <cell r="K166">
            <v>32236</v>
          </cell>
          <cell r="L166">
            <v>32236</v>
          </cell>
          <cell r="M166">
            <v>32236</v>
          </cell>
          <cell r="N166">
            <v>29305.454545454544</v>
          </cell>
        </row>
        <row r="167">
          <cell r="C167">
            <v>26003</v>
          </cell>
          <cell r="D167" t="str">
            <v>LEVITE COMBO 350ML 1X6</v>
          </cell>
          <cell r="E167">
            <v>2.1</v>
          </cell>
          <cell r="F167">
            <v>0</v>
          </cell>
          <cell r="G167">
            <v>15498</v>
          </cell>
          <cell r="H167">
            <v>16118</v>
          </cell>
          <cell r="I167">
            <v>16118</v>
          </cell>
          <cell r="J167">
            <v>16118</v>
          </cell>
          <cell r="K167">
            <v>16118</v>
          </cell>
          <cell r="L167">
            <v>16118</v>
          </cell>
          <cell r="M167">
            <v>16118</v>
          </cell>
          <cell r="N167">
            <v>14652.727272727272</v>
          </cell>
        </row>
        <row r="168">
          <cell r="C168">
            <v>26004</v>
          </cell>
          <cell r="D168" t="str">
            <v>LEVITE SIRSAK 350ML 1X12</v>
          </cell>
          <cell r="E168">
            <v>4.2</v>
          </cell>
          <cell r="F168">
            <v>0</v>
          </cell>
          <cell r="G168">
            <v>30996</v>
          </cell>
          <cell r="H168">
            <v>32236</v>
          </cell>
          <cell r="I168">
            <v>32236</v>
          </cell>
          <cell r="J168">
            <v>32236</v>
          </cell>
          <cell r="K168">
            <v>32236</v>
          </cell>
          <cell r="L168">
            <v>32236</v>
          </cell>
          <cell r="M168">
            <v>32236</v>
          </cell>
          <cell r="N168">
            <v>29305.454545454544</v>
          </cell>
        </row>
        <row r="169">
          <cell r="C169" t="str">
            <v>26004R</v>
          </cell>
          <cell r="D169" t="str">
            <v>LEVITE SIRSAK 350ML 1X12 REJECT</v>
          </cell>
          <cell r="E169">
            <v>4.2</v>
          </cell>
          <cell r="F169">
            <v>0</v>
          </cell>
          <cell r="G169">
            <v>30996</v>
          </cell>
          <cell r="H169">
            <v>32236</v>
          </cell>
          <cell r="I169">
            <v>32236</v>
          </cell>
          <cell r="J169">
            <v>32236</v>
          </cell>
          <cell r="K169">
            <v>32236</v>
          </cell>
          <cell r="L169">
            <v>32236</v>
          </cell>
          <cell r="M169">
            <v>32236</v>
          </cell>
          <cell r="N169">
            <v>29305.454545454544</v>
          </cell>
        </row>
        <row r="170">
          <cell r="C170" t="str">
            <v>26004P</v>
          </cell>
          <cell r="D170" t="str">
            <v>LEVITE SIRSAK 350ML 1X1</v>
          </cell>
          <cell r="E170">
            <v>0.35000000000000003</v>
          </cell>
          <cell r="F170">
            <v>0</v>
          </cell>
          <cell r="G170">
            <v>2583</v>
          </cell>
          <cell r="H170">
            <v>2686.3333333333335</v>
          </cell>
          <cell r="I170">
            <v>2686.3333333333335</v>
          </cell>
          <cell r="J170">
            <v>2686.3333333333335</v>
          </cell>
          <cell r="K170">
            <v>2686.3333333333335</v>
          </cell>
          <cell r="L170">
            <v>2686.3333333333335</v>
          </cell>
          <cell r="M170">
            <v>2686.3333333333335</v>
          </cell>
          <cell r="N170">
            <v>2442.121212121212</v>
          </cell>
        </row>
        <row r="171">
          <cell r="C171" t="str">
            <v>26004PR</v>
          </cell>
          <cell r="D171" t="str">
            <v>LEVITE SIRSAK 350ML 1X1 REJECT</v>
          </cell>
          <cell r="E171">
            <v>0.35000000000000003</v>
          </cell>
          <cell r="F171">
            <v>0</v>
          </cell>
          <cell r="G171">
            <v>2583</v>
          </cell>
          <cell r="H171">
            <v>2686.3333333333335</v>
          </cell>
          <cell r="I171">
            <v>2686.3333333333335</v>
          </cell>
          <cell r="J171">
            <v>2686.3333333333335</v>
          </cell>
          <cell r="K171">
            <v>2686.3333333333335</v>
          </cell>
          <cell r="L171">
            <v>2686.3333333333335</v>
          </cell>
          <cell r="M171">
            <v>2686.3333333333335</v>
          </cell>
          <cell r="N171">
            <v>2442.121212121212</v>
          </cell>
        </row>
        <row r="172">
          <cell r="C172">
            <v>0</v>
          </cell>
          <cell r="D172" t="str">
            <v>LEVITE SIRSAK 350ML 1X6</v>
          </cell>
          <cell r="E172">
            <v>2.1</v>
          </cell>
          <cell r="F172">
            <v>0</v>
          </cell>
          <cell r="G172">
            <v>15498</v>
          </cell>
          <cell r="H172">
            <v>16118</v>
          </cell>
          <cell r="I172">
            <v>16118</v>
          </cell>
          <cell r="J172">
            <v>16118</v>
          </cell>
          <cell r="K172">
            <v>16118</v>
          </cell>
          <cell r="L172">
            <v>16118</v>
          </cell>
          <cell r="M172">
            <v>16118</v>
          </cell>
          <cell r="N172">
            <v>14652.727272727272</v>
          </cell>
        </row>
        <row r="173">
          <cell r="C173">
            <v>26011</v>
          </cell>
          <cell r="D173" t="str">
            <v>LEVITE ANGGUR HIJAU 1X6</v>
          </cell>
          <cell r="E173">
            <v>2.1</v>
          </cell>
          <cell r="F173">
            <v>0</v>
          </cell>
          <cell r="G173">
            <v>15498</v>
          </cell>
          <cell r="H173">
            <v>16118</v>
          </cell>
          <cell r="I173">
            <v>16118</v>
          </cell>
          <cell r="J173">
            <v>16118</v>
          </cell>
          <cell r="K173">
            <v>16118</v>
          </cell>
          <cell r="L173">
            <v>16118</v>
          </cell>
          <cell r="M173">
            <v>16118</v>
          </cell>
          <cell r="N173">
            <v>14652.727272727272</v>
          </cell>
        </row>
        <row r="174">
          <cell r="C174">
            <v>26012</v>
          </cell>
          <cell r="D174" t="str">
            <v>LEVITE ANGGUR HIJAU 1X12</v>
          </cell>
          <cell r="E174">
            <v>4.2</v>
          </cell>
          <cell r="F174">
            <v>0</v>
          </cell>
          <cell r="G174">
            <v>30996</v>
          </cell>
          <cell r="H174">
            <v>32236</v>
          </cell>
          <cell r="I174">
            <v>32236</v>
          </cell>
          <cell r="J174">
            <v>32236</v>
          </cell>
          <cell r="K174">
            <v>32236</v>
          </cell>
          <cell r="L174">
            <v>32236</v>
          </cell>
          <cell r="M174">
            <v>32236</v>
          </cell>
          <cell r="N174">
            <v>29305.454545454544</v>
          </cell>
        </row>
        <row r="175">
          <cell r="C175" t="str">
            <v>26012R</v>
          </cell>
          <cell r="D175" t="str">
            <v>LEVITE ANGGUR HIJAU 1X12 REJECT</v>
          </cell>
          <cell r="E175">
            <v>4.2</v>
          </cell>
          <cell r="F175">
            <v>0</v>
          </cell>
          <cell r="G175">
            <v>30996</v>
          </cell>
          <cell r="H175">
            <v>32236</v>
          </cell>
          <cell r="I175">
            <v>32236</v>
          </cell>
          <cell r="J175">
            <v>32236</v>
          </cell>
          <cell r="K175">
            <v>32236</v>
          </cell>
          <cell r="L175">
            <v>32236</v>
          </cell>
          <cell r="M175">
            <v>32236</v>
          </cell>
          <cell r="N175">
            <v>29305.454545454544</v>
          </cell>
        </row>
        <row r="176">
          <cell r="C176" t="str">
            <v>26012P</v>
          </cell>
          <cell r="D176" t="str">
            <v>LEVITE ANGGUR HIJAU 1X1 PCS</v>
          </cell>
          <cell r="E176">
            <v>0.35000000000000003</v>
          </cell>
          <cell r="F176">
            <v>0</v>
          </cell>
          <cell r="G176">
            <v>2583</v>
          </cell>
          <cell r="H176">
            <v>2686.3333333333335</v>
          </cell>
          <cell r="I176">
            <v>2686.3333333333335</v>
          </cell>
          <cell r="J176">
            <v>2686.3333333333335</v>
          </cell>
          <cell r="K176">
            <v>2686.3333333333335</v>
          </cell>
          <cell r="L176">
            <v>2686.3333333333335</v>
          </cell>
          <cell r="M176">
            <v>2686.3333333333335</v>
          </cell>
          <cell r="N176">
            <v>2442.121212121212</v>
          </cell>
        </row>
        <row r="177">
          <cell r="C177" t="str">
            <v>26012PR</v>
          </cell>
          <cell r="D177" t="str">
            <v>LEVITE ANGGUR HIJAU 1X1 REJECT</v>
          </cell>
          <cell r="E177">
            <v>0.35000000000000003</v>
          </cell>
          <cell r="F177">
            <v>0</v>
          </cell>
          <cell r="G177">
            <v>2583</v>
          </cell>
          <cell r="H177">
            <v>2686.3333333333335</v>
          </cell>
          <cell r="I177">
            <v>2686.3333333333335</v>
          </cell>
          <cell r="J177">
            <v>2686.3333333333335</v>
          </cell>
          <cell r="K177">
            <v>2686.3333333333335</v>
          </cell>
          <cell r="L177">
            <v>2686.3333333333335</v>
          </cell>
          <cell r="M177">
            <v>2686.3333333333335</v>
          </cell>
          <cell r="N177">
            <v>2442.121212121212</v>
          </cell>
        </row>
        <row r="178">
          <cell r="C178">
            <v>142193</v>
          </cell>
          <cell r="D178" t="str">
            <v>LEVITE LEMON CUCUMBER MINT 350ML 1X12</v>
          </cell>
          <cell r="E178">
            <v>4.2</v>
          </cell>
          <cell r="F178">
            <v>0</v>
          </cell>
          <cell r="G178">
            <v>30996</v>
          </cell>
          <cell r="H178">
            <v>32236</v>
          </cell>
          <cell r="I178">
            <v>32236</v>
          </cell>
          <cell r="J178">
            <v>32236</v>
          </cell>
          <cell r="K178">
            <v>32236</v>
          </cell>
          <cell r="L178">
            <v>32236</v>
          </cell>
          <cell r="M178">
            <v>32236</v>
          </cell>
          <cell r="N178">
            <v>29305.454545454544</v>
          </cell>
        </row>
        <row r="179">
          <cell r="C179" t="str">
            <v>142193R</v>
          </cell>
          <cell r="D179" t="str">
            <v>LEVITE LEMON CUCUMBER MINT 350ml 1X12 REJECT</v>
          </cell>
          <cell r="E179">
            <v>4.2</v>
          </cell>
          <cell r="F179">
            <v>0</v>
          </cell>
          <cell r="G179">
            <v>30996</v>
          </cell>
          <cell r="H179">
            <v>32236</v>
          </cell>
          <cell r="I179">
            <v>32236</v>
          </cell>
          <cell r="J179">
            <v>32236</v>
          </cell>
          <cell r="K179">
            <v>32236</v>
          </cell>
          <cell r="L179">
            <v>32236</v>
          </cell>
          <cell r="M179">
            <v>32236</v>
          </cell>
          <cell r="N179">
            <v>29305.454545454544</v>
          </cell>
        </row>
        <row r="180">
          <cell r="C180" t="str">
            <v>142193p</v>
          </cell>
          <cell r="D180" t="str">
            <v>LEVITE LEMON CUCUMBER MINT 350ML 1X1</v>
          </cell>
          <cell r="E180">
            <v>0.35000000000000003</v>
          </cell>
          <cell r="F180">
            <v>0</v>
          </cell>
          <cell r="G180">
            <v>2583</v>
          </cell>
          <cell r="H180">
            <v>2686.3333333333335</v>
          </cell>
          <cell r="I180">
            <v>2686.3333333333335</v>
          </cell>
          <cell r="J180">
            <v>2686.3333333333335</v>
          </cell>
          <cell r="K180">
            <v>2686.3333333333335</v>
          </cell>
          <cell r="L180">
            <v>2686.3333333333335</v>
          </cell>
          <cell r="M180">
            <v>2686.3333333333335</v>
          </cell>
          <cell r="N180">
            <v>2442.121212121212</v>
          </cell>
        </row>
        <row r="181">
          <cell r="C181" t="str">
            <v>142193PR</v>
          </cell>
          <cell r="D181" t="str">
            <v>LEVITE LEMON CUCUMBER MINT 350ML 1X1 PCS REJECT</v>
          </cell>
          <cell r="E181">
            <v>0.35000000000000003</v>
          </cell>
          <cell r="F181">
            <v>0</v>
          </cell>
          <cell r="G181">
            <v>2583</v>
          </cell>
          <cell r="H181">
            <v>2686.3333333333335</v>
          </cell>
          <cell r="I181">
            <v>2686.3333333333335</v>
          </cell>
          <cell r="J181">
            <v>2686.3333333333335</v>
          </cell>
          <cell r="K181">
            <v>2686.3333333333335</v>
          </cell>
          <cell r="L181">
            <v>2686.3333333333335</v>
          </cell>
          <cell r="M181">
            <v>2686.3333333333335</v>
          </cell>
          <cell r="N181">
            <v>2442.121212121212</v>
          </cell>
        </row>
        <row r="182">
          <cell r="C182">
            <v>142194</v>
          </cell>
          <cell r="D182" t="str">
            <v>LEVITE LYCEE CITRUS MINT 350ML 1X12</v>
          </cell>
          <cell r="E182">
            <v>4.2</v>
          </cell>
          <cell r="F182">
            <v>0</v>
          </cell>
          <cell r="G182">
            <v>30996</v>
          </cell>
          <cell r="H182">
            <v>32236</v>
          </cell>
          <cell r="I182">
            <v>32236</v>
          </cell>
          <cell r="J182">
            <v>32236</v>
          </cell>
          <cell r="K182">
            <v>32236</v>
          </cell>
          <cell r="L182">
            <v>32236</v>
          </cell>
          <cell r="M182">
            <v>32236</v>
          </cell>
          <cell r="N182">
            <v>29305.454545454544</v>
          </cell>
        </row>
        <row r="183">
          <cell r="C183" t="str">
            <v>142194R</v>
          </cell>
          <cell r="D183" t="str">
            <v>LEVITE LYCEE CITRUS MINT 350ml 1X12 REJECT</v>
          </cell>
          <cell r="E183">
            <v>4.2</v>
          </cell>
          <cell r="F183">
            <v>0</v>
          </cell>
          <cell r="G183">
            <v>30996</v>
          </cell>
          <cell r="H183">
            <v>32236</v>
          </cell>
          <cell r="I183">
            <v>32236</v>
          </cell>
          <cell r="J183">
            <v>32236</v>
          </cell>
          <cell r="K183">
            <v>32236</v>
          </cell>
          <cell r="L183">
            <v>32236</v>
          </cell>
          <cell r="M183">
            <v>32236</v>
          </cell>
          <cell r="N183">
            <v>29305.454545454544</v>
          </cell>
        </row>
        <row r="184">
          <cell r="C184" t="str">
            <v>142194P</v>
          </cell>
          <cell r="D184" t="str">
            <v>LEVITE LYCEE CITRUS MINT 350ML 1X1</v>
          </cell>
          <cell r="E184">
            <v>0.35000000000000003</v>
          </cell>
          <cell r="F184">
            <v>0</v>
          </cell>
          <cell r="G184">
            <v>2583</v>
          </cell>
          <cell r="H184">
            <v>2686.3333333333335</v>
          </cell>
          <cell r="I184">
            <v>2686.3333333333335</v>
          </cell>
          <cell r="J184">
            <v>2686.3333333333335</v>
          </cell>
          <cell r="K184">
            <v>2686.3333333333335</v>
          </cell>
          <cell r="L184">
            <v>2686.3333333333335</v>
          </cell>
          <cell r="M184">
            <v>2686.3333333333335</v>
          </cell>
          <cell r="N184">
            <v>2442.121212121212</v>
          </cell>
        </row>
        <row r="185">
          <cell r="C185" t="str">
            <v>142194PR</v>
          </cell>
          <cell r="D185" t="str">
            <v>LEVITE LYCEE CITRUS MINT 350ML 1X1 PCS REJECT</v>
          </cell>
          <cell r="E185">
            <v>0.35000000000000003</v>
          </cell>
          <cell r="F185">
            <v>0</v>
          </cell>
          <cell r="G185">
            <v>2583</v>
          </cell>
          <cell r="H185">
            <v>2686.3333333333335</v>
          </cell>
          <cell r="I185">
            <v>2686.3333333333335</v>
          </cell>
          <cell r="J185">
            <v>2686.3333333333335</v>
          </cell>
          <cell r="K185">
            <v>2686.3333333333335</v>
          </cell>
          <cell r="L185">
            <v>2686.3333333333335</v>
          </cell>
          <cell r="M185">
            <v>2686.3333333333335</v>
          </cell>
          <cell r="N185">
            <v>2442.121212121212</v>
          </cell>
        </row>
        <row r="186">
          <cell r="C186">
            <v>142196</v>
          </cell>
          <cell r="D186" t="str">
            <v>LEVITE WILDBERRIES LIME MINT 350ML 1X12</v>
          </cell>
          <cell r="E186">
            <v>4.2</v>
          </cell>
          <cell r="F186">
            <v>0</v>
          </cell>
          <cell r="G186">
            <v>30996</v>
          </cell>
          <cell r="H186">
            <v>32236</v>
          </cell>
          <cell r="I186">
            <v>32236</v>
          </cell>
          <cell r="J186">
            <v>32236</v>
          </cell>
          <cell r="K186">
            <v>32236</v>
          </cell>
          <cell r="L186">
            <v>32236</v>
          </cell>
          <cell r="M186">
            <v>32236</v>
          </cell>
          <cell r="N186">
            <v>29305.454545454544</v>
          </cell>
        </row>
        <row r="187">
          <cell r="C187" t="str">
            <v>142196R</v>
          </cell>
          <cell r="D187" t="str">
            <v>LEVITE WILDBERRIES LIME MINT 350ml 1X12 REJECT</v>
          </cell>
          <cell r="E187">
            <v>4.2</v>
          </cell>
          <cell r="F187">
            <v>0</v>
          </cell>
          <cell r="G187">
            <v>30996</v>
          </cell>
          <cell r="H187">
            <v>32236</v>
          </cell>
          <cell r="I187">
            <v>32236</v>
          </cell>
          <cell r="J187">
            <v>32236</v>
          </cell>
          <cell r="K187">
            <v>32236</v>
          </cell>
          <cell r="L187">
            <v>32236</v>
          </cell>
          <cell r="M187">
            <v>32236</v>
          </cell>
          <cell r="N187">
            <v>29305.454545454544</v>
          </cell>
        </row>
        <row r="188">
          <cell r="C188" t="str">
            <v>142196P</v>
          </cell>
          <cell r="D188" t="str">
            <v>LEVITE WILDBERRIES LIME MINT 350ML 1X1</v>
          </cell>
          <cell r="E188">
            <v>0.35000000000000003</v>
          </cell>
          <cell r="F188">
            <v>0</v>
          </cell>
          <cell r="G188">
            <v>2583</v>
          </cell>
          <cell r="H188">
            <v>2686.3333333333335</v>
          </cell>
          <cell r="I188">
            <v>2686.3333333333335</v>
          </cell>
          <cell r="J188">
            <v>2686.3333333333335</v>
          </cell>
          <cell r="K188">
            <v>2686.3333333333335</v>
          </cell>
          <cell r="L188">
            <v>2686.3333333333335</v>
          </cell>
          <cell r="M188">
            <v>2686.3333333333335</v>
          </cell>
          <cell r="N188">
            <v>2442.121212121212</v>
          </cell>
        </row>
        <row r="189">
          <cell r="C189" t="str">
            <v>142196PR</v>
          </cell>
          <cell r="D189" t="str">
            <v>LEVITE WILDBERRIES LIME MINT 350ML 1X1 PCS REJECT</v>
          </cell>
          <cell r="E189">
            <v>0.35000000000000003</v>
          </cell>
          <cell r="F189">
            <v>0</v>
          </cell>
          <cell r="G189">
            <v>2583</v>
          </cell>
          <cell r="H189">
            <v>2686.3333333333335</v>
          </cell>
          <cell r="I189">
            <v>2686.3333333333335</v>
          </cell>
          <cell r="J189">
            <v>2686.3333333333335</v>
          </cell>
          <cell r="K189">
            <v>2686.3333333333335</v>
          </cell>
          <cell r="L189">
            <v>2686.3333333333335</v>
          </cell>
          <cell r="M189">
            <v>2686.3333333333335</v>
          </cell>
          <cell r="N189">
            <v>2442.121212121212</v>
          </cell>
        </row>
        <row r="190">
          <cell r="C190">
            <v>148136</v>
          </cell>
          <cell r="D190" t="str">
            <v>VT.220ML LOCAL 1X42</v>
          </cell>
          <cell r="E190">
            <v>11.3</v>
          </cell>
          <cell r="F190">
            <v>632.80000000000007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14900</v>
          </cell>
          <cell r="L190">
            <v>14900</v>
          </cell>
          <cell r="M190">
            <v>14900</v>
          </cell>
          <cell r="N190">
            <v>13545.454545454544</v>
          </cell>
        </row>
        <row r="191">
          <cell r="C191" t="str">
            <v>148136R</v>
          </cell>
          <cell r="D191" t="str">
            <v>VT.220ML LOCAL 1X42</v>
          </cell>
          <cell r="E191">
            <v>11.3</v>
          </cell>
          <cell r="F191">
            <v>632.80000000000007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14900</v>
          </cell>
          <cell r="L191">
            <v>14900</v>
          </cell>
          <cell r="M191">
            <v>14900</v>
          </cell>
          <cell r="N191">
            <v>13545.454545454544</v>
          </cell>
        </row>
        <row r="192">
          <cell r="C192" t="str">
            <v>148136P</v>
          </cell>
          <cell r="D192" t="str">
            <v>VT.220ML LOCAL 1X1</v>
          </cell>
          <cell r="E192">
            <v>0.26904761904761909</v>
          </cell>
          <cell r="F192">
            <v>15.06666666666667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354.76190476190476</v>
          </cell>
          <cell r="L192">
            <v>354.76190476190476</v>
          </cell>
          <cell r="M192">
            <v>354.76190476190476</v>
          </cell>
          <cell r="N192">
            <v>322.51082251082249</v>
          </cell>
        </row>
        <row r="193">
          <cell r="C193">
            <v>173022</v>
          </cell>
          <cell r="D193" t="str">
            <v>VT.200ML LOCAL 1X48</v>
          </cell>
          <cell r="E193">
            <v>11.3</v>
          </cell>
          <cell r="F193">
            <v>632.80000000000007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13900</v>
          </cell>
          <cell r="N193">
            <v>12636.363636363636</v>
          </cell>
        </row>
        <row r="194">
          <cell r="C194" t="str">
            <v>173022R</v>
          </cell>
          <cell r="D194" t="str">
            <v>VT.200ML LOCAL 1X48 REJECT</v>
          </cell>
          <cell r="E194">
            <v>11.3</v>
          </cell>
          <cell r="F194">
            <v>632.80000000000007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13900</v>
          </cell>
          <cell r="N194">
            <v>12636.363636363636</v>
          </cell>
        </row>
        <row r="195">
          <cell r="C195" t="str">
            <v>173022P</v>
          </cell>
          <cell r="D195" t="str">
            <v>VT.200ML LOCAL 1X1</v>
          </cell>
          <cell r="E195">
            <v>5.6051587301587311E-3</v>
          </cell>
          <cell r="F195">
            <v>0.31388888888888894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289.58333333333331</v>
          </cell>
          <cell r="N195">
            <v>263.25757575757569</v>
          </cell>
        </row>
        <row r="196">
          <cell r="C196" t="str">
            <v>173022PR</v>
          </cell>
          <cell r="D196" t="str">
            <v>VT.200ML LOCAL PCS REJECT</v>
          </cell>
          <cell r="E196">
            <v>0.23541666666666669</v>
          </cell>
          <cell r="F196">
            <v>13.183333333333335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289.58333333333331</v>
          </cell>
          <cell r="N196">
            <v>263.25757575757569</v>
          </cell>
        </row>
        <row r="197">
          <cell r="C197">
            <v>22713</v>
          </cell>
          <cell r="D197" t="str">
            <v>VIT.220ML 1X48</v>
          </cell>
          <cell r="E197">
            <v>11.3</v>
          </cell>
          <cell r="F197">
            <v>632.80000000000007</v>
          </cell>
          <cell r="G197">
            <v>0</v>
          </cell>
          <cell r="H197">
            <v>14090</v>
          </cell>
          <cell r="I197">
            <v>14090</v>
          </cell>
          <cell r="J197">
            <v>15960</v>
          </cell>
          <cell r="K197">
            <v>15960</v>
          </cell>
          <cell r="L197">
            <v>15960</v>
          </cell>
          <cell r="M197">
            <v>15960</v>
          </cell>
          <cell r="N197">
            <v>14509.090909090908</v>
          </cell>
        </row>
        <row r="198">
          <cell r="C198">
            <v>96430</v>
          </cell>
          <cell r="D198" t="str">
            <v>VIT.220 ML 1X48</v>
          </cell>
          <cell r="E198">
            <v>11.3</v>
          </cell>
          <cell r="F198">
            <v>632.80000000000007</v>
          </cell>
          <cell r="G198">
            <v>0</v>
          </cell>
          <cell r="H198">
            <v>14090</v>
          </cell>
          <cell r="I198">
            <v>14090</v>
          </cell>
          <cell r="J198">
            <v>15960</v>
          </cell>
          <cell r="K198">
            <v>15960</v>
          </cell>
          <cell r="L198">
            <v>15960</v>
          </cell>
          <cell r="M198">
            <v>15960</v>
          </cell>
          <cell r="N198">
            <v>14509.090909090908</v>
          </cell>
        </row>
        <row r="199">
          <cell r="C199" t="str">
            <v>96430R</v>
          </cell>
          <cell r="D199" t="str">
            <v>VIT.220 ML 1X48 REJECT</v>
          </cell>
          <cell r="E199">
            <v>11.3</v>
          </cell>
          <cell r="F199">
            <v>632.80000000000007</v>
          </cell>
          <cell r="G199">
            <v>0</v>
          </cell>
          <cell r="H199">
            <v>14090</v>
          </cell>
          <cell r="I199">
            <v>14090</v>
          </cell>
          <cell r="J199">
            <v>15960</v>
          </cell>
          <cell r="K199">
            <v>15960</v>
          </cell>
          <cell r="L199">
            <v>15960</v>
          </cell>
          <cell r="M199">
            <v>15960</v>
          </cell>
          <cell r="N199">
            <v>14509.090909090908</v>
          </cell>
        </row>
        <row r="200">
          <cell r="C200" t="str">
            <v>96430P</v>
          </cell>
          <cell r="D200" t="str">
            <v>VIT.220 ML 1X1</v>
          </cell>
          <cell r="E200">
            <v>0.23541666666666669</v>
          </cell>
          <cell r="F200">
            <v>13.183333333333335</v>
          </cell>
          <cell r="G200">
            <v>0</v>
          </cell>
          <cell r="H200">
            <v>293.54166666666669</v>
          </cell>
          <cell r="I200">
            <v>293.54166666666669</v>
          </cell>
          <cell r="J200">
            <v>332.5</v>
          </cell>
          <cell r="K200">
            <v>332.5</v>
          </cell>
          <cell r="L200">
            <v>332.5</v>
          </cell>
          <cell r="M200">
            <v>332.5</v>
          </cell>
          <cell r="N200">
            <v>302.27272727272725</v>
          </cell>
        </row>
        <row r="201">
          <cell r="C201" t="str">
            <v>96430PR</v>
          </cell>
          <cell r="D201" t="str">
            <v>VIT.220 ML 1X1 PCS REJECT</v>
          </cell>
          <cell r="E201">
            <v>0.23541666666666669</v>
          </cell>
          <cell r="F201">
            <v>13.183333333333335</v>
          </cell>
          <cell r="G201">
            <v>0</v>
          </cell>
          <cell r="H201">
            <v>293.54166666666669</v>
          </cell>
          <cell r="I201">
            <v>293.54166666666669</v>
          </cell>
          <cell r="J201">
            <v>332.5</v>
          </cell>
          <cell r="K201">
            <v>332.5</v>
          </cell>
          <cell r="L201">
            <v>332.5</v>
          </cell>
          <cell r="M201">
            <v>332.5</v>
          </cell>
          <cell r="N201">
            <v>302.27272727272725</v>
          </cell>
        </row>
        <row r="202">
          <cell r="C202">
            <v>74554</v>
          </cell>
          <cell r="D202" t="str">
            <v>VIT.240ML 1X48</v>
          </cell>
          <cell r="E202">
            <v>12.5</v>
          </cell>
          <cell r="F202">
            <v>700</v>
          </cell>
          <cell r="G202">
            <v>13550</v>
          </cell>
          <cell r="H202">
            <v>14090</v>
          </cell>
          <cell r="I202">
            <v>14090</v>
          </cell>
          <cell r="J202">
            <v>15960</v>
          </cell>
          <cell r="K202">
            <v>15960</v>
          </cell>
          <cell r="L202">
            <v>15960</v>
          </cell>
          <cell r="M202">
            <v>15960</v>
          </cell>
          <cell r="N202">
            <v>14509.090909090908</v>
          </cell>
        </row>
        <row r="203">
          <cell r="C203" t="str">
            <v>74554R</v>
          </cell>
          <cell r="D203" t="str">
            <v>VIT.240ML 1X48/REJECT</v>
          </cell>
          <cell r="E203">
            <v>12.5</v>
          </cell>
          <cell r="F203">
            <v>700</v>
          </cell>
          <cell r="G203">
            <v>13550</v>
          </cell>
          <cell r="H203">
            <v>14090</v>
          </cell>
          <cell r="I203">
            <v>14090</v>
          </cell>
          <cell r="J203">
            <v>15960</v>
          </cell>
          <cell r="K203">
            <v>15960</v>
          </cell>
          <cell r="L203">
            <v>15960</v>
          </cell>
          <cell r="M203">
            <v>15960</v>
          </cell>
          <cell r="N203">
            <v>14509.090909090908</v>
          </cell>
          <cell r="O203">
            <v>14509.090909090908</v>
          </cell>
        </row>
        <row r="204">
          <cell r="C204" t="str">
            <v>74554P</v>
          </cell>
          <cell r="D204" t="str">
            <v>VIT.240ML 1X1 PCS</v>
          </cell>
          <cell r="E204">
            <v>0.26041666666666669</v>
          </cell>
          <cell r="F204">
            <v>14.583333333333334</v>
          </cell>
          <cell r="G204">
            <v>282.29166666666669</v>
          </cell>
          <cell r="H204">
            <v>293.54166666666669</v>
          </cell>
          <cell r="I204">
            <v>293.54166666666669</v>
          </cell>
          <cell r="J204">
            <v>332.5</v>
          </cell>
          <cell r="K204">
            <v>332.5</v>
          </cell>
          <cell r="L204">
            <v>332.5</v>
          </cell>
          <cell r="M204">
            <v>332.5</v>
          </cell>
          <cell r="N204">
            <v>302.27272727272725</v>
          </cell>
          <cell r="O204">
            <v>302.27272727272725</v>
          </cell>
        </row>
        <row r="205">
          <cell r="C205" t="str">
            <v>74554PR</v>
          </cell>
          <cell r="D205" t="str">
            <v>VIT.240ML 1X1 PCS REJECT</v>
          </cell>
          <cell r="E205">
            <v>0.26041666666666669</v>
          </cell>
          <cell r="F205">
            <v>14.583333333333334</v>
          </cell>
          <cell r="G205">
            <v>282.29166666666669</v>
          </cell>
          <cell r="H205">
            <v>293.54166666666669</v>
          </cell>
          <cell r="I205">
            <v>293.54166666666669</v>
          </cell>
          <cell r="J205">
            <v>332.5</v>
          </cell>
          <cell r="K205">
            <v>332.5</v>
          </cell>
          <cell r="L205">
            <v>332.5</v>
          </cell>
          <cell r="M205">
            <v>332.5</v>
          </cell>
          <cell r="N205">
            <v>302.27272727272725</v>
          </cell>
          <cell r="O205">
            <v>302.27272727272725</v>
          </cell>
        </row>
        <row r="206">
          <cell r="C206">
            <v>112839</v>
          </cell>
          <cell r="D206" t="str">
            <v>VIT.330ML 1X24</v>
          </cell>
          <cell r="E206">
            <v>8.8000000000000007</v>
          </cell>
          <cell r="F206">
            <v>492.80000000000007</v>
          </cell>
          <cell r="G206">
            <v>23460</v>
          </cell>
          <cell r="H206">
            <v>24400</v>
          </cell>
          <cell r="I206">
            <v>24400</v>
          </cell>
          <cell r="J206">
            <v>24400</v>
          </cell>
          <cell r="K206">
            <v>24400</v>
          </cell>
          <cell r="L206">
            <v>21700</v>
          </cell>
          <cell r="M206">
            <v>21700</v>
          </cell>
          <cell r="N206">
            <v>19727.272727272724</v>
          </cell>
        </row>
        <row r="207">
          <cell r="C207" t="str">
            <v>112839P</v>
          </cell>
          <cell r="D207" t="str">
            <v>VIT.330ML 1X1 PCS</v>
          </cell>
          <cell r="E207">
            <v>0.3666666666666667</v>
          </cell>
          <cell r="F207">
            <v>20.533333333333335</v>
          </cell>
          <cell r="G207">
            <v>977.5</v>
          </cell>
          <cell r="H207">
            <v>1016.6666666666666</v>
          </cell>
          <cell r="I207">
            <v>1016.6666666666666</v>
          </cell>
          <cell r="J207">
            <v>1016.6666666666666</v>
          </cell>
          <cell r="K207">
            <v>1016.6666666666666</v>
          </cell>
          <cell r="L207">
            <v>904.16666666666663</v>
          </cell>
          <cell r="M207">
            <v>904.16666666666663</v>
          </cell>
          <cell r="N207">
            <v>821.96969696969688</v>
          </cell>
        </row>
        <row r="208">
          <cell r="C208" t="str">
            <v>112839PR</v>
          </cell>
          <cell r="D208" t="str">
            <v>VIT.330ML 1X 1 PCS REJECT</v>
          </cell>
          <cell r="E208">
            <v>0.3666666666666667</v>
          </cell>
          <cell r="F208">
            <v>20.533333333333335</v>
          </cell>
          <cell r="G208">
            <v>977.5</v>
          </cell>
          <cell r="H208">
            <v>1016.6666666666666</v>
          </cell>
          <cell r="I208">
            <v>1016.6666666666666</v>
          </cell>
          <cell r="J208">
            <v>1016.6666666666666</v>
          </cell>
          <cell r="K208">
            <v>1016.6666666666666</v>
          </cell>
          <cell r="L208">
            <v>904.16666666666663</v>
          </cell>
          <cell r="M208">
            <v>904.16666666666663</v>
          </cell>
          <cell r="N208">
            <v>821.96969696969688</v>
          </cell>
        </row>
        <row r="209">
          <cell r="C209">
            <v>157095</v>
          </cell>
          <cell r="D209" t="str">
            <v>VIT.550 ML 1X24</v>
          </cell>
          <cell r="K209">
            <v>25030</v>
          </cell>
          <cell r="L209">
            <v>25030</v>
          </cell>
          <cell r="M209">
            <v>24030</v>
          </cell>
          <cell r="N209">
            <v>21845.454545454544</v>
          </cell>
        </row>
        <row r="210">
          <cell r="C210" t="str">
            <v>157095P</v>
          </cell>
          <cell r="D210" t="str">
            <v>VIT.550 ML 1X1 PCS</v>
          </cell>
          <cell r="K210">
            <v>1042.9166666666667</v>
          </cell>
          <cell r="L210">
            <v>1042.9166666666667</v>
          </cell>
          <cell r="M210">
            <v>1001.25</v>
          </cell>
          <cell r="N210">
            <v>910.22727272727263</v>
          </cell>
        </row>
        <row r="211">
          <cell r="C211" t="str">
            <v>157095PR</v>
          </cell>
          <cell r="D211" t="str">
            <v>VT.550 ML 1X1 PCS REJECT</v>
          </cell>
          <cell r="K211">
            <v>1042.9166666666667</v>
          </cell>
          <cell r="L211">
            <v>1042.9166666666667</v>
          </cell>
          <cell r="M211">
            <v>1001.25</v>
          </cell>
          <cell r="N211">
            <v>910.22727272727263</v>
          </cell>
        </row>
        <row r="212">
          <cell r="C212">
            <v>74566</v>
          </cell>
          <cell r="D212" t="str">
            <v>VIT.600ML 1X24</v>
          </cell>
          <cell r="E212">
            <v>15.3</v>
          </cell>
          <cell r="F212">
            <v>856.80000000000007</v>
          </cell>
          <cell r="G212">
            <v>23060</v>
          </cell>
          <cell r="H212">
            <v>23980</v>
          </cell>
          <cell r="I212">
            <v>23980</v>
          </cell>
          <cell r="J212">
            <v>26680</v>
          </cell>
          <cell r="K212">
            <v>26680</v>
          </cell>
          <cell r="L212">
            <v>26680</v>
          </cell>
          <cell r="M212">
            <v>26680</v>
          </cell>
          <cell r="N212">
            <v>24254.545454545452</v>
          </cell>
        </row>
        <row r="213">
          <cell r="C213" t="str">
            <v>74566P</v>
          </cell>
          <cell r="D213" t="str">
            <v>VIT.600ML 1X1/PCS</v>
          </cell>
          <cell r="E213">
            <v>0.63750000000000007</v>
          </cell>
          <cell r="F213">
            <v>35.700000000000003</v>
          </cell>
          <cell r="G213">
            <v>960.83333333333337</v>
          </cell>
          <cell r="H213">
            <v>999.16666666666663</v>
          </cell>
          <cell r="I213">
            <v>999.16666666666663</v>
          </cell>
          <cell r="J213">
            <v>1111.6666666666667</v>
          </cell>
          <cell r="K213">
            <v>1111.6666666666667</v>
          </cell>
          <cell r="L213">
            <v>1111.6666666666667</v>
          </cell>
          <cell r="M213">
            <v>1111.6666666666667</v>
          </cell>
          <cell r="N213">
            <v>1010.6060606060606</v>
          </cell>
        </row>
        <row r="214">
          <cell r="C214" t="str">
            <v>74566PR</v>
          </cell>
          <cell r="D214" t="str">
            <v>VIT.600ML 1X1 REJECT</v>
          </cell>
          <cell r="E214">
            <v>0.63750000000000007</v>
          </cell>
          <cell r="F214">
            <v>35.700000000000003</v>
          </cell>
          <cell r="G214">
            <v>960.83333333333337</v>
          </cell>
          <cell r="H214">
            <v>999.16666666666663</v>
          </cell>
          <cell r="I214">
            <v>999.16666666666663</v>
          </cell>
          <cell r="J214">
            <v>1111.6666666666667</v>
          </cell>
          <cell r="K214">
            <v>1111.6666666666667</v>
          </cell>
          <cell r="L214">
            <v>1111.6666666666667</v>
          </cell>
          <cell r="M214">
            <v>1111.6666666666667</v>
          </cell>
          <cell r="N214">
            <v>1010.6060606060606</v>
          </cell>
        </row>
        <row r="215">
          <cell r="C215">
            <v>74565</v>
          </cell>
          <cell r="D215" t="str">
            <v>VIT.1500ML 1X12</v>
          </cell>
          <cell r="E215">
            <v>19.5</v>
          </cell>
          <cell r="F215">
            <v>1092</v>
          </cell>
          <cell r="G215">
            <v>22040</v>
          </cell>
          <cell r="H215">
            <v>22920</v>
          </cell>
          <cell r="I215">
            <v>22920</v>
          </cell>
          <cell r="J215">
            <v>25620</v>
          </cell>
          <cell r="K215">
            <v>25620</v>
          </cell>
          <cell r="L215">
            <v>25620</v>
          </cell>
          <cell r="M215">
            <v>25620</v>
          </cell>
          <cell r="N215">
            <v>23290.909090909088</v>
          </cell>
        </row>
        <row r="216">
          <cell r="C216" t="str">
            <v>74565r</v>
          </cell>
          <cell r="D216" t="str">
            <v>VIT.1500ML 1X12 REJECT</v>
          </cell>
          <cell r="E216">
            <v>19.5</v>
          </cell>
          <cell r="F216">
            <v>3393</v>
          </cell>
          <cell r="G216">
            <v>22040</v>
          </cell>
          <cell r="H216">
            <v>22920</v>
          </cell>
          <cell r="I216">
            <v>22920</v>
          </cell>
          <cell r="J216">
            <v>25620</v>
          </cell>
          <cell r="K216">
            <v>25620</v>
          </cell>
          <cell r="L216">
            <v>25620</v>
          </cell>
          <cell r="M216">
            <v>25620</v>
          </cell>
          <cell r="N216">
            <v>23290.909090909088</v>
          </cell>
        </row>
        <row r="217">
          <cell r="C217" t="str">
            <v>74565P</v>
          </cell>
          <cell r="D217" t="str">
            <v>VIT.1500ML 1X1 PCS</v>
          </cell>
          <cell r="E217">
            <v>1.625</v>
          </cell>
          <cell r="F217">
            <v>91</v>
          </cell>
          <cell r="G217">
            <v>1836.6666666666667</v>
          </cell>
          <cell r="H217">
            <v>1910</v>
          </cell>
          <cell r="I217">
            <v>1910</v>
          </cell>
          <cell r="J217">
            <v>2135</v>
          </cell>
          <cell r="K217">
            <v>2135</v>
          </cell>
          <cell r="L217">
            <v>2135</v>
          </cell>
          <cell r="M217">
            <v>2135</v>
          </cell>
          <cell r="N217">
            <v>1940.9090909090908</v>
          </cell>
        </row>
        <row r="218">
          <cell r="C218" t="str">
            <v>74565PR</v>
          </cell>
          <cell r="D218" t="str">
            <v>VIT.1500ML 1X1 REJECT</v>
          </cell>
          <cell r="E218">
            <v>1.625</v>
          </cell>
          <cell r="F218">
            <v>91</v>
          </cell>
          <cell r="G218">
            <v>1836.6666666666667</v>
          </cell>
          <cell r="H218">
            <v>1910</v>
          </cell>
          <cell r="I218">
            <v>1910</v>
          </cell>
          <cell r="J218">
            <v>2135</v>
          </cell>
          <cell r="K218">
            <v>2135</v>
          </cell>
          <cell r="L218">
            <v>2135</v>
          </cell>
          <cell r="M218">
            <v>2135</v>
          </cell>
          <cell r="N218">
            <v>1940.9090909090908</v>
          </cell>
        </row>
        <row r="219">
          <cell r="C219" t="str">
            <v>74565P-R</v>
          </cell>
          <cell r="D219" t="str">
            <v>VT.1500ML 1x12/PCS-RIJEK</v>
          </cell>
          <cell r="E219">
            <v>19.5</v>
          </cell>
          <cell r="F219">
            <v>3393</v>
          </cell>
          <cell r="G219">
            <v>22040</v>
          </cell>
          <cell r="H219">
            <v>1910</v>
          </cell>
          <cell r="I219">
            <v>1910</v>
          </cell>
          <cell r="J219">
            <v>2135</v>
          </cell>
          <cell r="K219">
            <v>2135</v>
          </cell>
          <cell r="L219">
            <v>2135</v>
          </cell>
          <cell r="M219">
            <v>2135</v>
          </cell>
          <cell r="N219">
            <v>1940.9090909090908</v>
          </cell>
        </row>
        <row r="220">
          <cell r="D220" t="str">
            <v/>
          </cell>
          <cell r="N220">
            <v>0</v>
          </cell>
        </row>
        <row r="221">
          <cell r="C221">
            <v>74559</v>
          </cell>
          <cell r="D221" t="str">
            <v>AQ.5GALLON ISI</v>
          </cell>
          <cell r="E221">
            <v>20</v>
          </cell>
          <cell r="F221">
            <v>3624</v>
          </cell>
          <cell r="G221">
            <v>8223</v>
          </cell>
          <cell r="H221">
            <v>8552</v>
          </cell>
          <cell r="I221">
            <v>8900</v>
          </cell>
          <cell r="J221">
            <v>8900</v>
          </cell>
          <cell r="K221">
            <v>9430</v>
          </cell>
          <cell r="L221">
            <v>9850</v>
          </cell>
          <cell r="M221">
            <v>9850</v>
          </cell>
          <cell r="N221">
            <v>8954.545454545454</v>
          </cell>
        </row>
        <row r="222">
          <cell r="C222" t="str">
            <v>1011A</v>
          </cell>
          <cell r="D222" t="str">
            <v>AQ.5GLN ISI R</v>
          </cell>
          <cell r="E222">
            <v>20</v>
          </cell>
          <cell r="F222">
            <v>3624</v>
          </cell>
          <cell r="G222">
            <v>8223</v>
          </cell>
          <cell r="H222">
            <v>8552</v>
          </cell>
          <cell r="I222">
            <v>8900</v>
          </cell>
          <cell r="J222">
            <v>8900</v>
          </cell>
          <cell r="K222">
            <v>9430</v>
          </cell>
          <cell r="L222">
            <v>9850</v>
          </cell>
          <cell r="M222">
            <v>9850</v>
          </cell>
          <cell r="N222">
            <v>8954.545454545454</v>
          </cell>
        </row>
        <row r="223">
          <cell r="C223" t="str">
            <v>74559G</v>
          </cell>
          <cell r="D223" t="str">
            <v>AQ.5GALLON BTL</v>
          </cell>
          <cell r="E223">
            <v>0</v>
          </cell>
          <cell r="F223">
            <v>0</v>
          </cell>
          <cell r="G223">
            <v>30000</v>
          </cell>
          <cell r="H223">
            <v>30000</v>
          </cell>
          <cell r="I223">
            <v>30000</v>
          </cell>
          <cell r="J223">
            <v>30000</v>
          </cell>
          <cell r="K223">
            <v>30000</v>
          </cell>
          <cell r="L223">
            <v>30000</v>
          </cell>
          <cell r="M223">
            <v>30000</v>
          </cell>
          <cell r="N223">
            <v>30000</v>
          </cell>
        </row>
        <row r="224">
          <cell r="C224" t="str">
            <v>1011B</v>
          </cell>
          <cell r="D224" t="str">
            <v>AQ.5GLN BTL R</v>
          </cell>
          <cell r="E224">
            <v>0</v>
          </cell>
          <cell r="F224">
            <v>0</v>
          </cell>
          <cell r="G224">
            <v>30000</v>
          </cell>
          <cell r="H224">
            <v>30000</v>
          </cell>
          <cell r="I224">
            <v>30000</v>
          </cell>
          <cell r="J224">
            <v>30000</v>
          </cell>
          <cell r="K224">
            <v>30000</v>
          </cell>
          <cell r="L224">
            <v>30000</v>
          </cell>
          <cell r="M224">
            <v>30000</v>
          </cell>
          <cell r="N224">
            <v>30000</v>
          </cell>
        </row>
        <row r="225">
          <cell r="C225">
            <v>74560</v>
          </cell>
          <cell r="D225" t="str">
            <v>VT.5GLN ISI</v>
          </cell>
          <cell r="E225">
            <v>20</v>
          </cell>
          <cell r="F225">
            <v>3687</v>
          </cell>
          <cell r="G225">
            <v>7000</v>
          </cell>
          <cell r="H225">
            <v>7000</v>
          </cell>
          <cell r="I225">
            <v>7000</v>
          </cell>
          <cell r="J225">
            <v>7440</v>
          </cell>
          <cell r="K225">
            <v>7440</v>
          </cell>
          <cell r="L225">
            <v>7440</v>
          </cell>
          <cell r="M225">
            <v>7440</v>
          </cell>
          <cell r="N225">
            <v>6763.6363636363631</v>
          </cell>
        </row>
        <row r="226">
          <cell r="C226" t="str">
            <v>74560G</v>
          </cell>
          <cell r="D226" t="str">
            <v>VT.5GALON BTL</v>
          </cell>
          <cell r="E226">
            <v>0</v>
          </cell>
          <cell r="F226">
            <v>0</v>
          </cell>
          <cell r="G226">
            <v>30000</v>
          </cell>
          <cell r="H226">
            <v>30000</v>
          </cell>
          <cell r="I226">
            <v>30000</v>
          </cell>
          <cell r="J226">
            <v>30000</v>
          </cell>
          <cell r="K226">
            <v>30000</v>
          </cell>
          <cell r="L226">
            <v>30000</v>
          </cell>
          <cell r="M226">
            <v>30000</v>
          </cell>
          <cell r="N226">
            <v>30000</v>
          </cell>
        </row>
        <row r="227">
          <cell r="C227" t="str">
            <v>2011B</v>
          </cell>
          <cell r="D227" t="str">
            <v>VT.5GLN BTL R</v>
          </cell>
          <cell r="M227">
            <v>30000</v>
          </cell>
          <cell r="N227">
            <v>30000</v>
          </cell>
        </row>
        <row r="228">
          <cell r="C228" t="str">
            <v>74560R</v>
          </cell>
          <cell r="D228" t="str">
            <v>VT.5GLN ISI REJECT</v>
          </cell>
          <cell r="E228">
            <v>20</v>
          </cell>
          <cell r="F228">
            <v>3687</v>
          </cell>
          <cell r="G228">
            <v>7000</v>
          </cell>
          <cell r="H228">
            <v>7000</v>
          </cell>
          <cell r="I228">
            <v>7000</v>
          </cell>
          <cell r="J228">
            <v>7440</v>
          </cell>
          <cell r="K228">
            <v>7440</v>
          </cell>
          <cell r="L228">
            <v>7440</v>
          </cell>
          <cell r="M228">
            <v>7440</v>
          </cell>
          <cell r="N228">
            <v>6763.6363636363631</v>
          </cell>
        </row>
        <row r="229">
          <cell r="D229" t="str">
            <v/>
          </cell>
          <cell r="N229">
            <v>0</v>
          </cell>
        </row>
        <row r="230">
          <cell r="C230">
            <v>10512</v>
          </cell>
          <cell r="D230" t="str">
            <v>AQ.380 ML KRAT/PALET</v>
          </cell>
          <cell r="G230">
            <v>13000</v>
          </cell>
          <cell r="H230">
            <v>13000</v>
          </cell>
          <cell r="I230">
            <v>13000</v>
          </cell>
          <cell r="J230">
            <v>13000</v>
          </cell>
          <cell r="K230">
            <v>13000</v>
          </cell>
          <cell r="L230">
            <v>13000</v>
          </cell>
          <cell r="M230">
            <v>13000</v>
          </cell>
          <cell r="N230">
            <v>11818.181818181818</v>
          </cell>
        </row>
        <row r="231">
          <cell r="C231">
            <v>10114</v>
          </cell>
          <cell r="D231" t="str">
            <v>PALLET KAYU</v>
          </cell>
          <cell r="G231">
            <v>100000</v>
          </cell>
          <cell r="H231">
            <v>100000</v>
          </cell>
          <cell r="I231">
            <v>100000</v>
          </cell>
          <cell r="J231">
            <v>100000</v>
          </cell>
          <cell r="K231">
            <v>100000</v>
          </cell>
          <cell r="L231">
            <v>100000</v>
          </cell>
          <cell r="M231">
            <v>100000</v>
          </cell>
          <cell r="N231">
            <v>100000</v>
          </cell>
        </row>
        <row r="232">
          <cell r="C232">
            <v>10116</v>
          </cell>
          <cell r="D232" t="str">
            <v>PALLET LOSCAM</v>
          </cell>
          <cell r="G232">
            <v>100000</v>
          </cell>
          <cell r="H232">
            <v>100000</v>
          </cell>
          <cell r="I232">
            <v>100000</v>
          </cell>
          <cell r="J232">
            <v>100000</v>
          </cell>
          <cell r="K232">
            <v>100000</v>
          </cell>
          <cell r="L232">
            <v>100000</v>
          </cell>
          <cell r="M232">
            <v>100000</v>
          </cell>
          <cell r="N232">
            <v>100000</v>
          </cell>
        </row>
        <row r="233">
          <cell r="C233">
            <v>90002</v>
          </cell>
          <cell r="D233" t="str">
            <v>TRIPLEK/TRAY</v>
          </cell>
          <cell r="I233">
            <v>185000</v>
          </cell>
          <cell r="J233">
            <v>189750</v>
          </cell>
          <cell r="K233">
            <v>189750</v>
          </cell>
          <cell r="L233">
            <v>189750</v>
          </cell>
          <cell r="M233">
            <v>189750</v>
          </cell>
          <cell r="N233">
            <v>189750</v>
          </cell>
        </row>
        <row r="234">
          <cell r="C234" t="str">
            <v>9002R</v>
          </cell>
          <cell r="D234" t="str">
            <v>TRIPLEK/TRAY RIJECT</v>
          </cell>
          <cell r="I234">
            <v>185000</v>
          </cell>
          <cell r="J234">
            <v>189750</v>
          </cell>
          <cell r="K234">
            <v>189750</v>
          </cell>
          <cell r="L234">
            <v>189750</v>
          </cell>
          <cell r="M234">
            <v>189750</v>
          </cell>
          <cell r="N234">
            <v>189750</v>
          </cell>
        </row>
        <row r="235">
          <cell r="C235">
            <v>33300</v>
          </cell>
          <cell r="D235" t="str">
            <v>JUG RACK</v>
          </cell>
          <cell r="I235">
            <v>73700</v>
          </cell>
          <cell r="J235">
            <v>73700</v>
          </cell>
          <cell r="N235">
            <v>0</v>
          </cell>
        </row>
        <row r="236">
          <cell r="D236" t="str">
            <v/>
          </cell>
          <cell r="N236">
            <v>0</v>
          </cell>
        </row>
        <row r="237">
          <cell r="C237">
            <v>132268</v>
          </cell>
          <cell r="D237" t="str">
            <v>VT. 1000 ML 1X12</v>
          </cell>
        </row>
        <row r="238">
          <cell r="C238">
            <v>10555</v>
          </cell>
          <cell r="D238" t="str">
            <v>POMPA GALON</v>
          </cell>
          <cell r="N238">
            <v>0</v>
          </cell>
        </row>
        <row r="239">
          <cell r="C239">
            <v>15009</v>
          </cell>
          <cell r="D239" t="str">
            <v>JAMINAN DISPENSER</v>
          </cell>
          <cell r="N239">
            <v>0</v>
          </cell>
        </row>
        <row r="240">
          <cell r="C240">
            <v>15510</v>
          </cell>
          <cell r="D240" t="str">
            <v>AQ.HC STAN/SEWA</v>
          </cell>
          <cell r="N240">
            <v>0</v>
          </cell>
        </row>
        <row r="241">
          <cell r="C241">
            <v>15511</v>
          </cell>
          <cell r="D241" t="str">
            <v>PORTABLE</v>
          </cell>
          <cell r="N241">
            <v>0</v>
          </cell>
        </row>
        <row r="242">
          <cell r="C242">
            <v>15520</v>
          </cell>
          <cell r="D242" t="str">
            <v>AQ.HC PRIM/SEWA</v>
          </cell>
          <cell r="N242">
            <v>0</v>
          </cell>
        </row>
        <row r="243">
          <cell r="C243">
            <v>15530</v>
          </cell>
          <cell r="D243" t="str">
            <v>AQ.HC LIN/SEWA</v>
          </cell>
          <cell r="N243">
            <v>0</v>
          </cell>
        </row>
        <row r="244">
          <cell r="C244">
            <v>15550</v>
          </cell>
          <cell r="D244" t="str">
            <v>AQ.HC PRIMA LINEA/SEWA</v>
          </cell>
          <cell r="N244">
            <v>0</v>
          </cell>
        </row>
        <row r="245">
          <cell r="C245">
            <v>17110</v>
          </cell>
          <cell r="D245" t="str">
            <v>AQ.GUCI BIRU</v>
          </cell>
          <cell r="N245">
            <v>0</v>
          </cell>
        </row>
        <row r="246">
          <cell r="C246">
            <v>17412</v>
          </cell>
          <cell r="D246" t="str">
            <v>AQ.COOLBOX 35 LITER</v>
          </cell>
          <cell r="N246">
            <v>0</v>
          </cell>
        </row>
        <row r="247">
          <cell r="C247">
            <v>17413</v>
          </cell>
          <cell r="D247" t="str">
            <v>AQ.PARASOL BESAR</v>
          </cell>
          <cell r="N247">
            <v>0</v>
          </cell>
        </row>
        <row r="248">
          <cell r="C248">
            <v>17417</v>
          </cell>
          <cell r="D248" t="str">
            <v>COOLBOX MIZONE</v>
          </cell>
          <cell r="N248">
            <v>0</v>
          </cell>
        </row>
        <row r="249">
          <cell r="C249">
            <v>19310</v>
          </cell>
          <cell r="D249" t="str">
            <v>AQ.TISSUE</v>
          </cell>
          <cell r="N249">
            <v>0</v>
          </cell>
        </row>
        <row r="250">
          <cell r="C250">
            <v>27110</v>
          </cell>
          <cell r="D250" t="str">
            <v>VT.GUCI BIRU</v>
          </cell>
          <cell r="N250">
            <v>0</v>
          </cell>
        </row>
        <row r="251">
          <cell r="C251">
            <v>27411</v>
          </cell>
          <cell r="D251" t="str">
            <v>VT.COOLBOX 18 LITER</v>
          </cell>
          <cell r="N251">
            <v>0</v>
          </cell>
        </row>
        <row r="252">
          <cell r="C252">
            <v>29310</v>
          </cell>
          <cell r="D252" t="str">
            <v>VT.TISSUE</v>
          </cell>
          <cell r="N252">
            <v>0</v>
          </cell>
        </row>
        <row r="253">
          <cell r="C253">
            <v>32886</v>
          </cell>
          <cell r="D253" t="str">
            <v>RACK ANIMASI</v>
          </cell>
          <cell r="N253">
            <v>0</v>
          </cell>
        </row>
        <row r="254">
          <cell r="C254">
            <v>33110</v>
          </cell>
          <cell r="D254" t="str">
            <v>CHILLER/SHOWCASE AQUA  FV 100</v>
          </cell>
          <cell r="N254">
            <v>0</v>
          </cell>
        </row>
        <row r="255">
          <cell r="C255">
            <v>33111</v>
          </cell>
          <cell r="D255" t="str">
            <v>CHILLER/SHOWCASE AQUA  FV 200</v>
          </cell>
          <cell r="N255">
            <v>0</v>
          </cell>
        </row>
        <row r="256">
          <cell r="C256">
            <v>33116</v>
          </cell>
          <cell r="D256" t="str">
            <v>CHILLER FV MIZONE TANPA RODA</v>
          </cell>
          <cell r="N256">
            <v>0</v>
          </cell>
        </row>
        <row r="257">
          <cell r="C257">
            <v>33120</v>
          </cell>
          <cell r="D257" t="str">
            <v>CHILLER POLYTRON SCN 183</v>
          </cell>
          <cell r="N257">
            <v>0</v>
          </cell>
        </row>
        <row r="258">
          <cell r="C258">
            <v>50000</v>
          </cell>
          <cell r="D258" t="str">
            <v>DISPENSER MERK LAIN</v>
          </cell>
          <cell r="N258">
            <v>0</v>
          </cell>
        </row>
        <row r="259">
          <cell r="C259">
            <v>74597</v>
          </cell>
          <cell r="D259" t="str">
            <v>TAS MIZONE</v>
          </cell>
          <cell r="N259">
            <v>0</v>
          </cell>
        </row>
        <row r="260">
          <cell r="C260">
            <v>81110</v>
          </cell>
          <cell r="D260" t="str">
            <v>KARTON LAYER 240 ML/KARTO</v>
          </cell>
          <cell r="N260">
            <v>0</v>
          </cell>
        </row>
        <row r="261">
          <cell r="C261">
            <v>81111</v>
          </cell>
          <cell r="D261" t="str">
            <v>AQ.KRTN 1500 ML 1X1</v>
          </cell>
          <cell r="N261">
            <v>0</v>
          </cell>
        </row>
        <row r="262">
          <cell r="C262">
            <v>81312</v>
          </cell>
          <cell r="D262" t="str">
            <v>AQ.KRTN 600 ML 1X1</v>
          </cell>
          <cell r="N262">
            <v>0</v>
          </cell>
        </row>
        <row r="263">
          <cell r="C263">
            <v>81512</v>
          </cell>
          <cell r="D263" t="str">
            <v>AQ.KARTON 330 1X1</v>
          </cell>
          <cell r="N263">
            <v>0</v>
          </cell>
        </row>
        <row r="264">
          <cell r="C264">
            <v>81613</v>
          </cell>
          <cell r="D264" t="str">
            <v>AQ.KRTN 240 ML 1X1</v>
          </cell>
          <cell r="N264">
            <v>0</v>
          </cell>
        </row>
        <row r="265">
          <cell r="C265">
            <v>82111</v>
          </cell>
          <cell r="D265" t="str">
            <v>VIT KRTN 1500 ML 1X1</v>
          </cell>
          <cell r="N265">
            <v>0</v>
          </cell>
        </row>
        <row r="266">
          <cell r="C266">
            <v>82312</v>
          </cell>
          <cell r="D266" t="str">
            <v>VIT KARTON 600 ML 1X1</v>
          </cell>
          <cell r="N266">
            <v>0</v>
          </cell>
        </row>
        <row r="267">
          <cell r="C267">
            <v>82512</v>
          </cell>
          <cell r="D267" t="str">
            <v>VIT KARTON 330 ML 1X1</v>
          </cell>
          <cell r="N267">
            <v>0</v>
          </cell>
        </row>
        <row r="268">
          <cell r="C268">
            <v>82613</v>
          </cell>
          <cell r="D268" t="str">
            <v>VIT KRTN 240 ML 1X1</v>
          </cell>
          <cell r="N268">
            <v>0</v>
          </cell>
        </row>
        <row r="269">
          <cell r="C269">
            <v>84121</v>
          </cell>
          <cell r="D269" t="str">
            <v>MIZONE KARTON LL/500ML 1X12</v>
          </cell>
          <cell r="N269">
            <v>0</v>
          </cell>
        </row>
        <row r="270">
          <cell r="C270">
            <v>84127</v>
          </cell>
          <cell r="D270" t="str">
            <v/>
          </cell>
          <cell r="N270">
            <v>0</v>
          </cell>
        </row>
        <row r="271">
          <cell r="C271">
            <v>84128</v>
          </cell>
          <cell r="D271" t="str">
            <v/>
          </cell>
          <cell r="N271">
            <v>0</v>
          </cell>
        </row>
        <row r="272">
          <cell r="C272">
            <v>90018</v>
          </cell>
          <cell r="D272" t="str">
            <v>HORISONTAL BANNER AQUA</v>
          </cell>
          <cell r="N272">
            <v>0</v>
          </cell>
        </row>
        <row r="273">
          <cell r="C273">
            <v>90026</v>
          </cell>
          <cell r="D273" t="str">
            <v>HORISONTAL BANNER VIT</v>
          </cell>
          <cell r="N273">
            <v>0</v>
          </cell>
        </row>
        <row r="274">
          <cell r="C274">
            <v>92002</v>
          </cell>
          <cell r="D274" t="str">
            <v>GELAS VIT</v>
          </cell>
          <cell r="N274">
            <v>0</v>
          </cell>
        </row>
        <row r="275">
          <cell r="C275">
            <v>94002</v>
          </cell>
          <cell r="D275" t="str">
            <v>CHILLER FV 100 MIZONE</v>
          </cell>
          <cell r="N275">
            <v>0</v>
          </cell>
        </row>
        <row r="276">
          <cell r="C276">
            <v>94013</v>
          </cell>
          <cell r="D276" t="str">
            <v>MUG MIZONE</v>
          </cell>
          <cell r="N276">
            <v>0</v>
          </cell>
        </row>
        <row r="277">
          <cell r="C277">
            <v>94023</v>
          </cell>
          <cell r="D277" t="str">
            <v>CHILLER FV 280 MIZONE</v>
          </cell>
          <cell r="N277">
            <v>0</v>
          </cell>
        </row>
        <row r="278">
          <cell r="C278">
            <v>10269549</v>
          </cell>
          <cell r="D278" t="str">
            <v>KARTON VT 220 ML 1X1</v>
          </cell>
          <cell r="N278">
            <v>0</v>
          </cell>
        </row>
        <row r="279">
          <cell r="C279">
            <v>10345439</v>
          </cell>
          <cell r="D279" t="str">
            <v>KARTON AQ 220ML LOCAL 1X1</v>
          </cell>
          <cell r="N279">
            <v>0</v>
          </cell>
        </row>
        <row r="280">
          <cell r="C280">
            <v>1020003876</v>
          </cell>
          <cell r="D280" t="str">
            <v/>
          </cell>
          <cell r="N280">
            <v>0</v>
          </cell>
        </row>
        <row r="281">
          <cell r="C281">
            <v>1020005984</v>
          </cell>
          <cell r="D281" t="str">
            <v/>
          </cell>
          <cell r="N281">
            <v>0</v>
          </cell>
        </row>
        <row r="282">
          <cell r="C282" t="str">
            <v>145143KR</v>
          </cell>
          <cell r="D282" t="str">
            <v>KARTON MZ MOOD UP CRANBERRY 500ML 1X1</v>
          </cell>
          <cell r="N282">
            <v>0</v>
          </cell>
        </row>
        <row r="283">
          <cell r="C283" t="str">
            <v>145679KR</v>
          </cell>
          <cell r="D283" t="str">
            <v>KARTON MZ MOVE ON STARFRUIT 500ML 1X1</v>
          </cell>
        </row>
        <row r="284">
          <cell r="C284" t="str">
            <v>157095KR</v>
          </cell>
          <cell r="D284" t="str">
            <v>KARTON VT.550 ML 1X1</v>
          </cell>
        </row>
        <row r="285">
          <cell r="C285" t="str">
            <v>3311H</v>
          </cell>
          <cell r="D285" t="str">
            <v>CHILLER  AQUA FV 280 / R</v>
          </cell>
          <cell r="N285">
            <v>0</v>
          </cell>
        </row>
        <row r="286">
          <cell r="C286" t="str">
            <v>74569P</v>
          </cell>
          <cell r="D286" t="str">
            <v>MIZONE PF/PCS</v>
          </cell>
          <cell r="N286">
            <v>0</v>
          </cell>
        </row>
        <row r="287">
          <cell r="C287" t="str">
            <v>81681KR</v>
          </cell>
          <cell r="D287" t="str">
            <v>KARTON AQ.750ML 1X1</v>
          </cell>
          <cell r="N287">
            <v>0</v>
          </cell>
        </row>
        <row r="288">
          <cell r="C288" t="str">
            <v>P9904</v>
          </cell>
          <cell r="D288" t="str">
            <v>CHILLER MIZONE FV100</v>
          </cell>
          <cell r="N288">
            <v>0</v>
          </cell>
        </row>
        <row r="289">
          <cell r="C289" t="str">
            <v>P9906</v>
          </cell>
          <cell r="D289" t="str">
            <v>CHILLER MIZONE FV280</v>
          </cell>
          <cell r="N289">
            <v>0</v>
          </cell>
        </row>
        <row r="290">
          <cell r="C290" t="str">
            <v>P9910</v>
          </cell>
          <cell r="D290" t="str">
            <v>CHILLER MIZONE S240SC</v>
          </cell>
          <cell r="N290">
            <v>0</v>
          </cell>
        </row>
        <row r="291">
          <cell r="C291" t="str">
            <v>P9911</v>
          </cell>
          <cell r="D291" t="str">
            <v>CHILLER AQUA S240SC</v>
          </cell>
          <cell r="N291">
            <v>0</v>
          </cell>
        </row>
        <row r="292">
          <cell r="C292" t="str">
            <v>P9912</v>
          </cell>
          <cell r="D292" t="str">
            <v>CHILLER AQUA FV1000</v>
          </cell>
          <cell r="N292">
            <v>0</v>
          </cell>
        </row>
        <row r="293">
          <cell r="C293" t="str">
            <v>P9914</v>
          </cell>
          <cell r="D293" t="str">
            <v>CHILLER S880 SLIM DOUBLE DOOR</v>
          </cell>
          <cell r="N293">
            <v>0</v>
          </cell>
        </row>
        <row r="294">
          <cell r="C294" t="str">
            <v>S5523</v>
          </cell>
          <cell r="D294" t="str">
            <v>TENDA AQUA</v>
          </cell>
          <cell r="N294">
            <v>0</v>
          </cell>
        </row>
        <row r="295">
          <cell r="C295" t="str">
            <v>S5525</v>
          </cell>
          <cell r="D295" t="str">
            <v>TENDA MIZONE</v>
          </cell>
          <cell r="N295">
            <v>0</v>
          </cell>
        </row>
        <row r="296">
          <cell r="C296">
            <v>2</v>
          </cell>
          <cell r="D296" t="str">
            <v>KIT AQUA+JAMBOT</v>
          </cell>
        </row>
        <row r="297">
          <cell r="C297">
            <v>70022</v>
          </cell>
          <cell r="D297" t="str">
            <v>KARTON VIT 200 ML</v>
          </cell>
        </row>
      </sheetData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A2" t="str">
            <v>Kode Produk</v>
          </cell>
          <cell r="B2" t="str">
            <v>Produk</v>
          </cell>
          <cell r="C2" t="str">
            <v>SO PASURUAN</v>
          </cell>
        </row>
        <row r="3">
          <cell r="C3" t="str">
            <v>per Okt-18</v>
          </cell>
          <cell r="D3" t="str">
            <v>per Feb-19</v>
          </cell>
          <cell r="E3" t="str">
            <v>per Mar-19</v>
          </cell>
          <cell r="F3" t="str">
            <v>per Agst-20</v>
          </cell>
          <cell r="G3" t="str">
            <v>per Mar-21</v>
          </cell>
          <cell r="H3">
            <v>-1000</v>
          </cell>
          <cell r="I3" t="str">
            <v>DPP</v>
          </cell>
        </row>
        <row r="4">
          <cell r="A4">
            <v>12713</v>
          </cell>
          <cell r="B4" t="str">
            <v>AQ.220ML 1X48</v>
          </cell>
          <cell r="C4">
            <v>24300</v>
          </cell>
          <cell r="D4">
            <v>24300</v>
          </cell>
          <cell r="E4">
            <v>26700</v>
          </cell>
          <cell r="F4">
            <v>26700</v>
          </cell>
          <cell r="G4">
            <v>26700</v>
          </cell>
          <cell r="H4">
            <v>25700</v>
          </cell>
          <cell r="I4">
            <v>23363.63636363636</v>
          </cell>
        </row>
        <row r="5">
          <cell r="A5">
            <v>134578</v>
          </cell>
          <cell r="B5" t="str">
            <v>AQ.220ML LOCAL 1X48</v>
          </cell>
          <cell r="C5">
            <v>24300</v>
          </cell>
          <cell r="D5">
            <v>24300</v>
          </cell>
          <cell r="E5">
            <v>26700</v>
          </cell>
          <cell r="F5">
            <v>26700</v>
          </cell>
          <cell r="G5">
            <v>26700</v>
          </cell>
          <cell r="H5">
            <v>25700</v>
          </cell>
          <cell r="I5">
            <v>23363.63636363636</v>
          </cell>
        </row>
        <row r="6">
          <cell r="A6" t="str">
            <v>134578R</v>
          </cell>
          <cell r="B6" t="str">
            <v>AQ.220ML LOCAL 1X48 REJECT</v>
          </cell>
          <cell r="C6">
            <v>24300</v>
          </cell>
          <cell r="D6">
            <v>24300</v>
          </cell>
          <cell r="E6">
            <v>26700</v>
          </cell>
          <cell r="F6">
            <v>26700</v>
          </cell>
          <cell r="G6">
            <v>26700</v>
          </cell>
          <cell r="H6">
            <v>25700</v>
          </cell>
          <cell r="I6">
            <v>23363.63636363636</v>
          </cell>
        </row>
        <row r="7">
          <cell r="A7" t="str">
            <v>134578P</v>
          </cell>
          <cell r="B7" t="str">
            <v>AQ.220ML LOCAL 1X1</v>
          </cell>
          <cell r="C7">
            <v>506.25</v>
          </cell>
          <cell r="D7">
            <v>506.25</v>
          </cell>
          <cell r="E7">
            <v>556.25</v>
          </cell>
          <cell r="F7">
            <v>556.25</v>
          </cell>
          <cell r="G7">
            <v>556.25</v>
          </cell>
          <cell r="H7">
            <v>535.41666666666663</v>
          </cell>
          <cell r="I7">
            <v>486.74242424242419</v>
          </cell>
        </row>
        <row r="8">
          <cell r="A8" t="str">
            <v>134578PR</v>
          </cell>
          <cell r="B8" t="str">
            <v>AQ.220ML LOCAL 1X1 PCS REJECT</v>
          </cell>
          <cell r="C8">
            <v>506.25</v>
          </cell>
          <cell r="D8">
            <v>506.25</v>
          </cell>
          <cell r="E8">
            <v>556.25</v>
          </cell>
          <cell r="F8">
            <v>556.25</v>
          </cell>
          <cell r="G8">
            <v>556.25</v>
          </cell>
          <cell r="H8">
            <v>535.41666666666663</v>
          </cell>
          <cell r="I8">
            <v>486.74242424242419</v>
          </cell>
        </row>
        <row r="9">
          <cell r="A9">
            <v>74548</v>
          </cell>
          <cell r="B9" t="str">
            <v>AQ.240ML 1X48</v>
          </cell>
          <cell r="C9">
            <v>24300</v>
          </cell>
          <cell r="D9">
            <v>24300</v>
          </cell>
          <cell r="E9">
            <v>26700</v>
          </cell>
          <cell r="F9">
            <v>26700</v>
          </cell>
          <cell r="G9">
            <v>26700</v>
          </cell>
          <cell r="H9">
            <v>25700</v>
          </cell>
          <cell r="I9">
            <v>23363.63636363636</v>
          </cell>
        </row>
        <row r="10">
          <cell r="A10" t="str">
            <v>74548R</v>
          </cell>
          <cell r="B10" t="str">
            <v>AQ.240ML 1X48 REJECT</v>
          </cell>
          <cell r="C10">
            <v>24300</v>
          </cell>
          <cell r="D10">
            <v>24300</v>
          </cell>
          <cell r="E10">
            <v>26700</v>
          </cell>
          <cell r="F10">
            <v>26700</v>
          </cell>
          <cell r="G10">
            <v>26700</v>
          </cell>
          <cell r="H10">
            <v>25700</v>
          </cell>
          <cell r="I10">
            <v>23363.63636363636</v>
          </cell>
        </row>
        <row r="11">
          <cell r="A11" t="str">
            <v>74548P</v>
          </cell>
          <cell r="B11" t="str">
            <v>AQ.240ML 1X1 PCS</v>
          </cell>
          <cell r="C11">
            <v>506.25</v>
          </cell>
          <cell r="D11">
            <v>506.25</v>
          </cell>
          <cell r="E11">
            <v>556.25</v>
          </cell>
          <cell r="F11">
            <v>556.25</v>
          </cell>
          <cell r="G11">
            <v>556.25</v>
          </cell>
          <cell r="H11">
            <v>535.41666666666663</v>
          </cell>
          <cell r="I11">
            <v>486.74242424242419</v>
          </cell>
        </row>
        <row r="12">
          <cell r="A12">
            <v>74556</v>
          </cell>
          <cell r="B12" t="str">
            <v>AQ.330ML 1X24</v>
          </cell>
          <cell r="C12">
            <v>30700</v>
          </cell>
          <cell r="D12">
            <v>30700</v>
          </cell>
          <cell r="E12">
            <v>32500</v>
          </cell>
          <cell r="F12">
            <v>32500</v>
          </cell>
          <cell r="G12">
            <v>32500</v>
          </cell>
          <cell r="H12">
            <v>31500</v>
          </cell>
          <cell r="I12">
            <v>28636.363636363632</v>
          </cell>
        </row>
        <row r="13">
          <cell r="A13" t="str">
            <v>74556P</v>
          </cell>
          <cell r="B13" t="str">
            <v>AQ.330ML 1x1 PCS</v>
          </cell>
          <cell r="C13">
            <v>1279.1666666666667</v>
          </cell>
          <cell r="D13">
            <v>1279.1666666666667</v>
          </cell>
          <cell r="E13">
            <v>1354.1666666666667</v>
          </cell>
          <cell r="F13">
            <v>1354.1666666666667</v>
          </cell>
          <cell r="G13">
            <v>1354.1666666666667</v>
          </cell>
          <cell r="H13">
            <v>1312.5</v>
          </cell>
          <cell r="I13">
            <v>1193.181818181818</v>
          </cell>
        </row>
        <row r="14">
          <cell r="A14" t="str">
            <v>74556PR</v>
          </cell>
          <cell r="B14" t="str">
            <v>AQ.330ML 1X1 PCS REJECT</v>
          </cell>
          <cell r="C14">
            <v>1279.1666666666667</v>
          </cell>
          <cell r="D14">
            <v>1279.1666666666667</v>
          </cell>
          <cell r="E14">
            <v>1354.1666666666667</v>
          </cell>
          <cell r="F14">
            <v>1354.1666666666667</v>
          </cell>
          <cell r="G14">
            <v>1354.1666666666667</v>
          </cell>
          <cell r="H14">
            <v>1312.5</v>
          </cell>
          <cell r="I14">
            <v>1193.181818181818</v>
          </cell>
        </row>
        <row r="15">
          <cell r="A15">
            <v>74557</v>
          </cell>
          <cell r="B15" t="str">
            <v>AQ.HOKBEN 330 ML 1X24</v>
          </cell>
          <cell r="C15">
            <v>30700</v>
          </cell>
          <cell r="D15">
            <v>30700</v>
          </cell>
          <cell r="E15">
            <v>32500</v>
          </cell>
          <cell r="F15">
            <v>32500</v>
          </cell>
          <cell r="G15">
            <v>32500</v>
          </cell>
          <cell r="H15">
            <v>31500</v>
          </cell>
          <cell r="I15">
            <v>28636.363636363632</v>
          </cell>
        </row>
        <row r="16">
          <cell r="A16" t="str">
            <v>1251A</v>
          </cell>
          <cell r="B16" t="str">
            <v>AQ.330ML 1X24 R</v>
          </cell>
          <cell r="C16">
            <v>30700</v>
          </cell>
          <cell r="D16">
            <v>30700</v>
          </cell>
          <cell r="E16">
            <v>32500</v>
          </cell>
          <cell r="F16">
            <v>32500</v>
          </cell>
          <cell r="G16">
            <v>32500</v>
          </cell>
          <cell r="H16">
            <v>31500</v>
          </cell>
          <cell r="I16">
            <v>28636.363636363632</v>
          </cell>
        </row>
        <row r="17">
          <cell r="A17">
            <v>12511</v>
          </cell>
          <cell r="B17" t="str">
            <v>AQ.330ML 1X1</v>
          </cell>
          <cell r="C17">
            <v>1279.1666666666667</v>
          </cell>
          <cell r="D17">
            <v>1279.1666666666667</v>
          </cell>
          <cell r="E17">
            <v>1354.1666666666667</v>
          </cell>
          <cell r="F17">
            <v>1354.1666666666667</v>
          </cell>
          <cell r="G17">
            <v>1354.1666666666667</v>
          </cell>
          <cell r="H17">
            <v>1312.5</v>
          </cell>
          <cell r="I17">
            <v>1193.181818181818</v>
          </cell>
        </row>
        <row r="18">
          <cell r="A18" t="str">
            <v>12512P</v>
          </cell>
          <cell r="B18" t="str">
            <v>AQ.330ML 1X1</v>
          </cell>
          <cell r="C18">
            <v>1279.1666666666667</v>
          </cell>
          <cell r="D18">
            <v>1279.1666666666667</v>
          </cell>
          <cell r="E18">
            <v>1354.1666666666667</v>
          </cell>
          <cell r="F18">
            <v>1354.1666666666667</v>
          </cell>
          <cell r="G18">
            <v>1354.1666666666667</v>
          </cell>
          <cell r="H18">
            <v>1312.5</v>
          </cell>
          <cell r="I18">
            <v>1193.181818181818</v>
          </cell>
        </row>
        <row r="19">
          <cell r="A19">
            <v>12513</v>
          </cell>
          <cell r="B19" t="str">
            <v>AQ.330 ML 1 X 24 PCS</v>
          </cell>
          <cell r="C19">
            <v>30700</v>
          </cell>
          <cell r="D19">
            <v>30700</v>
          </cell>
          <cell r="E19">
            <v>32500</v>
          </cell>
          <cell r="F19">
            <v>32500</v>
          </cell>
          <cell r="G19">
            <v>32500</v>
          </cell>
          <cell r="H19">
            <v>31500</v>
          </cell>
          <cell r="I19">
            <v>28636.363636363632</v>
          </cell>
        </row>
        <row r="20">
          <cell r="A20">
            <v>175161</v>
          </cell>
          <cell r="B20" t="str">
            <v xml:space="preserve">AQ.330ML LOCAL THEMED 1X24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32500</v>
          </cell>
          <cell r="H20">
            <v>31500</v>
          </cell>
          <cell r="I20">
            <v>28636.363636363632</v>
          </cell>
        </row>
        <row r="21">
          <cell r="A21">
            <v>113017</v>
          </cell>
          <cell r="B21" t="str">
            <v>AQ.330ML BOY 1X24</v>
          </cell>
          <cell r="C21">
            <v>77500</v>
          </cell>
          <cell r="D21">
            <v>77500</v>
          </cell>
          <cell r="E21">
            <v>82150</v>
          </cell>
          <cell r="F21">
            <v>82150</v>
          </cell>
          <cell r="G21">
            <v>82150</v>
          </cell>
          <cell r="H21">
            <v>81150</v>
          </cell>
          <cell r="I21">
            <v>73772.727272727265</v>
          </cell>
        </row>
        <row r="22">
          <cell r="A22" t="str">
            <v>113017R</v>
          </cell>
          <cell r="B22" t="str">
            <v>AQ.330ML BOY 1X24 REJECT</v>
          </cell>
          <cell r="C22">
            <v>77500</v>
          </cell>
          <cell r="D22">
            <v>77500</v>
          </cell>
          <cell r="E22">
            <v>82150</v>
          </cell>
          <cell r="F22">
            <v>82150</v>
          </cell>
          <cell r="G22">
            <v>82150</v>
          </cell>
          <cell r="H22">
            <v>81150</v>
          </cell>
          <cell r="I22">
            <v>73772.727272727265</v>
          </cell>
        </row>
        <row r="23">
          <cell r="A23" t="str">
            <v>113017P</v>
          </cell>
          <cell r="B23" t="str">
            <v>AQ.330ML BOY 1X1</v>
          </cell>
          <cell r="C23">
            <v>3229.1666666666665</v>
          </cell>
          <cell r="D23">
            <v>3229.1666666666665</v>
          </cell>
          <cell r="E23">
            <v>3422.9166666666665</v>
          </cell>
          <cell r="F23">
            <v>3422.9166666666665</v>
          </cell>
          <cell r="G23">
            <v>3422.9166666666665</v>
          </cell>
          <cell r="H23">
            <v>3381.25</v>
          </cell>
          <cell r="I23">
            <v>3073.863636363636</v>
          </cell>
        </row>
        <row r="24">
          <cell r="A24" t="str">
            <v>113017PR</v>
          </cell>
          <cell r="B24" t="str">
            <v>AQ.330ML BOY 1X1 PCS REJECT</v>
          </cell>
          <cell r="C24">
            <v>3229.1666666666665</v>
          </cell>
          <cell r="D24">
            <v>3229.1666666666665</v>
          </cell>
          <cell r="E24">
            <v>3422.9166666666665</v>
          </cell>
          <cell r="F24">
            <v>3422.9166666666665</v>
          </cell>
          <cell r="G24">
            <v>3422.9166666666665</v>
          </cell>
          <cell r="H24">
            <v>3381.25</v>
          </cell>
          <cell r="I24">
            <v>3073.863636363636</v>
          </cell>
        </row>
        <row r="25">
          <cell r="A25">
            <v>113018</v>
          </cell>
          <cell r="B25" t="str">
            <v>AQ.330ML GIRL 1X24</v>
          </cell>
          <cell r="C25">
            <v>77500</v>
          </cell>
          <cell r="D25">
            <v>77500</v>
          </cell>
          <cell r="E25">
            <v>82150</v>
          </cell>
          <cell r="F25">
            <v>82150</v>
          </cell>
          <cell r="G25">
            <v>82150</v>
          </cell>
          <cell r="H25">
            <v>81150</v>
          </cell>
          <cell r="I25">
            <v>73772.727272727265</v>
          </cell>
        </row>
        <row r="26">
          <cell r="A26" t="str">
            <v>113018R</v>
          </cell>
          <cell r="B26" t="str">
            <v>AQ.330ML GIRL 1X24 REJECT</v>
          </cell>
          <cell r="C26">
            <v>77500</v>
          </cell>
          <cell r="D26">
            <v>77500</v>
          </cell>
          <cell r="E26">
            <v>82150</v>
          </cell>
          <cell r="F26">
            <v>82150</v>
          </cell>
          <cell r="G26">
            <v>82150</v>
          </cell>
          <cell r="H26">
            <v>81150</v>
          </cell>
          <cell r="I26">
            <v>73772.727272727265</v>
          </cell>
        </row>
        <row r="27">
          <cell r="A27" t="str">
            <v>113018P</v>
          </cell>
          <cell r="B27" t="str">
            <v>AQ.330ML GIRL 1X1 / PCS</v>
          </cell>
          <cell r="C27">
            <v>3229.1666666666665</v>
          </cell>
          <cell r="D27">
            <v>3229.1666666666665</v>
          </cell>
          <cell r="E27">
            <v>3422.9166666666665</v>
          </cell>
          <cell r="F27">
            <v>3422.9166666666665</v>
          </cell>
          <cell r="G27">
            <v>3422.9166666666665</v>
          </cell>
          <cell r="H27">
            <v>3381.25</v>
          </cell>
          <cell r="I27">
            <v>3073.863636363636</v>
          </cell>
        </row>
        <row r="28">
          <cell r="A28" t="str">
            <v>113018PR</v>
          </cell>
          <cell r="B28" t="str">
            <v>AQ.330ML GIRL 1X1 / PCS REJECT</v>
          </cell>
          <cell r="C28">
            <v>3229.1666666666665</v>
          </cell>
          <cell r="D28">
            <v>3229.1666666666665</v>
          </cell>
          <cell r="E28">
            <v>3422.9166666666665</v>
          </cell>
          <cell r="F28">
            <v>3422.9166666666665</v>
          </cell>
          <cell r="G28">
            <v>3422.9166666666665</v>
          </cell>
          <cell r="H28">
            <v>3381.25</v>
          </cell>
          <cell r="I28">
            <v>3073.863636363636</v>
          </cell>
        </row>
        <row r="29">
          <cell r="A29">
            <v>74598</v>
          </cell>
          <cell r="B29" t="str">
            <v>AQ.380ML REFLECTIONS 1X12</v>
          </cell>
          <cell r="C29">
            <v>78000</v>
          </cell>
          <cell r="D29">
            <v>78000</v>
          </cell>
          <cell r="E29">
            <v>78000</v>
          </cell>
          <cell r="F29">
            <v>78000</v>
          </cell>
          <cell r="G29">
            <v>78000</v>
          </cell>
          <cell r="H29">
            <v>77000</v>
          </cell>
          <cell r="I29">
            <v>70000</v>
          </cell>
        </row>
        <row r="30">
          <cell r="A30" t="str">
            <v>74598R</v>
          </cell>
          <cell r="B30" t="str">
            <v>AQ.380ML REFLECTIONS 1X12 REJECT</v>
          </cell>
          <cell r="C30">
            <v>78000</v>
          </cell>
          <cell r="D30">
            <v>78000</v>
          </cell>
          <cell r="E30">
            <v>78000</v>
          </cell>
          <cell r="F30">
            <v>78000</v>
          </cell>
          <cell r="G30">
            <v>78000</v>
          </cell>
          <cell r="H30">
            <v>77000</v>
          </cell>
          <cell r="I30">
            <v>70000</v>
          </cell>
        </row>
        <row r="31">
          <cell r="A31" t="str">
            <v>74598P</v>
          </cell>
          <cell r="B31" t="str">
            <v>AQ.380ML REFLECTIONS 1X1 PCS</v>
          </cell>
          <cell r="C31">
            <v>6500</v>
          </cell>
          <cell r="D31">
            <v>6500</v>
          </cell>
          <cell r="E31">
            <v>6500</v>
          </cell>
          <cell r="F31">
            <v>6500</v>
          </cell>
          <cell r="G31">
            <v>6500</v>
          </cell>
          <cell r="H31">
            <v>6416.666666666667</v>
          </cell>
          <cell r="I31">
            <v>5833.333333333333</v>
          </cell>
        </row>
        <row r="32">
          <cell r="A32" t="str">
            <v>74598PR</v>
          </cell>
          <cell r="B32" t="str">
            <v>AQ.380ML REFLECTIONS 1X1 PCS REJECT</v>
          </cell>
          <cell r="C32">
            <v>6500</v>
          </cell>
          <cell r="D32">
            <v>6500</v>
          </cell>
          <cell r="E32">
            <v>6500</v>
          </cell>
          <cell r="F32">
            <v>6500</v>
          </cell>
          <cell r="G32">
            <v>6500</v>
          </cell>
          <cell r="H32">
            <v>6416.666666666667</v>
          </cell>
          <cell r="I32">
            <v>5833.333333333333</v>
          </cell>
        </row>
        <row r="33">
          <cell r="A33">
            <v>132527</v>
          </cell>
          <cell r="B33" t="str">
            <v>AQ. 380ML REFLECTION SG 1X12</v>
          </cell>
          <cell r="C33">
            <v>78000</v>
          </cell>
          <cell r="D33">
            <v>78000</v>
          </cell>
          <cell r="E33">
            <v>78000</v>
          </cell>
          <cell r="F33">
            <v>78000</v>
          </cell>
          <cell r="G33">
            <v>78000</v>
          </cell>
          <cell r="H33">
            <v>77000</v>
          </cell>
          <cell r="I33">
            <v>70000</v>
          </cell>
        </row>
        <row r="34">
          <cell r="A34" t="str">
            <v>132527P</v>
          </cell>
          <cell r="B34" t="str">
            <v>AQ. 380ML REFLECTION SG 1X1</v>
          </cell>
          <cell r="C34">
            <v>6500</v>
          </cell>
          <cell r="D34">
            <v>6500</v>
          </cell>
          <cell r="E34">
            <v>6500</v>
          </cell>
          <cell r="F34">
            <v>6500</v>
          </cell>
          <cell r="G34">
            <v>6500</v>
          </cell>
          <cell r="H34">
            <v>6416.666666666667</v>
          </cell>
          <cell r="I34">
            <v>5833.333333333333</v>
          </cell>
        </row>
        <row r="35">
          <cell r="A35">
            <v>80333</v>
          </cell>
          <cell r="B35" t="str">
            <v>AQ 380ML SPARKLING 1X12</v>
          </cell>
          <cell r="C35">
            <v>84500</v>
          </cell>
          <cell r="D35">
            <v>84500</v>
          </cell>
          <cell r="E35">
            <v>84500</v>
          </cell>
          <cell r="F35">
            <v>84500</v>
          </cell>
          <cell r="G35">
            <v>84500</v>
          </cell>
          <cell r="H35">
            <v>83500</v>
          </cell>
          <cell r="I35">
            <v>75909.090909090897</v>
          </cell>
        </row>
        <row r="36">
          <cell r="A36" t="str">
            <v>80333R</v>
          </cell>
          <cell r="B36" t="str">
            <v>AQ 380ML SPARKLING 1X12 REJECT</v>
          </cell>
          <cell r="C36">
            <v>84500</v>
          </cell>
          <cell r="D36">
            <v>84500</v>
          </cell>
          <cell r="E36">
            <v>84500</v>
          </cell>
          <cell r="F36">
            <v>84500</v>
          </cell>
          <cell r="G36">
            <v>84500</v>
          </cell>
          <cell r="H36">
            <v>83500</v>
          </cell>
          <cell r="I36">
            <v>75909.090909090897</v>
          </cell>
        </row>
        <row r="37">
          <cell r="A37" t="str">
            <v>80333P</v>
          </cell>
          <cell r="B37" t="str">
            <v>AQ 380ML SPARKLING 1X1</v>
          </cell>
          <cell r="C37">
            <v>7041.666666666667</v>
          </cell>
          <cell r="D37">
            <v>7041.666666666667</v>
          </cell>
          <cell r="E37">
            <v>7041.666666666667</v>
          </cell>
          <cell r="F37">
            <v>7041.666666666667</v>
          </cell>
          <cell r="G37">
            <v>7041.666666666667</v>
          </cell>
          <cell r="H37">
            <v>6958.333333333333</v>
          </cell>
          <cell r="I37">
            <v>6325.7575757575751</v>
          </cell>
        </row>
        <row r="38">
          <cell r="A38" t="str">
            <v>80333PR</v>
          </cell>
          <cell r="B38" t="str">
            <v>AQ 380ML SPARKLING 1X1 REJECT</v>
          </cell>
          <cell r="C38">
            <v>7041.666666666667</v>
          </cell>
          <cell r="D38">
            <v>7041.666666666667</v>
          </cell>
          <cell r="E38">
            <v>7041.666666666667</v>
          </cell>
          <cell r="F38">
            <v>7041.666666666667</v>
          </cell>
          <cell r="G38">
            <v>7041.666666666667</v>
          </cell>
          <cell r="H38">
            <v>6958.333333333333</v>
          </cell>
          <cell r="I38">
            <v>6325.7575757575751</v>
          </cell>
        </row>
        <row r="39">
          <cell r="A39">
            <v>133875</v>
          </cell>
          <cell r="B39" t="str">
            <v>AQ. 380ML SPARKLING SG 1X12</v>
          </cell>
          <cell r="C39">
            <v>84500</v>
          </cell>
          <cell r="D39">
            <v>84500</v>
          </cell>
          <cell r="E39">
            <v>84500</v>
          </cell>
          <cell r="F39">
            <v>84500</v>
          </cell>
          <cell r="G39">
            <v>84500</v>
          </cell>
          <cell r="H39">
            <v>83500</v>
          </cell>
          <cell r="I39">
            <v>75909.090909090897</v>
          </cell>
        </row>
        <row r="40">
          <cell r="A40" t="str">
            <v>133875P</v>
          </cell>
          <cell r="B40" t="str">
            <v>AQ. 380ML SPARKLING SG 1X1</v>
          </cell>
          <cell r="C40">
            <v>7041.666666666667</v>
          </cell>
          <cell r="D40">
            <v>7041.666666666667</v>
          </cell>
          <cell r="E40">
            <v>7041.666666666667</v>
          </cell>
          <cell r="F40">
            <v>7041.666666666667</v>
          </cell>
          <cell r="G40">
            <v>7041.666666666667</v>
          </cell>
          <cell r="H40">
            <v>6958.333333333333</v>
          </cell>
          <cell r="I40">
            <v>6325.7575757575751</v>
          </cell>
        </row>
        <row r="41">
          <cell r="A41">
            <v>122407</v>
          </cell>
          <cell r="B41" t="str">
            <v>AQ.450ML 1X6</v>
          </cell>
          <cell r="C41">
            <v>18500</v>
          </cell>
          <cell r="D41">
            <v>18500</v>
          </cell>
          <cell r="E41">
            <v>19610</v>
          </cell>
          <cell r="F41">
            <v>19610</v>
          </cell>
          <cell r="G41">
            <v>19610</v>
          </cell>
          <cell r="H41">
            <v>18610</v>
          </cell>
          <cell r="I41">
            <v>16918.181818181816</v>
          </cell>
        </row>
        <row r="42">
          <cell r="A42">
            <v>122408</v>
          </cell>
          <cell r="B42" t="str">
            <v>AQ.450ML 1X24</v>
          </cell>
          <cell r="C42">
            <v>73500</v>
          </cell>
          <cell r="D42">
            <v>73500</v>
          </cell>
          <cell r="E42">
            <v>77900</v>
          </cell>
          <cell r="F42">
            <v>77900</v>
          </cell>
          <cell r="G42">
            <v>77900</v>
          </cell>
          <cell r="H42">
            <v>76900</v>
          </cell>
          <cell r="I42">
            <v>69909.090909090897</v>
          </cell>
        </row>
        <row r="43">
          <cell r="A43" t="str">
            <v>122408MP</v>
          </cell>
          <cell r="B43" t="str">
            <v>AQ.450ML 1X6 MULTIPACK</v>
          </cell>
          <cell r="C43">
            <v>18500</v>
          </cell>
          <cell r="D43">
            <v>18500</v>
          </cell>
          <cell r="E43">
            <v>19610</v>
          </cell>
          <cell r="F43">
            <v>19610</v>
          </cell>
          <cell r="G43">
            <v>19610</v>
          </cell>
          <cell r="H43">
            <v>18610</v>
          </cell>
          <cell r="I43">
            <v>16918.181818181816</v>
          </cell>
        </row>
        <row r="44">
          <cell r="A44" t="str">
            <v>122408P</v>
          </cell>
          <cell r="B44" t="str">
            <v>AQ.450ML 1X1 PCS</v>
          </cell>
          <cell r="C44">
            <v>3062.5</v>
          </cell>
          <cell r="D44">
            <v>3062.5</v>
          </cell>
          <cell r="E44">
            <v>3245.8333333333335</v>
          </cell>
          <cell r="F44">
            <v>3245.8333333333335</v>
          </cell>
          <cell r="G44">
            <v>3245.8333333333335</v>
          </cell>
          <cell r="H44">
            <v>3204.1666666666665</v>
          </cell>
          <cell r="I44">
            <v>2912.8787878787875</v>
          </cell>
        </row>
        <row r="45">
          <cell r="A45" t="str">
            <v>122408PR</v>
          </cell>
          <cell r="B45" t="str">
            <v>AQ.450ML 1X1 PCS REJECT</v>
          </cell>
          <cell r="C45">
            <v>3062.5</v>
          </cell>
          <cell r="D45">
            <v>3062.5</v>
          </cell>
          <cell r="E45">
            <v>3245.8333333333335</v>
          </cell>
          <cell r="F45">
            <v>3245.8333333333335</v>
          </cell>
          <cell r="G45">
            <v>3245.8333333333335</v>
          </cell>
          <cell r="H45">
            <v>3204.1666666666665</v>
          </cell>
          <cell r="I45">
            <v>2912.8787878787875</v>
          </cell>
        </row>
        <row r="46">
          <cell r="A46">
            <v>135877</v>
          </cell>
          <cell r="B46" t="str">
            <v xml:space="preserve"> AQ.450 ML KIDS Q1 1X24 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77900</v>
          </cell>
          <cell r="H46">
            <v>76900</v>
          </cell>
          <cell r="I46">
            <v>69909.090909090897</v>
          </cell>
        </row>
        <row r="47">
          <cell r="A47">
            <v>74561</v>
          </cell>
          <cell r="B47" t="str">
            <v>AQ.600ML 1X24</v>
          </cell>
          <cell r="C47">
            <v>39500</v>
          </cell>
          <cell r="D47">
            <v>39500</v>
          </cell>
          <cell r="E47">
            <v>41900</v>
          </cell>
          <cell r="F47">
            <v>41900</v>
          </cell>
          <cell r="G47">
            <v>41900</v>
          </cell>
          <cell r="H47">
            <v>40900</v>
          </cell>
          <cell r="I47">
            <v>37181.818181818177</v>
          </cell>
        </row>
        <row r="48">
          <cell r="A48" t="str">
            <v>74561R</v>
          </cell>
          <cell r="B48" t="str">
            <v>AQ.600ML 1X24 REJECT</v>
          </cell>
          <cell r="C48">
            <v>39500</v>
          </cell>
          <cell r="D48">
            <v>39500</v>
          </cell>
          <cell r="E48">
            <v>41900</v>
          </cell>
          <cell r="F48">
            <v>41900</v>
          </cell>
          <cell r="G48">
            <v>41900</v>
          </cell>
          <cell r="H48">
            <v>40900</v>
          </cell>
          <cell r="I48">
            <v>37181.818181818177</v>
          </cell>
        </row>
        <row r="49">
          <cell r="A49" t="str">
            <v>74561P</v>
          </cell>
          <cell r="B49" t="str">
            <v>AQ.600ML 1x1 PCS</v>
          </cell>
          <cell r="C49">
            <v>1645.8333333333333</v>
          </cell>
          <cell r="D49">
            <v>1645.8333333333333</v>
          </cell>
          <cell r="E49">
            <v>1745.8333333333333</v>
          </cell>
          <cell r="F49">
            <v>1745.8333333333333</v>
          </cell>
          <cell r="G49">
            <v>1745.8333333333333</v>
          </cell>
          <cell r="H49">
            <v>1704.1666666666667</v>
          </cell>
          <cell r="I49">
            <v>1549.2424242424242</v>
          </cell>
        </row>
        <row r="50">
          <cell r="A50" t="str">
            <v>74561PR</v>
          </cell>
          <cell r="B50" t="str">
            <v>AQ.600ML 1x1 PCS REJECT</v>
          </cell>
          <cell r="C50">
            <v>1645.8333333333333</v>
          </cell>
          <cell r="D50">
            <v>1645.8333333333333</v>
          </cell>
          <cell r="E50">
            <v>1745.8333333333333</v>
          </cell>
          <cell r="F50">
            <v>1745.8333333333333</v>
          </cell>
          <cell r="G50">
            <v>1745.8333333333333</v>
          </cell>
          <cell r="H50">
            <v>1704.1666666666667</v>
          </cell>
          <cell r="I50">
            <v>1549.2424242424242</v>
          </cell>
        </row>
        <row r="51">
          <cell r="A51" t="str">
            <v>74561MP</v>
          </cell>
          <cell r="B51" t="str">
            <v>AQ.600ML 1X6</v>
          </cell>
          <cell r="C51">
            <v>19750</v>
          </cell>
          <cell r="D51">
            <v>19750</v>
          </cell>
          <cell r="E51">
            <v>13519</v>
          </cell>
          <cell r="F51">
            <v>13519</v>
          </cell>
          <cell r="G51">
            <v>13519</v>
          </cell>
          <cell r="H51">
            <v>12519</v>
          </cell>
          <cell r="I51">
            <v>11380.90909090909</v>
          </cell>
        </row>
        <row r="52">
          <cell r="A52">
            <v>12313</v>
          </cell>
          <cell r="B52" t="str">
            <v>AQ.600 ML  1 X 24 PCS</v>
          </cell>
          <cell r="C52">
            <v>39500</v>
          </cell>
          <cell r="D52">
            <v>39500</v>
          </cell>
          <cell r="E52">
            <v>41900</v>
          </cell>
          <cell r="F52">
            <v>41900</v>
          </cell>
          <cell r="G52">
            <v>41900</v>
          </cell>
          <cell r="H52">
            <v>40900</v>
          </cell>
          <cell r="I52">
            <v>37181.818181818177</v>
          </cell>
        </row>
        <row r="53">
          <cell r="A53">
            <v>139188</v>
          </cell>
          <cell r="B53" t="str">
            <v>AQ.600 ML RESKA</v>
          </cell>
          <cell r="C53">
            <v>39500</v>
          </cell>
          <cell r="D53">
            <v>39500</v>
          </cell>
          <cell r="E53">
            <v>41900</v>
          </cell>
          <cell r="F53">
            <v>41900</v>
          </cell>
          <cell r="G53">
            <v>41900</v>
          </cell>
          <cell r="H53">
            <v>40900</v>
          </cell>
          <cell r="I53">
            <v>37181.818181818177</v>
          </cell>
        </row>
        <row r="54">
          <cell r="A54" t="str">
            <v>139188P</v>
          </cell>
          <cell r="B54" t="str">
            <v>AQ.600 ML RESKA 1X1</v>
          </cell>
          <cell r="C54">
            <v>1645.8333333333333</v>
          </cell>
          <cell r="D54">
            <v>1645.8333333333333</v>
          </cell>
          <cell r="E54">
            <v>1745.8333333333333</v>
          </cell>
          <cell r="F54">
            <v>1745.8333333333333</v>
          </cell>
          <cell r="G54">
            <v>1745.8333333333333</v>
          </cell>
          <cell r="H54">
            <v>1704.1666666666667</v>
          </cell>
          <cell r="I54">
            <v>1549.2424242424242</v>
          </cell>
        </row>
        <row r="55">
          <cell r="A55">
            <v>12814</v>
          </cell>
          <cell r="B55" t="str">
            <v>AQUA CLICK N GO 750ML 1X6 WRAP PACK</v>
          </cell>
          <cell r="C55">
            <v>22700</v>
          </cell>
          <cell r="D55">
            <v>22700</v>
          </cell>
          <cell r="E55">
            <v>24066.666666666668</v>
          </cell>
          <cell r="F55">
            <v>24066.666666666668</v>
          </cell>
          <cell r="G55">
            <v>24066.666666666668</v>
          </cell>
          <cell r="H55">
            <v>23733.333333333332</v>
          </cell>
          <cell r="I55">
            <v>21575.757575757572</v>
          </cell>
        </row>
        <row r="56">
          <cell r="A56" t="str">
            <v>12814E</v>
          </cell>
          <cell r="B56" t="str">
            <v>AQ.750ML 1x4 MULTIPACK</v>
          </cell>
          <cell r="C56">
            <v>16700</v>
          </cell>
          <cell r="D56">
            <v>16700</v>
          </cell>
          <cell r="E56">
            <v>17700</v>
          </cell>
          <cell r="F56">
            <v>17700</v>
          </cell>
          <cell r="G56">
            <v>17700</v>
          </cell>
          <cell r="H56">
            <v>16700</v>
          </cell>
          <cell r="I56">
            <v>15181.81818181818</v>
          </cell>
        </row>
        <row r="57">
          <cell r="A57">
            <v>131178</v>
          </cell>
          <cell r="B57" t="str">
            <v>AQ 750 ML SPARKLING 1X6</v>
          </cell>
          <cell r="C57">
            <v>0</v>
          </cell>
          <cell r="D57">
            <v>0</v>
          </cell>
          <cell r="E57">
            <v>103800</v>
          </cell>
          <cell r="F57">
            <v>103800</v>
          </cell>
          <cell r="G57">
            <v>103800</v>
          </cell>
          <cell r="H57">
            <v>102800</v>
          </cell>
          <cell r="I57">
            <v>93454.545454545441</v>
          </cell>
        </row>
        <row r="58">
          <cell r="A58">
            <v>131179</v>
          </cell>
          <cell r="B58" t="str">
            <v>AQ 750 ML REFLECTION 1X6</v>
          </cell>
          <cell r="C58">
            <v>0</v>
          </cell>
          <cell r="D58">
            <v>0</v>
          </cell>
          <cell r="E58">
            <v>96000</v>
          </cell>
          <cell r="F58">
            <v>96000</v>
          </cell>
          <cell r="G58">
            <v>96000</v>
          </cell>
          <cell r="H58">
            <v>95000</v>
          </cell>
          <cell r="I58">
            <v>86363.636363636353</v>
          </cell>
        </row>
        <row r="59">
          <cell r="A59">
            <v>81681</v>
          </cell>
          <cell r="B59" t="str">
            <v>AQ.750ML 1X18</v>
          </cell>
          <cell r="C59">
            <v>68100</v>
          </cell>
          <cell r="D59">
            <v>68100</v>
          </cell>
          <cell r="E59">
            <v>72200</v>
          </cell>
          <cell r="F59">
            <v>72200</v>
          </cell>
          <cell r="G59">
            <v>72200</v>
          </cell>
          <cell r="H59">
            <v>71200</v>
          </cell>
          <cell r="I59">
            <v>64727.272727272721</v>
          </cell>
        </row>
        <row r="60">
          <cell r="A60" t="str">
            <v>81681R</v>
          </cell>
          <cell r="B60" t="str">
            <v>AQ.750ML 1X18 REJECT</v>
          </cell>
          <cell r="C60">
            <v>68100</v>
          </cell>
          <cell r="D60">
            <v>68100</v>
          </cell>
          <cell r="E60">
            <v>72200</v>
          </cell>
          <cell r="F60">
            <v>72200</v>
          </cell>
          <cell r="G60">
            <v>72200</v>
          </cell>
          <cell r="H60">
            <v>71200</v>
          </cell>
          <cell r="I60">
            <v>64727.272727272721</v>
          </cell>
        </row>
        <row r="61">
          <cell r="A61" t="str">
            <v>81681P</v>
          </cell>
          <cell r="B61" t="str">
            <v>AQ.750ML 1X1 PCS</v>
          </cell>
          <cell r="C61">
            <v>3783.3333333333335</v>
          </cell>
          <cell r="D61">
            <v>3783.3333333333335</v>
          </cell>
          <cell r="E61">
            <v>4011.1111111111113</v>
          </cell>
          <cell r="F61">
            <v>4011.1111111111113</v>
          </cell>
          <cell r="G61">
            <v>4011.1111111111113</v>
          </cell>
          <cell r="H61">
            <v>3955.5555555555557</v>
          </cell>
          <cell r="I61">
            <v>3595.9595959595958</v>
          </cell>
        </row>
        <row r="62">
          <cell r="A62" t="str">
            <v>81681PR</v>
          </cell>
          <cell r="B62" t="str">
            <v>AQ.750ML 1X1 PCS REJECT</v>
          </cell>
          <cell r="C62">
            <v>3783.3333333333335</v>
          </cell>
          <cell r="D62">
            <v>3783.3333333333335</v>
          </cell>
          <cell r="E62">
            <v>4011.1111111111113</v>
          </cell>
          <cell r="F62">
            <v>4011.1111111111113</v>
          </cell>
          <cell r="G62">
            <v>4011.1111111111113</v>
          </cell>
          <cell r="H62">
            <v>3955.5555555555557</v>
          </cell>
          <cell r="I62">
            <v>3595.9595959595958</v>
          </cell>
        </row>
        <row r="63">
          <cell r="A63" t="str">
            <v>81681MP</v>
          </cell>
          <cell r="B63" t="str">
            <v>AQ.750ML 1x4 MULTIPACK</v>
          </cell>
          <cell r="C63">
            <v>16700</v>
          </cell>
          <cell r="D63">
            <v>16700</v>
          </cell>
          <cell r="E63">
            <v>17700</v>
          </cell>
          <cell r="F63">
            <v>17700</v>
          </cell>
          <cell r="G63">
            <v>17700</v>
          </cell>
          <cell r="H63">
            <v>16700</v>
          </cell>
          <cell r="I63">
            <v>15181.81818181818</v>
          </cell>
        </row>
        <row r="64">
          <cell r="A64">
            <v>74553</v>
          </cell>
          <cell r="B64" t="str">
            <v>AQ.1500ML 1X12</v>
          </cell>
          <cell r="C64">
            <v>42600</v>
          </cell>
          <cell r="D64">
            <v>42600</v>
          </cell>
          <cell r="E64">
            <v>45200</v>
          </cell>
          <cell r="F64">
            <v>46500</v>
          </cell>
          <cell r="G64">
            <v>46500</v>
          </cell>
          <cell r="H64">
            <v>45500</v>
          </cell>
          <cell r="I64">
            <v>41363.63636363636</v>
          </cell>
        </row>
        <row r="65">
          <cell r="A65" t="str">
            <v>74553MP</v>
          </cell>
          <cell r="B65" t="str">
            <v>AQ. 1500 ML 1X6 MP</v>
          </cell>
          <cell r="C65">
            <v>21300</v>
          </cell>
          <cell r="D65">
            <v>21300</v>
          </cell>
          <cell r="E65">
            <v>22600</v>
          </cell>
          <cell r="F65">
            <v>23250</v>
          </cell>
          <cell r="G65">
            <v>25520</v>
          </cell>
          <cell r="H65">
            <v>24520</v>
          </cell>
          <cell r="I65">
            <v>22290.909090909088</v>
          </cell>
        </row>
        <row r="66">
          <cell r="A66">
            <v>74589</v>
          </cell>
          <cell r="B66" t="str">
            <v>AQ.1500ML MULTIPACK 1X6</v>
          </cell>
          <cell r="C66">
            <v>21300</v>
          </cell>
          <cell r="D66">
            <v>21300</v>
          </cell>
          <cell r="E66">
            <v>22600</v>
          </cell>
          <cell r="F66">
            <v>23250</v>
          </cell>
          <cell r="G66">
            <v>25520</v>
          </cell>
          <cell r="H66">
            <v>24520</v>
          </cell>
          <cell r="I66">
            <v>22290.909090909088</v>
          </cell>
        </row>
        <row r="67">
          <cell r="A67" t="str">
            <v>74553P</v>
          </cell>
          <cell r="B67" t="str">
            <v>AQ.1500ML 1x1 PCS</v>
          </cell>
          <cell r="C67">
            <v>3550</v>
          </cell>
          <cell r="D67">
            <v>3550</v>
          </cell>
          <cell r="E67">
            <v>3766.6666666666665</v>
          </cell>
          <cell r="F67">
            <v>3875</v>
          </cell>
          <cell r="G67">
            <v>3875</v>
          </cell>
          <cell r="H67">
            <v>3791.6666666666665</v>
          </cell>
          <cell r="I67">
            <v>3446.9696969696965</v>
          </cell>
        </row>
        <row r="68">
          <cell r="A68" t="str">
            <v>74553PR</v>
          </cell>
          <cell r="B68" t="str">
            <v>AQ.1500ML 1X1 PCS REJECT</v>
          </cell>
          <cell r="C68">
            <v>3550</v>
          </cell>
          <cell r="D68">
            <v>3550</v>
          </cell>
          <cell r="E68">
            <v>3766.6666666666665</v>
          </cell>
          <cell r="F68">
            <v>3875</v>
          </cell>
          <cell r="G68">
            <v>3875</v>
          </cell>
          <cell r="H68">
            <v>3791.6666666666665</v>
          </cell>
          <cell r="I68">
            <v>3446.9696969696965</v>
          </cell>
        </row>
        <row r="69">
          <cell r="A69">
            <v>127210</v>
          </cell>
          <cell r="B69" t="str">
            <v>CAAYA JASMINE 350 ML 1X12</v>
          </cell>
          <cell r="C69">
            <v>54000</v>
          </cell>
          <cell r="D69">
            <v>54000</v>
          </cell>
          <cell r="E69">
            <v>54000</v>
          </cell>
          <cell r="F69">
            <v>54000</v>
          </cell>
          <cell r="G69">
            <v>54000</v>
          </cell>
          <cell r="H69">
            <v>53000</v>
          </cell>
          <cell r="I69">
            <v>48181.818181818177</v>
          </cell>
        </row>
        <row r="70">
          <cell r="A70" t="str">
            <v>127210P</v>
          </cell>
          <cell r="B70" t="str">
            <v>CAAYA JASMINE 350 ML 1X1</v>
          </cell>
          <cell r="C70">
            <v>4500</v>
          </cell>
          <cell r="D70">
            <v>4500</v>
          </cell>
          <cell r="E70">
            <v>4500</v>
          </cell>
          <cell r="F70">
            <v>4500</v>
          </cell>
          <cell r="G70">
            <v>4500</v>
          </cell>
          <cell r="H70">
            <v>4416.666666666667</v>
          </cell>
          <cell r="I70">
            <v>4015.151515151515</v>
          </cell>
        </row>
        <row r="71">
          <cell r="A71" t="str">
            <v>127210PR</v>
          </cell>
          <cell r="B71" t="str">
            <v>CAAYA JASMINE 350 ML 1X1 PCS REJECT</v>
          </cell>
          <cell r="C71">
            <v>4500</v>
          </cell>
          <cell r="D71">
            <v>4500</v>
          </cell>
          <cell r="E71">
            <v>4500</v>
          </cell>
          <cell r="F71">
            <v>4500</v>
          </cell>
          <cell r="G71">
            <v>4500</v>
          </cell>
          <cell r="H71">
            <v>4416.666666666667</v>
          </cell>
          <cell r="I71">
            <v>4015.151515151515</v>
          </cell>
        </row>
        <row r="72">
          <cell r="A72">
            <v>130376</v>
          </cell>
          <cell r="B72" t="str">
            <v>CAAYA TOASTED RICE 350 ML 1X12</v>
          </cell>
          <cell r="C72">
            <v>54000</v>
          </cell>
          <cell r="D72">
            <v>54000</v>
          </cell>
          <cell r="E72">
            <v>54000</v>
          </cell>
          <cell r="F72">
            <v>54000</v>
          </cell>
          <cell r="G72">
            <v>54000</v>
          </cell>
          <cell r="H72">
            <v>53000</v>
          </cell>
          <cell r="I72">
            <v>48181.818181818177</v>
          </cell>
        </row>
        <row r="73">
          <cell r="A73" t="str">
            <v>130376P</v>
          </cell>
          <cell r="B73" t="str">
            <v>CAAYA TOASTED RICE 350 ML 1X1</v>
          </cell>
          <cell r="C73">
            <v>4500</v>
          </cell>
          <cell r="D73">
            <v>4500</v>
          </cell>
          <cell r="E73">
            <v>4500</v>
          </cell>
          <cell r="F73">
            <v>4500</v>
          </cell>
          <cell r="G73">
            <v>4500</v>
          </cell>
          <cell r="H73">
            <v>4416.666666666667</v>
          </cell>
          <cell r="I73">
            <v>4015.151515151515</v>
          </cell>
        </row>
        <row r="74">
          <cell r="A74" t="str">
            <v>130376PR</v>
          </cell>
          <cell r="B74" t="str">
            <v>CAAYA TOASTED RICE 350 ML 1X1 PCS REJECT</v>
          </cell>
          <cell r="C74">
            <v>4500</v>
          </cell>
          <cell r="D74">
            <v>4500</v>
          </cell>
          <cell r="E74">
            <v>4500</v>
          </cell>
          <cell r="F74">
            <v>4500</v>
          </cell>
          <cell r="G74">
            <v>4500</v>
          </cell>
          <cell r="H74">
            <v>4416.666666666667</v>
          </cell>
          <cell r="I74">
            <v>4015.151515151515</v>
          </cell>
        </row>
        <row r="75">
          <cell r="A75">
            <v>130377</v>
          </cell>
          <cell r="B75" t="str">
            <v>CAAYA VANILLA PANDAN 350 ML 1X12</v>
          </cell>
          <cell r="C75">
            <v>54000</v>
          </cell>
          <cell r="D75">
            <v>54000</v>
          </cell>
          <cell r="E75">
            <v>54000</v>
          </cell>
          <cell r="F75">
            <v>54000</v>
          </cell>
          <cell r="G75">
            <v>54000</v>
          </cell>
          <cell r="H75">
            <v>53000</v>
          </cell>
          <cell r="I75">
            <v>48181.818181818177</v>
          </cell>
        </row>
        <row r="76">
          <cell r="A76" t="str">
            <v>130377P</v>
          </cell>
          <cell r="B76" t="str">
            <v>CAAYA VANILLA PANDAN 350 ML 1X1</v>
          </cell>
          <cell r="C76">
            <v>4500</v>
          </cell>
          <cell r="D76">
            <v>4500</v>
          </cell>
          <cell r="E76">
            <v>4500</v>
          </cell>
          <cell r="F76">
            <v>4500</v>
          </cell>
          <cell r="G76">
            <v>4500</v>
          </cell>
          <cell r="H76">
            <v>4416.666666666667</v>
          </cell>
          <cell r="I76">
            <v>4015.151515151515</v>
          </cell>
        </row>
        <row r="77">
          <cell r="A77" t="str">
            <v>130377PR</v>
          </cell>
          <cell r="B77" t="str">
            <v>CAAYA VANILLA PANDAN 350 ML 1X1 PCS REJECT</v>
          </cell>
          <cell r="C77">
            <v>4500</v>
          </cell>
          <cell r="D77">
            <v>4500</v>
          </cell>
          <cell r="E77">
            <v>4500</v>
          </cell>
          <cell r="F77">
            <v>4500</v>
          </cell>
          <cell r="G77">
            <v>4500</v>
          </cell>
          <cell r="H77">
            <v>4416.666666666667</v>
          </cell>
          <cell r="I77">
            <v>4015.151515151515</v>
          </cell>
        </row>
        <row r="78">
          <cell r="A78">
            <v>111998</v>
          </cell>
          <cell r="B78" t="str">
            <v>MIZONE ACTIVE 500ML 1X12</v>
          </cell>
          <cell r="C78">
            <v>33350</v>
          </cell>
          <cell r="D78">
            <v>33350</v>
          </cell>
          <cell r="E78">
            <v>36900</v>
          </cell>
          <cell r="F78">
            <v>36900</v>
          </cell>
          <cell r="G78">
            <v>36900</v>
          </cell>
          <cell r="H78">
            <v>35900</v>
          </cell>
          <cell r="I78">
            <v>32636.363636363632</v>
          </cell>
        </row>
        <row r="79">
          <cell r="A79" t="str">
            <v>111998R</v>
          </cell>
          <cell r="B79" t="str">
            <v>MIZONE ACTIVE 500ML 1X12 REJECT</v>
          </cell>
          <cell r="C79">
            <v>33350</v>
          </cell>
          <cell r="D79">
            <v>33350</v>
          </cell>
          <cell r="E79">
            <v>36900</v>
          </cell>
          <cell r="F79">
            <v>36900</v>
          </cell>
          <cell r="G79">
            <v>36900</v>
          </cell>
          <cell r="H79">
            <v>35900</v>
          </cell>
          <cell r="I79">
            <v>32636.363636363632</v>
          </cell>
        </row>
        <row r="80">
          <cell r="A80" t="str">
            <v>111998P</v>
          </cell>
          <cell r="B80" t="str">
            <v>MIZONE ACTIVE 500ML 1X1</v>
          </cell>
          <cell r="C80">
            <v>2779.1666666666665</v>
          </cell>
          <cell r="D80">
            <v>2779.1666666666665</v>
          </cell>
          <cell r="E80">
            <v>3075</v>
          </cell>
          <cell r="F80">
            <v>3075</v>
          </cell>
          <cell r="G80">
            <v>3075</v>
          </cell>
          <cell r="H80">
            <v>2991.6666666666665</v>
          </cell>
          <cell r="I80">
            <v>2719.6969696969695</v>
          </cell>
        </row>
        <row r="81">
          <cell r="A81" t="str">
            <v>111998PR</v>
          </cell>
          <cell r="B81" t="str">
            <v>MIZONE ACTIVE 1X1 REJECT</v>
          </cell>
          <cell r="C81">
            <v>2779.1666666666665</v>
          </cell>
          <cell r="D81">
            <v>2779.1666666666665</v>
          </cell>
          <cell r="E81">
            <v>3075</v>
          </cell>
          <cell r="F81">
            <v>3075</v>
          </cell>
          <cell r="G81">
            <v>3075</v>
          </cell>
          <cell r="H81">
            <v>2991.6666666666665</v>
          </cell>
          <cell r="I81">
            <v>2719.6969696969695</v>
          </cell>
        </row>
        <row r="82">
          <cell r="A82" t="str">
            <v>111998SM</v>
          </cell>
          <cell r="B82" t="str">
            <v>MIZONE ACTIVE SUPERMAN 500ML 1X12</v>
          </cell>
          <cell r="C82">
            <v>33350</v>
          </cell>
          <cell r="D82">
            <v>33350</v>
          </cell>
          <cell r="E82">
            <v>36900</v>
          </cell>
          <cell r="F82">
            <v>36900</v>
          </cell>
          <cell r="G82">
            <v>36900</v>
          </cell>
          <cell r="H82">
            <v>35900</v>
          </cell>
          <cell r="I82">
            <v>32636.363636363632</v>
          </cell>
        </row>
        <row r="83">
          <cell r="A83" t="str">
            <v>111998SMP</v>
          </cell>
          <cell r="B83" t="str">
            <v>MIZONE ACTIVE SUPERMAN 500ML 1X1</v>
          </cell>
          <cell r="C83">
            <v>2779.1666666666665</v>
          </cell>
          <cell r="D83">
            <v>2779.1666666666665</v>
          </cell>
          <cell r="E83">
            <v>3075</v>
          </cell>
          <cell r="F83">
            <v>3075</v>
          </cell>
          <cell r="G83">
            <v>3075</v>
          </cell>
          <cell r="H83">
            <v>2991.6666666666665</v>
          </cell>
          <cell r="I83">
            <v>2719.6969696969695</v>
          </cell>
        </row>
        <row r="84">
          <cell r="A84" t="str">
            <v>111998SP</v>
          </cell>
          <cell r="B84" t="str">
            <v>MIZONE ACTIVE SPIDERMAN 500ML 1X12</v>
          </cell>
          <cell r="C84">
            <v>33350</v>
          </cell>
          <cell r="D84">
            <v>33350</v>
          </cell>
          <cell r="E84">
            <v>36900</v>
          </cell>
          <cell r="F84">
            <v>36900</v>
          </cell>
          <cell r="G84">
            <v>36900</v>
          </cell>
          <cell r="H84">
            <v>35900</v>
          </cell>
          <cell r="I84">
            <v>32636.363636363632</v>
          </cell>
        </row>
        <row r="85">
          <cell r="A85" t="str">
            <v>111998SPP</v>
          </cell>
          <cell r="B85" t="str">
            <v>MIZONE ACTIVE SPIDERMAN 500ML 1X1</v>
          </cell>
          <cell r="C85">
            <v>2779.1666666666665</v>
          </cell>
          <cell r="D85">
            <v>2779.1666666666665</v>
          </cell>
          <cell r="E85">
            <v>3075</v>
          </cell>
          <cell r="F85">
            <v>3075</v>
          </cell>
          <cell r="G85">
            <v>3075</v>
          </cell>
          <cell r="H85">
            <v>2991.6666666666665</v>
          </cell>
          <cell r="I85">
            <v>2719.6969696969695</v>
          </cell>
        </row>
        <row r="86">
          <cell r="A86">
            <v>74567</v>
          </cell>
          <cell r="B86" t="str">
            <v>MIZONE LECHY LEMON 500ML 1X12</v>
          </cell>
          <cell r="C86">
            <v>33350</v>
          </cell>
          <cell r="D86">
            <v>33350</v>
          </cell>
          <cell r="E86">
            <v>36900</v>
          </cell>
          <cell r="F86">
            <v>36900</v>
          </cell>
          <cell r="G86">
            <v>36900</v>
          </cell>
          <cell r="H86">
            <v>35900</v>
          </cell>
          <cell r="I86">
            <v>32636.363636363632</v>
          </cell>
        </row>
        <row r="87">
          <cell r="A87" t="str">
            <v>74567R</v>
          </cell>
          <cell r="B87" t="str">
            <v>MIZONE LECHY LEMON 500ML 1X12 REJECT</v>
          </cell>
          <cell r="C87">
            <v>33350</v>
          </cell>
          <cell r="D87">
            <v>33350</v>
          </cell>
          <cell r="E87">
            <v>36900</v>
          </cell>
          <cell r="F87">
            <v>36900</v>
          </cell>
          <cell r="G87">
            <v>36900</v>
          </cell>
          <cell r="H87">
            <v>35900</v>
          </cell>
          <cell r="I87">
            <v>32636.363636363632</v>
          </cell>
        </row>
        <row r="88">
          <cell r="A88" t="str">
            <v>74567P</v>
          </cell>
          <cell r="B88" t="str">
            <v>MIZONE LECHY LEMON 500ML 1X1</v>
          </cell>
          <cell r="C88">
            <v>2779.1666666666665</v>
          </cell>
          <cell r="D88">
            <v>2779.1666666666665</v>
          </cell>
          <cell r="E88">
            <v>3075</v>
          </cell>
          <cell r="F88">
            <v>3075</v>
          </cell>
          <cell r="G88">
            <v>3075</v>
          </cell>
          <cell r="H88">
            <v>2991.6666666666665</v>
          </cell>
          <cell r="I88">
            <v>2719.6969696969695</v>
          </cell>
        </row>
        <row r="89">
          <cell r="A89" t="str">
            <v>74567PR</v>
          </cell>
          <cell r="B89" t="str">
            <v>MIZONE LECHY LEMON 500ML 1X1 REJECT</v>
          </cell>
          <cell r="C89">
            <v>2779.1666666666665</v>
          </cell>
          <cell r="D89">
            <v>2779.1666666666665</v>
          </cell>
          <cell r="E89">
            <v>3075</v>
          </cell>
          <cell r="F89">
            <v>3075</v>
          </cell>
          <cell r="G89">
            <v>3075</v>
          </cell>
          <cell r="H89">
            <v>2991.6666666666665</v>
          </cell>
          <cell r="I89">
            <v>2719.6969696969695</v>
          </cell>
        </row>
        <row r="90">
          <cell r="A90" t="str">
            <v>74567SM</v>
          </cell>
          <cell r="B90" t="str">
            <v>MIZONE LL-SUPERMAN 500ML 1X12</v>
          </cell>
          <cell r="C90">
            <v>33350</v>
          </cell>
          <cell r="D90">
            <v>33350</v>
          </cell>
          <cell r="E90">
            <v>36900</v>
          </cell>
          <cell r="F90">
            <v>36900</v>
          </cell>
          <cell r="G90">
            <v>36900</v>
          </cell>
          <cell r="H90">
            <v>35900</v>
          </cell>
          <cell r="I90">
            <v>32636.363636363632</v>
          </cell>
        </row>
        <row r="91">
          <cell r="A91" t="str">
            <v>74567SMP</v>
          </cell>
          <cell r="B91" t="str">
            <v>MIZONE LL-SUPERMAN 500ML 1X1</v>
          </cell>
          <cell r="C91">
            <v>2779.1666666666665</v>
          </cell>
          <cell r="D91">
            <v>2779.1666666666665</v>
          </cell>
          <cell r="E91">
            <v>3075</v>
          </cell>
          <cell r="F91">
            <v>3075</v>
          </cell>
          <cell r="G91">
            <v>3075</v>
          </cell>
          <cell r="H91">
            <v>2991.6666666666665</v>
          </cell>
          <cell r="I91">
            <v>2719.6969696969695</v>
          </cell>
        </row>
        <row r="92">
          <cell r="A92" t="str">
            <v>74567SP</v>
          </cell>
          <cell r="B92" t="str">
            <v>MIZONE LL-SPIDERMAN 500ML 1X12</v>
          </cell>
          <cell r="C92">
            <v>33350</v>
          </cell>
          <cell r="D92">
            <v>33350</v>
          </cell>
          <cell r="E92">
            <v>36900</v>
          </cell>
          <cell r="F92">
            <v>36900</v>
          </cell>
          <cell r="G92">
            <v>36900</v>
          </cell>
          <cell r="H92">
            <v>35900</v>
          </cell>
          <cell r="I92">
            <v>32636.363636363632</v>
          </cell>
        </row>
        <row r="93">
          <cell r="A93" t="str">
            <v>74567SPP</v>
          </cell>
          <cell r="B93" t="str">
            <v>MIZONE LL-SPIDERMAN 500ML 1X1</v>
          </cell>
          <cell r="C93">
            <v>2779.1666666666665</v>
          </cell>
          <cell r="D93">
            <v>2779.1666666666665</v>
          </cell>
          <cell r="E93">
            <v>3075</v>
          </cell>
          <cell r="F93">
            <v>3075</v>
          </cell>
          <cell r="G93">
            <v>3075</v>
          </cell>
          <cell r="H93">
            <v>2991.6666666666665</v>
          </cell>
          <cell r="I93">
            <v>2719.6969696969695</v>
          </cell>
        </row>
        <row r="94">
          <cell r="A94" t="str">
            <v>74567SPR</v>
          </cell>
          <cell r="B94" t="str">
            <v>MIZONE LL-SPIDERMAN 500ML 1X1 REJECT</v>
          </cell>
          <cell r="C94">
            <v>2779.1666666666665</v>
          </cell>
          <cell r="D94">
            <v>2779.1666666666665</v>
          </cell>
          <cell r="E94">
            <v>3075</v>
          </cell>
          <cell r="F94">
            <v>3075</v>
          </cell>
          <cell r="G94">
            <v>3075</v>
          </cell>
          <cell r="H94">
            <v>2991.6666666666665</v>
          </cell>
          <cell r="I94">
            <v>2719.6969696969695</v>
          </cell>
        </row>
        <row r="95">
          <cell r="A95" t="str">
            <v>74567YL</v>
          </cell>
          <cell r="B95" t="str">
            <v>MIZONE YUZU LEMON 500ml 1X12</v>
          </cell>
          <cell r="C95">
            <v>33350</v>
          </cell>
          <cell r="D95">
            <v>33350</v>
          </cell>
          <cell r="E95">
            <v>36900</v>
          </cell>
          <cell r="F95">
            <v>36900</v>
          </cell>
          <cell r="G95">
            <v>36900</v>
          </cell>
          <cell r="H95">
            <v>35900</v>
          </cell>
          <cell r="I95">
            <v>32636.363636363632</v>
          </cell>
        </row>
        <row r="96">
          <cell r="A96" t="str">
            <v>74567YLR</v>
          </cell>
          <cell r="B96" t="str">
            <v>MIZONE YUZU LEMON 500ml 1X12 REJECT</v>
          </cell>
          <cell r="C96">
            <v>33350</v>
          </cell>
          <cell r="D96">
            <v>33350</v>
          </cell>
          <cell r="E96">
            <v>36900</v>
          </cell>
          <cell r="F96">
            <v>36900</v>
          </cell>
          <cell r="G96">
            <v>36900</v>
          </cell>
          <cell r="H96">
            <v>35900</v>
          </cell>
          <cell r="I96">
            <v>32636.363636363632</v>
          </cell>
        </row>
        <row r="97">
          <cell r="A97" t="str">
            <v>74567YLP</v>
          </cell>
          <cell r="B97" t="str">
            <v>MIZONE YUZU LEMON 500ML 1X1</v>
          </cell>
          <cell r="C97">
            <v>2779.1666666666665</v>
          </cell>
          <cell r="D97">
            <v>2779.1666666666665</v>
          </cell>
          <cell r="E97">
            <v>3075</v>
          </cell>
          <cell r="F97">
            <v>3075</v>
          </cell>
          <cell r="G97">
            <v>3075</v>
          </cell>
          <cell r="H97">
            <v>2991.6666666666665</v>
          </cell>
          <cell r="I97">
            <v>2719.6969696969695</v>
          </cell>
        </row>
        <row r="98">
          <cell r="A98">
            <v>124771</v>
          </cell>
          <cell r="B98" t="str">
            <v>MIZONE YUZU LEMON 500ml 1X12</v>
          </cell>
          <cell r="C98">
            <v>33350</v>
          </cell>
          <cell r="D98">
            <v>33350</v>
          </cell>
          <cell r="E98">
            <v>36900</v>
          </cell>
          <cell r="F98">
            <v>36900</v>
          </cell>
          <cell r="G98">
            <v>36900</v>
          </cell>
          <cell r="H98">
            <v>35900</v>
          </cell>
          <cell r="I98">
            <v>32636.363636363632</v>
          </cell>
        </row>
        <row r="99">
          <cell r="A99" t="str">
            <v>124771P</v>
          </cell>
          <cell r="B99" t="str">
            <v>MIZONE YUZU LEMON 500ML 1X1</v>
          </cell>
          <cell r="C99">
            <v>2779.1666666666665</v>
          </cell>
          <cell r="D99">
            <v>2779.1666666666665</v>
          </cell>
          <cell r="E99">
            <v>3075</v>
          </cell>
          <cell r="F99">
            <v>3075</v>
          </cell>
          <cell r="G99">
            <v>3075</v>
          </cell>
          <cell r="H99">
            <v>2991.6666666666665</v>
          </cell>
          <cell r="I99">
            <v>2719.6969696969695</v>
          </cell>
        </row>
        <row r="100">
          <cell r="A100" t="str">
            <v>124771PR</v>
          </cell>
          <cell r="B100" t="str">
            <v>MIZONE YUZU LEMON 500ml 1X1 PCS REJECT</v>
          </cell>
          <cell r="C100">
            <v>2779.1666666666665</v>
          </cell>
          <cell r="D100">
            <v>2779.1666666666665</v>
          </cell>
          <cell r="E100">
            <v>3075</v>
          </cell>
          <cell r="F100">
            <v>3075</v>
          </cell>
          <cell r="G100">
            <v>3075</v>
          </cell>
          <cell r="H100">
            <v>2991.6666666666665</v>
          </cell>
          <cell r="I100">
            <v>2719.6969696969695</v>
          </cell>
        </row>
        <row r="101">
          <cell r="A101">
            <v>74568</v>
          </cell>
          <cell r="B101" t="str">
            <v>MIZONE ORANGE LIME 500ML 1X12</v>
          </cell>
          <cell r="C101">
            <v>33350</v>
          </cell>
          <cell r="D101">
            <v>33350</v>
          </cell>
          <cell r="E101">
            <v>36900</v>
          </cell>
          <cell r="F101">
            <v>36900</v>
          </cell>
          <cell r="G101">
            <v>36900</v>
          </cell>
          <cell r="H101">
            <v>35900</v>
          </cell>
          <cell r="I101">
            <v>32636.363636363632</v>
          </cell>
        </row>
        <row r="102">
          <cell r="A102" t="str">
            <v>74568R</v>
          </cell>
          <cell r="B102" t="str">
            <v>MIZONE OL 1X12 REJECT</v>
          </cell>
          <cell r="C102">
            <v>33350</v>
          </cell>
          <cell r="D102">
            <v>33350</v>
          </cell>
          <cell r="E102">
            <v>36900</v>
          </cell>
          <cell r="F102">
            <v>36900</v>
          </cell>
          <cell r="G102">
            <v>36900</v>
          </cell>
          <cell r="H102">
            <v>35900</v>
          </cell>
          <cell r="I102">
            <v>32636.363636363632</v>
          </cell>
        </row>
        <row r="103">
          <cell r="A103" t="str">
            <v>74568P</v>
          </cell>
          <cell r="B103" t="str">
            <v>MIZONE ORANGE LIME 500ML 1X1</v>
          </cell>
          <cell r="C103">
            <v>2779.1666666666665</v>
          </cell>
          <cell r="D103">
            <v>2779.1666666666665</v>
          </cell>
          <cell r="E103">
            <v>3075</v>
          </cell>
          <cell r="F103">
            <v>3075</v>
          </cell>
          <cell r="G103">
            <v>3075</v>
          </cell>
          <cell r="H103">
            <v>2991.6666666666665</v>
          </cell>
          <cell r="I103">
            <v>2719.6969696969695</v>
          </cell>
        </row>
        <row r="104">
          <cell r="A104" t="str">
            <v>74568SM</v>
          </cell>
          <cell r="B104" t="str">
            <v>MIZONE OL.SPIDERMAN 1X12</v>
          </cell>
          <cell r="C104">
            <v>33350</v>
          </cell>
          <cell r="D104">
            <v>33350</v>
          </cell>
          <cell r="E104">
            <v>36900</v>
          </cell>
          <cell r="F104">
            <v>36900</v>
          </cell>
          <cell r="G104">
            <v>36900</v>
          </cell>
          <cell r="H104">
            <v>35900</v>
          </cell>
          <cell r="I104">
            <v>32636.363636363632</v>
          </cell>
        </row>
        <row r="105">
          <cell r="A105" t="str">
            <v>74568SMP</v>
          </cell>
          <cell r="B105" t="str">
            <v>MIZONE OL SUPERMAN 500ML 1X1</v>
          </cell>
          <cell r="C105">
            <v>2779.1666666666665</v>
          </cell>
          <cell r="D105">
            <v>2779.1666666666665</v>
          </cell>
          <cell r="E105">
            <v>3075</v>
          </cell>
          <cell r="F105">
            <v>3075</v>
          </cell>
          <cell r="G105">
            <v>3075</v>
          </cell>
          <cell r="H105">
            <v>2991.6666666666665</v>
          </cell>
          <cell r="I105">
            <v>2719.6969696969695</v>
          </cell>
        </row>
        <row r="106">
          <cell r="A106" t="str">
            <v>74568SP</v>
          </cell>
          <cell r="B106" t="str">
            <v>MIZONE OL-SPIDERMAN 500ML 1X12</v>
          </cell>
          <cell r="C106">
            <v>33350</v>
          </cell>
          <cell r="D106">
            <v>33350</v>
          </cell>
          <cell r="E106">
            <v>36900</v>
          </cell>
          <cell r="F106">
            <v>36900</v>
          </cell>
          <cell r="G106">
            <v>36900</v>
          </cell>
          <cell r="H106">
            <v>35900</v>
          </cell>
          <cell r="I106">
            <v>32636.363636363632</v>
          </cell>
        </row>
        <row r="107">
          <cell r="A107" t="str">
            <v>74568SPP</v>
          </cell>
          <cell r="B107" t="str">
            <v>MIZONE OL-SPIDERMAN 500ML 1X1</v>
          </cell>
          <cell r="C107">
            <v>2779.1666666666665</v>
          </cell>
          <cell r="D107">
            <v>2779.1666666666665</v>
          </cell>
          <cell r="E107">
            <v>3075</v>
          </cell>
          <cell r="F107">
            <v>3075</v>
          </cell>
          <cell r="G107">
            <v>3075</v>
          </cell>
          <cell r="H107">
            <v>2991.6666666666665</v>
          </cell>
          <cell r="I107">
            <v>2719.6969696969695</v>
          </cell>
        </row>
        <row r="108">
          <cell r="A108" t="str">
            <v>74568PR</v>
          </cell>
          <cell r="B108" t="str">
            <v>MIZONE OL 1X1 REJECT</v>
          </cell>
          <cell r="C108">
            <v>2779.1666666666665</v>
          </cell>
          <cell r="D108">
            <v>2779.1666666666665</v>
          </cell>
          <cell r="E108">
            <v>3075</v>
          </cell>
          <cell r="F108">
            <v>3075</v>
          </cell>
          <cell r="G108">
            <v>3075</v>
          </cell>
          <cell r="H108">
            <v>2991.6666666666665</v>
          </cell>
          <cell r="I108">
            <v>2719.6969696969695</v>
          </cell>
        </row>
        <row r="109">
          <cell r="A109">
            <v>74593</v>
          </cell>
          <cell r="B109" t="str">
            <v>MIZONE APPLE GUAVA 500ML 1X12</v>
          </cell>
          <cell r="C109">
            <v>33350</v>
          </cell>
          <cell r="D109">
            <v>33350</v>
          </cell>
          <cell r="E109">
            <v>36900</v>
          </cell>
          <cell r="F109">
            <v>36900</v>
          </cell>
          <cell r="G109">
            <v>36900</v>
          </cell>
          <cell r="H109">
            <v>35900</v>
          </cell>
          <cell r="I109">
            <v>32636.363636363632</v>
          </cell>
        </row>
        <row r="110">
          <cell r="A110" t="str">
            <v>74593R</v>
          </cell>
          <cell r="B110" t="str">
            <v>MIZONE APPLE GUAVA 500ML 1X12 REJECT</v>
          </cell>
          <cell r="C110">
            <v>33350</v>
          </cell>
          <cell r="D110">
            <v>33350</v>
          </cell>
          <cell r="E110">
            <v>36900</v>
          </cell>
          <cell r="F110">
            <v>36900</v>
          </cell>
          <cell r="G110">
            <v>36900</v>
          </cell>
          <cell r="H110">
            <v>35900</v>
          </cell>
          <cell r="I110">
            <v>32636.363636363632</v>
          </cell>
        </row>
        <row r="111">
          <cell r="A111" t="str">
            <v>74593P</v>
          </cell>
          <cell r="B111" t="str">
            <v>MIZONE APPLE GUAVA 500ML 1X1</v>
          </cell>
          <cell r="C111">
            <v>2779.1666666666665</v>
          </cell>
          <cell r="D111">
            <v>2779.1666666666665</v>
          </cell>
          <cell r="E111">
            <v>3075</v>
          </cell>
          <cell r="F111">
            <v>3075</v>
          </cell>
          <cell r="G111">
            <v>3075</v>
          </cell>
          <cell r="H111">
            <v>2991.6666666666665</v>
          </cell>
          <cell r="I111">
            <v>2719.6969696969695</v>
          </cell>
        </row>
        <row r="112">
          <cell r="A112" t="str">
            <v>74593PR</v>
          </cell>
          <cell r="B112" t="str">
            <v>MIZONE AG 1X1 REJECT</v>
          </cell>
          <cell r="C112">
            <v>2779.1666666666665</v>
          </cell>
          <cell r="D112">
            <v>2779.1666666666665</v>
          </cell>
          <cell r="E112">
            <v>3075</v>
          </cell>
          <cell r="F112">
            <v>3075</v>
          </cell>
          <cell r="G112">
            <v>3075</v>
          </cell>
          <cell r="H112">
            <v>2991.6666666666665</v>
          </cell>
          <cell r="I112">
            <v>2719.6969696969695</v>
          </cell>
        </row>
        <row r="113">
          <cell r="A113" t="str">
            <v>74593SM</v>
          </cell>
          <cell r="B113" t="str">
            <v>MIZONE AG-SUPERMAN 500ML 1X12</v>
          </cell>
          <cell r="C113">
            <v>33350</v>
          </cell>
          <cell r="D113">
            <v>33350</v>
          </cell>
          <cell r="E113">
            <v>36900</v>
          </cell>
          <cell r="F113">
            <v>36900</v>
          </cell>
          <cell r="G113">
            <v>36900</v>
          </cell>
          <cell r="H113">
            <v>35900</v>
          </cell>
          <cell r="I113">
            <v>32636.363636363632</v>
          </cell>
        </row>
        <row r="114">
          <cell r="A114" t="str">
            <v>74593SMP</v>
          </cell>
          <cell r="B114" t="str">
            <v>MIZONE AG SUPERMAN 500ML 1X1</v>
          </cell>
          <cell r="C114">
            <v>2779.1666666666665</v>
          </cell>
          <cell r="D114">
            <v>2779.1666666666665</v>
          </cell>
          <cell r="E114">
            <v>3075</v>
          </cell>
          <cell r="F114">
            <v>3075</v>
          </cell>
          <cell r="G114">
            <v>3075</v>
          </cell>
          <cell r="H114">
            <v>2991.6666666666665</v>
          </cell>
          <cell r="I114">
            <v>2719.6969696969695</v>
          </cell>
        </row>
        <row r="115">
          <cell r="A115" t="str">
            <v>74593SP</v>
          </cell>
          <cell r="B115" t="str">
            <v>MIZONE AG SPIDERMAN 1X12</v>
          </cell>
          <cell r="C115">
            <v>33350</v>
          </cell>
          <cell r="D115">
            <v>33350</v>
          </cell>
          <cell r="E115">
            <v>36900</v>
          </cell>
          <cell r="F115">
            <v>36900</v>
          </cell>
          <cell r="G115">
            <v>36900</v>
          </cell>
          <cell r="H115">
            <v>35900</v>
          </cell>
          <cell r="I115">
            <v>32636.363636363632</v>
          </cell>
        </row>
        <row r="116">
          <cell r="A116" t="str">
            <v>74593SPP</v>
          </cell>
          <cell r="B116" t="str">
            <v>MIZONE AG SPIDERMAN 1X1</v>
          </cell>
          <cell r="C116">
            <v>2779.1666666666665</v>
          </cell>
          <cell r="D116">
            <v>2779.1666666666665</v>
          </cell>
          <cell r="E116">
            <v>3075</v>
          </cell>
          <cell r="F116">
            <v>3075</v>
          </cell>
          <cell r="G116">
            <v>3075</v>
          </cell>
          <cell r="H116">
            <v>2991.6666666666665</v>
          </cell>
          <cell r="I116">
            <v>2719.6969696969695</v>
          </cell>
        </row>
        <row r="117">
          <cell r="A117">
            <v>86405</v>
          </cell>
          <cell r="B117" t="str">
            <v>MIZONE COCOPINA 500ML 1X12</v>
          </cell>
          <cell r="C117">
            <v>33350</v>
          </cell>
          <cell r="D117">
            <v>33350</v>
          </cell>
          <cell r="E117">
            <v>36900</v>
          </cell>
          <cell r="F117">
            <v>36900</v>
          </cell>
          <cell r="G117">
            <v>36900</v>
          </cell>
          <cell r="H117">
            <v>35900</v>
          </cell>
          <cell r="I117">
            <v>32636.363636363632</v>
          </cell>
        </row>
        <row r="118">
          <cell r="A118">
            <v>137294</v>
          </cell>
          <cell r="B118" t="str">
            <v>MIZONE ACTIVE 350ML 1X12</v>
          </cell>
          <cell r="C118">
            <v>0</v>
          </cell>
          <cell r="D118">
            <v>0</v>
          </cell>
          <cell r="E118">
            <v>28600</v>
          </cell>
          <cell r="F118">
            <v>28600</v>
          </cell>
          <cell r="G118">
            <v>28600</v>
          </cell>
          <cell r="H118">
            <v>27600</v>
          </cell>
          <cell r="I118">
            <v>25090.909090909088</v>
          </cell>
        </row>
        <row r="119">
          <cell r="A119" t="str">
            <v>137294P</v>
          </cell>
          <cell r="B119" t="str">
            <v>MIZONE ACTIVE 350ML PCS 1X1</v>
          </cell>
          <cell r="C119">
            <v>0</v>
          </cell>
          <cell r="D119">
            <v>0</v>
          </cell>
          <cell r="E119">
            <v>2383.3333333333335</v>
          </cell>
          <cell r="F119">
            <v>2383.3333333333335</v>
          </cell>
          <cell r="G119">
            <v>2383.3333333333335</v>
          </cell>
          <cell r="H119">
            <v>2300</v>
          </cell>
          <cell r="I119">
            <v>2090.9090909090905</v>
          </cell>
        </row>
        <row r="120">
          <cell r="A120">
            <v>137295</v>
          </cell>
          <cell r="B120" t="str">
            <v>MIZONE ACTIV LYCHEE LEMON 350ML 1X12</v>
          </cell>
          <cell r="C120">
            <v>0</v>
          </cell>
          <cell r="D120">
            <v>0</v>
          </cell>
          <cell r="E120">
            <v>28600</v>
          </cell>
          <cell r="F120">
            <v>28600</v>
          </cell>
          <cell r="G120">
            <v>28600</v>
          </cell>
          <cell r="H120">
            <v>27600</v>
          </cell>
          <cell r="I120">
            <v>25090.909090909088</v>
          </cell>
        </row>
        <row r="121">
          <cell r="A121" t="str">
            <v>137295R</v>
          </cell>
          <cell r="B121" t="str">
            <v>MIZONE ACTIV LYCHEE LEMON 350ML 1X12 RJCT</v>
          </cell>
          <cell r="C121">
            <v>0</v>
          </cell>
          <cell r="D121">
            <v>0</v>
          </cell>
          <cell r="E121">
            <v>28600</v>
          </cell>
          <cell r="F121">
            <v>28600</v>
          </cell>
          <cell r="G121">
            <v>28600</v>
          </cell>
          <cell r="H121">
            <v>27600</v>
          </cell>
          <cell r="I121">
            <v>25090.909090909088</v>
          </cell>
        </row>
        <row r="122">
          <cell r="A122" t="str">
            <v>137295P</v>
          </cell>
          <cell r="B122" t="str">
            <v>MIZONE ACTIV LYCHEE LEMON 350ML 1X1 PCS</v>
          </cell>
          <cell r="C122">
            <v>0</v>
          </cell>
          <cell r="D122">
            <v>0</v>
          </cell>
          <cell r="E122">
            <v>2383.3333333333335</v>
          </cell>
          <cell r="F122">
            <v>2383.3333333333335</v>
          </cell>
          <cell r="G122">
            <v>2383.3333333333335</v>
          </cell>
          <cell r="H122">
            <v>2300</v>
          </cell>
          <cell r="I122">
            <v>2090.9090909090905</v>
          </cell>
        </row>
        <row r="123">
          <cell r="A123" t="str">
            <v>137295PR</v>
          </cell>
          <cell r="B123" t="str">
            <v>MIZONE ACTIV LYCHEE LEMON 350ML PCS RJCT</v>
          </cell>
          <cell r="C123">
            <v>0</v>
          </cell>
          <cell r="D123">
            <v>0</v>
          </cell>
          <cell r="E123">
            <v>2383.3333333333335</v>
          </cell>
          <cell r="F123">
            <v>2383.3333333333335</v>
          </cell>
          <cell r="G123">
            <v>2383.3333333333335</v>
          </cell>
          <cell r="H123">
            <v>2300</v>
          </cell>
          <cell r="I123">
            <v>2090.9090909090905</v>
          </cell>
        </row>
        <row r="124">
          <cell r="A124">
            <v>145141</v>
          </cell>
          <cell r="B124" t="str">
            <v>MIZONE ACTIVE LYCHEE LEMON 500ML 1X12</v>
          </cell>
          <cell r="C124">
            <v>0</v>
          </cell>
          <cell r="D124">
            <v>36900</v>
          </cell>
          <cell r="E124">
            <v>36900</v>
          </cell>
          <cell r="F124">
            <v>36900</v>
          </cell>
          <cell r="G124">
            <v>36900</v>
          </cell>
          <cell r="H124">
            <v>35900</v>
          </cell>
          <cell r="I124">
            <v>32636.363636363632</v>
          </cell>
        </row>
        <row r="125">
          <cell r="A125" t="str">
            <v>145141R</v>
          </cell>
          <cell r="B125" t="str">
            <v>MIZONE ACTIVE LYCHEE LEMON 500ML 1X12 REJECT</v>
          </cell>
          <cell r="C125">
            <v>0</v>
          </cell>
          <cell r="D125">
            <v>36900</v>
          </cell>
          <cell r="E125">
            <v>36900</v>
          </cell>
          <cell r="F125">
            <v>36900</v>
          </cell>
          <cell r="G125">
            <v>36900</v>
          </cell>
          <cell r="H125">
            <v>35900</v>
          </cell>
          <cell r="I125">
            <v>32636.363636363632</v>
          </cell>
        </row>
        <row r="126">
          <cell r="A126" t="str">
            <v>145141P</v>
          </cell>
          <cell r="B126" t="str">
            <v>MIZONE ACTIVE LYCHEE LEMON 500ML 1X1 PCS</v>
          </cell>
          <cell r="C126">
            <v>0</v>
          </cell>
          <cell r="D126">
            <v>3075</v>
          </cell>
          <cell r="E126">
            <v>3075</v>
          </cell>
          <cell r="F126">
            <v>3075</v>
          </cell>
          <cell r="G126">
            <v>3075</v>
          </cell>
          <cell r="H126">
            <v>2991.6666666666665</v>
          </cell>
          <cell r="I126">
            <v>2719.6969696969695</v>
          </cell>
        </row>
        <row r="127">
          <cell r="A127" t="str">
            <v>145141PR</v>
          </cell>
          <cell r="B127" t="str">
            <v>MIZONE ACTIVE LYCHEE LEMON 500ML 1X1 PCS REJECT</v>
          </cell>
          <cell r="C127">
            <v>0</v>
          </cell>
          <cell r="D127">
            <v>3075</v>
          </cell>
          <cell r="E127">
            <v>3075</v>
          </cell>
          <cell r="F127">
            <v>3075</v>
          </cell>
          <cell r="G127">
            <v>3075</v>
          </cell>
          <cell r="H127">
            <v>2991.6666666666665</v>
          </cell>
          <cell r="I127">
            <v>2719.6969696969695</v>
          </cell>
        </row>
        <row r="128">
          <cell r="A128">
            <v>145142</v>
          </cell>
          <cell r="B128" t="str">
            <v>MIZONE MOOD UP LONGAN COCONUT 500ML 1X12</v>
          </cell>
          <cell r="C128">
            <v>0</v>
          </cell>
          <cell r="D128">
            <v>36900</v>
          </cell>
          <cell r="E128">
            <v>36900</v>
          </cell>
          <cell r="F128">
            <v>36900</v>
          </cell>
          <cell r="G128">
            <v>36900</v>
          </cell>
          <cell r="H128">
            <v>35900</v>
          </cell>
          <cell r="I128">
            <v>32636.363636363632</v>
          </cell>
        </row>
        <row r="129">
          <cell r="A129" t="str">
            <v>145142P</v>
          </cell>
          <cell r="B129" t="str">
            <v>MIZONE MOOD UP LONGAN COCONUT 500ML 1X1 PCS</v>
          </cell>
          <cell r="C129">
            <v>0</v>
          </cell>
          <cell r="D129">
            <v>3075</v>
          </cell>
          <cell r="E129">
            <v>3075</v>
          </cell>
          <cell r="F129">
            <v>3075</v>
          </cell>
          <cell r="G129">
            <v>3075</v>
          </cell>
          <cell r="H129">
            <v>2991.6666666666665</v>
          </cell>
          <cell r="I129">
            <v>2719.6969696969695</v>
          </cell>
        </row>
        <row r="130">
          <cell r="A130">
            <v>145143</v>
          </cell>
          <cell r="B130" t="str">
            <v>MIZONE MOOD UP CRANBERRY 500ML 1X12</v>
          </cell>
          <cell r="C130">
            <v>0</v>
          </cell>
          <cell r="D130">
            <v>36900</v>
          </cell>
          <cell r="E130">
            <v>36900</v>
          </cell>
          <cell r="F130">
            <v>36900</v>
          </cell>
          <cell r="G130">
            <v>36900</v>
          </cell>
          <cell r="H130">
            <v>35900</v>
          </cell>
          <cell r="I130">
            <v>32636.363636363632</v>
          </cell>
        </row>
        <row r="131">
          <cell r="A131" t="str">
            <v>145143R</v>
          </cell>
          <cell r="B131" t="str">
            <v>MIZONE MOOD UP CRANBERRY 500ML 1X12 REJECT</v>
          </cell>
          <cell r="C131">
            <v>0</v>
          </cell>
          <cell r="D131">
            <v>36900</v>
          </cell>
          <cell r="E131">
            <v>36900</v>
          </cell>
          <cell r="F131">
            <v>36900</v>
          </cell>
          <cell r="G131">
            <v>36900</v>
          </cell>
          <cell r="H131">
            <v>35900</v>
          </cell>
          <cell r="I131">
            <v>32636.363636363632</v>
          </cell>
        </row>
        <row r="132">
          <cell r="A132" t="str">
            <v>145143P</v>
          </cell>
          <cell r="B132" t="str">
            <v>MIZONE MOOD UP CRANBERRY 500ML 1X1 PCS</v>
          </cell>
          <cell r="C132">
            <v>0</v>
          </cell>
          <cell r="D132">
            <v>3075</v>
          </cell>
          <cell r="E132">
            <v>3075</v>
          </cell>
          <cell r="F132">
            <v>3075</v>
          </cell>
          <cell r="G132">
            <v>3075</v>
          </cell>
          <cell r="H132">
            <v>2991.6666666666665</v>
          </cell>
          <cell r="I132">
            <v>2719.6969696969695</v>
          </cell>
        </row>
        <row r="133">
          <cell r="A133" t="str">
            <v>145143PR</v>
          </cell>
          <cell r="B133" t="str">
            <v>MIZONE MOOD UP CRANBERRY 500ML PCS REJECT</v>
          </cell>
          <cell r="C133">
            <v>0</v>
          </cell>
          <cell r="D133">
            <v>3075</v>
          </cell>
          <cell r="E133">
            <v>3075</v>
          </cell>
          <cell r="F133">
            <v>3075</v>
          </cell>
          <cell r="G133">
            <v>3075</v>
          </cell>
          <cell r="H133">
            <v>2991.6666666666665</v>
          </cell>
          <cell r="I133">
            <v>2719.6969696969695</v>
          </cell>
        </row>
        <row r="134">
          <cell r="A134">
            <v>145144</v>
          </cell>
          <cell r="B134" t="str">
            <v>MIZONE BREAK FREE CHERRY BLOSSOM 500ML 1x12</v>
          </cell>
          <cell r="C134">
            <v>0</v>
          </cell>
          <cell r="D134">
            <v>36900</v>
          </cell>
          <cell r="E134">
            <v>36900</v>
          </cell>
          <cell r="F134">
            <v>36900</v>
          </cell>
          <cell r="G134">
            <v>36900</v>
          </cell>
          <cell r="H134">
            <v>35900</v>
          </cell>
          <cell r="I134">
            <v>32636.363636363632</v>
          </cell>
        </row>
        <row r="135">
          <cell r="A135" t="str">
            <v>145144R</v>
          </cell>
          <cell r="B135" t="str">
            <v>MIZONE BREAK FREE CHERRY BLOSSOM 500ML 1x12 REJECT</v>
          </cell>
          <cell r="C135">
            <v>0</v>
          </cell>
          <cell r="D135">
            <v>36900</v>
          </cell>
          <cell r="E135">
            <v>36900</v>
          </cell>
          <cell r="F135">
            <v>36900</v>
          </cell>
          <cell r="G135">
            <v>36900</v>
          </cell>
          <cell r="H135">
            <v>35900</v>
          </cell>
          <cell r="I135">
            <v>32636.363636363632</v>
          </cell>
        </row>
        <row r="136">
          <cell r="A136" t="str">
            <v>145144P</v>
          </cell>
          <cell r="B136" t="str">
            <v>MIZONE BREAK FREE CHERRY BLOSSOM 500ML 1x1 PCS</v>
          </cell>
          <cell r="C136">
            <v>0</v>
          </cell>
          <cell r="D136">
            <v>3075</v>
          </cell>
          <cell r="E136">
            <v>3075</v>
          </cell>
          <cell r="F136">
            <v>3075</v>
          </cell>
          <cell r="G136">
            <v>3075</v>
          </cell>
          <cell r="H136">
            <v>2991.6666666666665</v>
          </cell>
          <cell r="I136">
            <v>2719.6969696969695</v>
          </cell>
        </row>
        <row r="137">
          <cell r="A137" t="str">
            <v>145144PR</v>
          </cell>
          <cell r="B137" t="str">
            <v>MIZONE BREAK FREE CHERRY BLOSSOM 500ML PCS REJECT</v>
          </cell>
          <cell r="C137">
            <v>0</v>
          </cell>
          <cell r="D137">
            <v>3075</v>
          </cell>
          <cell r="E137">
            <v>3075</v>
          </cell>
          <cell r="F137">
            <v>3075</v>
          </cell>
          <cell r="G137">
            <v>3075</v>
          </cell>
          <cell r="H137">
            <v>2991.6666666666665</v>
          </cell>
          <cell r="I137">
            <v>2719.6969696969695</v>
          </cell>
        </row>
        <row r="138">
          <cell r="A138">
            <v>145679</v>
          </cell>
          <cell r="B138" t="str">
            <v>MIZONE MOVE ON STARFRUIT 500ML 1X12</v>
          </cell>
          <cell r="C138">
            <v>0</v>
          </cell>
          <cell r="D138">
            <v>36900</v>
          </cell>
          <cell r="E138">
            <v>36900</v>
          </cell>
          <cell r="F138">
            <v>36900</v>
          </cell>
          <cell r="G138">
            <v>36900</v>
          </cell>
          <cell r="H138">
            <v>35900</v>
          </cell>
          <cell r="I138">
            <v>32636.363636363632</v>
          </cell>
        </row>
        <row r="139">
          <cell r="A139" t="str">
            <v>145679R</v>
          </cell>
          <cell r="B139" t="str">
            <v>MIZONE MOVE ON STARFRUIT 500ML 1X12 REJECT</v>
          </cell>
          <cell r="C139">
            <v>0</v>
          </cell>
          <cell r="D139">
            <v>36900</v>
          </cell>
          <cell r="E139">
            <v>36900</v>
          </cell>
          <cell r="F139">
            <v>36900</v>
          </cell>
          <cell r="G139">
            <v>36900</v>
          </cell>
          <cell r="H139">
            <v>35900</v>
          </cell>
          <cell r="I139">
            <v>32636.363636363632</v>
          </cell>
        </row>
        <row r="140">
          <cell r="A140" t="str">
            <v>145679P</v>
          </cell>
          <cell r="B140" t="str">
            <v>MIZONE MOVE ON STARFRUIT 500ML 1X1 PCS</v>
          </cell>
          <cell r="C140">
            <v>0</v>
          </cell>
          <cell r="D140">
            <v>3075</v>
          </cell>
          <cell r="E140">
            <v>3075</v>
          </cell>
          <cell r="F140">
            <v>3075</v>
          </cell>
          <cell r="G140">
            <v>3075</v>
          </cell>
          <cell r="H140">
            <v>2991.6666666666665</v>
          </cell>
          <cell r="I140">
            <v>2719.6969696969695</v>
          </cell>
        </row>
        <row r="141">
          <cell r="A141" t="str">
            <v>145679PR</v>
          </cell>
          <cell r="B141" t="str">
            <v>MIZONE MOVE ON STARFRUIT 500ML PCS REJECT</v>
          </cell>
          <cell r="C141">
            <v>0</v>
          </cell>
          <cell r="D141">
            <v>3075</v>
          </cell>
          <cell r="E141">
            <v>3075</v>
          </cell>
          <cell r="F141">
            <v>3075</v>
          </cell>
          <cell r="G141">
            <v>3075</v>
          </cell>
          <cell r="H141">
            <v>2991.6666666666665</v>
          </cell>
          <cell r="I141">
            <v>2719.6969696969695</v>
          </cell>
        </row>
        <row r="142">
          <cell r="A142">
            <v>161138</v>
          </cell>
          <cell r="B142" t="str">
            <v>MIZONE MOVE ON STARFRUIT HD 500ML 1X12</v>
          </cell>
          <cell r="C142">
            <v>0</v>
          </cell>
          <cell r="D142">
            <v>36900</v>
          </cell>
          <cell r="E142">
            <v>36900</v>
          </cell>
          <cell r="F142">
            <v>36900</v>
          </cell>
          <cell r="G142">
            <v>36900</v>
          </cell>
          <cell r="H142">
            <v>35900</v>
          </cell>
          <cell r="I142">
            <v>32636.363636363632</v>
          </cell>
        </row>
        <row r="143">
          <cell r="A143">
            <v>161139</v>
          </cell>
          <cell r="B143" t="str">
            <v>MIZONE ACTIVE LYCHEE LEMON HD 500ML 1X12</v>
          </cell>
          <cell r="C143">
            <v>0</v>
          </cell>
          <cell r="D143">
            <v>36900</v>
          </cell>
          <cell r="E143">
            <v>36900</v>
          </cell>
          <cell r="F143">
            <v>36900</v>
          </cell>
          <cell r="G143">
            <v>36900</v>
          </cell>
          <cell r="H143">
            <v>35900</v>
          </cell>
          <cell r="I143">
            <v>32636.363636363632</v>
          </cell>
        </row>
        <row r="144">
          <cell r="A144">
            <v>161162</v>
          </cell>
          <cell r="B144" t="str">
            <v>MIZONE BREAK FREE CHERRY BLOSSOM HD 500ML 1x12</v>
          </cell>
          <cell r="C144">
            <v>0</v>
          </cell>
          <cell r="D144">
            <v>36900</v>
          </cell>
          <cell r="E144">
            <v>36900</v>
          </cell>
          <cell r="F144">
            <v>36900</v>
          </cell>
          <cell r="G144">
            <v>36900</v>
          </cell>
          <cell r="H144">
            <v>35900</v>
          </cell>
          <cell r="I144">
            <v>32636.363636363632</v>
          </cell>
        </row>
        <row r="145">
          <cell r="A145">
            <v>161163</v>
          </cell>
          <cell r="B145" t="str">
            <v>MIZONE MOOD UP CRANBERRY HD 500ML 1X12</v>
          </cell>
          <cell r="C145">
            <v>0</v>
          </cell>
          <cell r="D145">
            <v>36900</v>
          </cell>
          <cell r="E145">
            <v>36900</v>
          </cell>
          <cell r="F145">
            <v>36900</v>
          </cell>
          <cell r="G145">
            <v>36900</v>
          </cell>
          <cell r="H145">
            <v>35900</v>
          </cell>
          <cell r="I145">
            <v>32636.363636363632</v>
          </cell>
        </row>
        <row r="146">
          <cell r="A146" t="str">
            <v>161138P</v>
          </cell>
          <cell r="B146" t="str">
            <v>MIZONE MOVE ON STARFRUIT HD 500ML HD</v>
          </cell>
          <cell r="C146">
            <v>0</v>
          </cell>
          <cell r="D146">
            <v>3075</v>
          </cell>
          <cell r="E146">
            <v>3075</v>
          </cell>
          <cell r="F146">
            <v>3075</v>
          </cell>
          <cell r="G146">
            <v>3075</v>
          </cell>
          <cell r="H146">
            <v>2991.6666666666665</v>
          </cell>
          <cell r="I146">
            <v>2719.6969696969695</v>
          </cell>
        </row>
        <row r="147">
          <cell r="A147" t="str">
            <v>161139P</v>
          </cell>
          <cell r="B147" t="str">
            <v>MIZONE ACTIVE LYCHEE LEMON HD 500ML HD</v>
          </cell>
          <cell r="C147">
            <v>0</v>
          </cell>
          <cell r="D147">
            <v>3075</v>
          </cell>
          <cell r="E147">
            <v>3075</v>
          </cell>
          <cell r="F147">
            <v>3075</v>
          </cell>
          <cell r="G147">
            <v>3075</v>
          </cell>
          <cell r="H147">
            <v>2991.6666666666665</v>
          </cell>
          <cell r="I147">
            <v>2719.6969696969695</v>
          </cell>
        </row>
        <row r="148">
          <cell r="A148" t="str">
            <v>161162P</v>
          </cell>
          <cell r="B148" t="str">
            <v>MIZONE BREAK FREE CHERRY BLOSSOM HD 500ML HD</v>
          </cell>
          <cell r="C148">
            <v>0</v>
          </cell>
          <cell r="D148">
            <v>3075</v>
          </cell>
          <cell r="E148">
            <v>3075</v>
          </cell>
          <cell r="F148">
            <v>3075</v>
          </cell>
          <cell r="G148">
            <v>3075</v>
          </cell>
          <cell r="H148">
            <v>2991.6666666666665</v>
          </cell>
          <cell r="I148">
            <v>2719.6969696969695</v>
          </cell>
        </row>
        <row r="149">
          <cell r="A149" t="str">
            <v>161163P</v>
          </cell>
          <cell r="B149" t="str">
            <v>MIZONE MOOD UP CRANBERRY HD 500ML HD</v>
          </cell>
          <cell r="C149">
            <v>0</v>
          </cell>
          <cell r="D149">
            <v>3075</v>
          </cell>
          <cell r="E149">
            <v>3075</v>
          </cell>
          <cell r="F149">
            <v>3075</v>
          </cell>
          <cell r="G149">
            <v>3075</v>
          </cell>
          <cell r="H149">
            <v>2991.6666666666665</v>
          </cell>
          <cell r="I149">
            <v>2719.6969696969695</v>
          </cell>
        </row>
        <row r="150">
          <cell r="A150">
            <v>87436</v>
          </cell>
          <cell r="B150" t="str">
            <v>FRES-IN CRISPY APPLE</v>
          </cell>
          <cell r="C150">
            <v>43500</v>
          </cell>
          <cell r="D150">
            <v>43500</v>
          </cell>
          <cell r="E150">
            <v>43500</v>
          </cell>
          <cell r="F150">
            <v>36900</v>
          </cell>
          <cell r="G150">
            <v>36900</v>
          </cell>
          <cell r="H150">
            <v>35900</v>
          </cell>
          <cell r="I150">
            <v>32636.363636363632</v>
          </cell>
        </row>
        <row r="151">
          <cell r="A151" t="str">
            <v>87436P</v>
          </cell>
          <cell r="B151" t="str">
            <v>FRES-IN CRISPY APPLE/PCS</v>
          </cell>
          <cell r="C151">
            <v>3625</v>
          </cell>
          <cell r="D151">
            <v>3625</v>
          </cell>
          <cell r="E151">
            <v>3625</v>
          </cell>
          <cell r="F151">
            <v>3075</v>
          </cell>
          <cell r="G151">
            <v>3075</v>
          </cell>
          <cell r="H151">
            <v>2991.6666666666665</v>
          </cell>
          <cell r="I151">
            <v>2719.6969696969695</v>
          </cell>
        </row>
        <row r="152">
          <cell r="A152">
            <v>87625</v>
          </cell>
          <cell r="B152" t="str">
            <v>FRES-IN JC STRAWBERRY 500ML</v>
          </cell>
          <cell r="C152">
            <v>43500</v>
          </cell>
          <cell r="D152">
            <v>43500</v>
          </cell>
          <cell r="E152">
            <v>43500</v>
          </cell>
          <cell r="F152">
            <v>36900</v>
          </cell>
          <cell r="G152">
            <v>36900</v>
          </cell>
          <cell r="H152">
            <v>35900</v>
          </cell>
          <cell r="I152">
            <v>32636.363636363632</v>
          </cell>
        </row>
        <row r="153">
          <cell r="A153" t="str">
            <v>87625P</v>
          </cell>
          <cell r="B153" t="str">
            <v>FRES-IN JC STRAWBERRY 500ML 1X1</v>
          </cell>
          <cell r="C153">
            <v>3625</v>
          </cell>
          <cell r="D153">
            <v>3625</v>
          </cell>
          <cell r="E153">
            <v>3625</v>
          </cell>
          <cell r="F153">
            <v>3075</v>
          </cell>
          <cell r="G153">
            <v>3075</v>
          </cell>
          <cell r="H153">
            <v>2991.6666666666665</v>
          </cell>
          <cell r="I153">
            <v>2719.6969696969695</v>
          </cell>
        </row>
        <row r="154">
          <cell r="A154">
            <v>95948</v>
          </cell>
          <cell r="B154" t="str">
            <v>FRES-IN STRAWBERRY 1x6</v>
          </cell>
          <cell r="C154">
            <v>21750</v>
          </cell>
          <cell r="D154">
            <v>21750</v>
          </cell>
          <cell r="E154">
            <v>21750</v>
          </cell>
          <cell r="F154">
            <v>18450</v>
          </cell>
          <cell r="G154">
            <v>18450</v>
          </cell>
          <cell r="H154">
            <v>17950</v>
          </cell>
          <cell r="I154">
            <v>16318.181818181816</v>
          </cell>
        </row>
        <row r="155">
          <cell r="A155">
            <v>26000</v>
          </cell>
          <cell r="B155" t="str">
            <v>LEVITE ORANGE 350ML 1X12</v>
          </cell>
          <cell r="C155">
            <v>34650</v>
          </cell>
          <cell r="D155">
            <v>34650</v>
          </cell>
          <cell r="E155">
            <v>34650</v>
          </cell>
          <cell r="F155">
            <v>34650</v>
          </cell>
          <cell r="G155">
            <v>34650</v>
          </cell>
          <cell r="H155">
            <v>33650</v>
          </cell>
          <cell r="I155">
            <v>30590.909090909088</v>
          </cell>
        </row>
        <row r="156">
          <cell r="A156" t="str">
            <v>26000R</v>
          </cell>
          <cell r="B156" t="str">
            <v>LEVITE ORANGE 350ML 1X12 REJECT</v>
          </cell>
          <cell r="C156">
            <v>34650</v>
          </cell>
          <cell r="D156">
            <v>34650</v>
          </cell>
          <cell r="E156">
            <v>34650</v>
          </cell>
          <cell r="F156">
            <v>34650</v>
          </cell>
          <cell r="G156">
            <v>34650</v>
          </cell>
          <cell r="H156">
            <v>33650</v>
          </cell>
          <cell r="I156">
            <v>30590.909090909088</v>
          </cell>
        </row>
        <row r="157">
          <cell r="A157" t="str">
            <v>26000P</v>
          </cell>
          <cell r="B157" t="str">
            <v>LEVITE ORANGE 350ML 1X1</v>
          </cell>
          <cell r="C157">
            <v>2887.5</v>
          </cell>
          <cell r="D157">
            <v>2887.5</v>
          </cell>
          <cell r="E157">
            <v>2887.5</v>
          </cell>
          <cell r="F157">
            <v>2887.5</v>
          </cell>
          <cell r="G157">
            <v>2887.5</v>
          </cell>
          <cell r="H157">
            <v>2804.1666666666665</v>
          </cell>
          <cell r="I157">
            <v>2549.242424242424</v>
          </cell>
        </row>
        <row r="158">
          <cell r="A158" t="str">
            <v>26000PR</v>
          </cell>
          <cell r="B158" t="str">
            <v>LEVITE ORANGE 350ML 1X1 REJECT</v>
          </cell>
          <cell r="C158">
            <v>2887.5</v>
          </cell>
          <cell r="D158">
            <v>2887.5</v>
          </cell>
          <cell r="E158">
            <v>2887.5</v>
          </cell>
          <cell r="F158">
            <v>2887.5</v>
          </cell>
          <cell r="G158">
            <v>2887.5</v>
          </cell>
          <cell r="H158">
            <v>2804.1666666666665</v>
          </cell>
          <cell r="I158">
            <v>2549.242424242424</v>
          </cell>
        </row>
        <row r="159">
          <cell r="A159">
            <v>26005</v>
          </cell>
          <cell r="B159" t="str">
            <v>LEVITE ORANGE 350ML 1X6</v>
          </cell>
          <cell r="C159">
            <v>17325</v>
          </cell>
          <cell r="D159">
            <v>17325</v>
          </cell>
          <cell r="E159">
            <v>17325</v>
          </cell>
          <cell r="F159">
            <v>17325</v>
          </cell>
          <cell r="G159">
            <v>17325</v>
          </cell>
          <cell r="H159">
            <v>16825</v>
          </cell>
          <cell r="I159">
            <v>15295.454545454544</v>
          </cell>
        </row>
        <row r="160">
          <cell r="A160">
            <v>26001</v>
          </cell>
          <cell r="B160" t="str">
            <v>LEVITE JAMBU BIJI 350ML 1X12</v>
          </cell>
          <cell r="C160">
            <v>34650</v>
          </cell>
          <cell r="D160">
            <v>34650</v>
          </cell>
          <cell r="E160">
            <v>34650</v>
          </cell>
          <cell r="F160">
            <v>34650</v>
          </cell>
          <cell r="G160">
            <v>34650</v>
          </cell>
          <cell r="H160">
            <v>33650</v>
          </cell>
          <cell r="I160">
            <v>30590.909090909088</v>
          </cell>
        </row>
        <row r="161">
          <cell r="A161" t="str">
            <v>26001R</v>
          </cell>
          <cell r="B161" t="str">
            <v>LEVITE JAMBU BIJI 350ML 1X12 REJECT</v>
          </cell>
          <cell r="C161">
            <v>34650</v>
          </cell>
          <cell r="D161">
            <v>34650</v>
          </cell>
          <cell r="E161">
            <v>34650</v>
          </cell>
          <cell r="F161">
            <v>34650</v>
          </cell>
          <cell r="G161">
            <v>34650</v>
          </cell>
          <cell r="H161">
            <v>33650</v>
          </cell>
          <cell r="I161">
            <v>30590.909090909088</v>
          </cell>
        </row>
        <row r="162">
          <cell r="A162" t="str">
            <v>26001P</v>
          </cell>
          <cell r="B162" t="str">
            <v>LEVITE JAMBU BIJI 350ML 1X1</v>
          </cell>
          <cell r="C162">
            <v>2887.5</v>
          </cell>
          <cell r="D162">
            <v>2887.5</v>
          </cell>
          <cell r="E162">
            <v>2887.5</v>
          </cell>
          <cell r="F162">
            <v>2887.5</v>
          </cell>
          <cell r="G162">
            <v>2887.5</v>
          </cell>
          <cell r="H162">
            <v>2804.1666666666665</v>
          </cell>
          <cell r="I162">
            <v>2549.242424242424</v>
          </cell>
        </row>
        <row r="163">
          <cell r="A163" t="str">
            <v>26001PR</v>
          </cell>
          <cell r="B163" t="str">
            <v>LEVITE JAMBU BIJI 350ML 1X1 PCS REJECT</v>
          </cell>
          <cell r="C163">
            <v>2887.5</v>
          </cell>
          <cell r="D163">
            <v>2887.5</v>
          </cell>
          <cell r="E163">
            <v>2887.5</v>
          </cell>
          <cell r="F163">
            <v>2887.5</v>
          </cell>
          <cell r="G163">
            <v>2887.5</v>
          </cell>
          <cell r="H163">
            <v>2804.1666666666665</v>
          </cell>
          <cell r="I163">
            <v>2549.242424242424</v>
          </cell>
        </row>
        <row r="164">
          <cell r="A164">
            <v>26006</v>
          </cell>
          <cell r="B164" t="str">
            <v>LEVITE JAMBU BIJI 350ML 1X6</v>
          </cell>
          <cell r="C164">
            <v>17325</v>
          </cell>
          <cell r="D164">
            <v>17325</v>
          </cell>
          <cell r="E164">
            <v>17325</v>
          </cell>
          <cell r="F164">
            <v>17325</v>
          </cell>
          <cell r="G164">
            <v>17325</v>
          </cell>
          <cell r="H164">
            <v>16825</v>
          </cell>
          <cell r="I164">
            <v>15295.454545454544</v>
          </cell>
        </row>
        <row r="165">
          <cell r="A165">
            <v>26002</v>
          </cell>
          <cell r="B165" t="str">
            <v>LEVITE COMBO 350ML 1X12</v>
          </cell>
          <cell r="C165">
            <v>34650</v>
          </cell>
          <cell r="D165">
            <v>34650</v>
          </cell>
          <cell r="E165">
            <v>34650</v>
          </cell>
          <cell r="F165">
            <v>34650</v>
          </cell>
          <cell r="G165">
            <v>34650</v>
          </cell>
          <cell r="H165">
            <v>33650</v>
          </cell>
          <cell r="I165">
            <v>30590.909090909088</v>
          </cell>
        </row>
        <row r="166">
          <cell r="A166">
            <v>26003</v>
          </cell>
          <cell r="B166" t="str">
            <v>LEVITE COMBO 350ML 1X6</v>
          </cell>
          <cell r="C166">
            <v>17325</v>
          </cell>
          <cell r="D166">
            <v>17325</v>
          </cell>
          <cell r="E166">
            <v>17325</v>
          </cell>
          <cell r="F166">
            <v>17325</v>
          </cell>
          <cell r="G166">
            <v>17325</v>
          </cell>
          <cell r="H166">
            <v>16825</v>
          </cell>
          <cell r="I166">
            <v>15295.454545454544</v>
          </cell>
        </row>
        <row r="167">
          <cell r="A167">
            <v>26004</v>
          </cell>
          <cell r="B167" t="str">
            <v>LEVITE SIRSAK 350ML 1X12</v>
          </cell>
          <cell r="C167">
            <v>34650</v>
          </cell>
          <cell r="D167">
            <v>34650</v>
          </cell>
          <cell r="E167">
            <v>34650</v>
          </cell>
          <cell r="F167">
            <v>34650</v>
          </cell>
          <cell r="G167">
            <v>34650</v>
          </cell>
          <cell r="H167">
            <v>33650</v>
          </cell>
          <cell r="I167">
            <v>30590.909090909088</v>
          </cell>
        </row>
        <row r="168">
          <cell r="A168" t="str">
            <v>26004R</v>
          </cell>
          <cell r="B168" t="str">
            <v>LEVITE SIRSAK 350ML 1X12 REJECT</v>
          </cell>
          <cell r="C168">
            <v>34650</v>
          </cell>
          <cell r="D168">
            <v>34650</v>
          </cell>
          <cell r="E168">
            <v>34650</v>
          </cell>
          <cell r="F168">
            <v>34650</v>
          </cell>
          <cell r="G168">
            <v>34650</v>
          </cell>
          <cell r="H168">
            <v>33650</v>
          </cell>
          <cell r="I168">
            <v>30590.909090909088</v>
          </cell>
        </row>
        <row r="169">
          <cell r="A169" t="str">
            <v>26004P</v>
          </cell>
          <cell r="B169" t="str">
            <v>LEVITE SIRSAK 350ML 1X1</v>
          </cell>
          <cell r="C169">
            <v>2887.5</v>
          </cell>
          <cell r="D169">
            <v>2887.5</v>
          </cell>
          <cell r="E169">
            <v>2887.5</v>
          </cell>
          <cell r="F169">
            <v>2887.5</v>
          </cell>
          <cell r="G169">
            <v>2887.5</v>
          </cell>
          <cell r="H169">
            <v>2804.1666666666665</v>
          </cell>
          <cell r="I169">
            <v>2549.242424242424</v>
          </cell>
        </row>
        <row r="170">
          <cell r="A170" t="str">
            <v>26004PR</v>
          </cell>
          <cell r="B170" t="str">
            <v>LEVITE SIRSAK 350ML 1X1 REJECT</v>
          </cell>
          <cell r="C170">
            <v>2887.5</v>
          </cell>
          <cell r="D170">
            <v>2887.5</v>
          </cell>
          <cell r="E170">
            <v>2887.5</v>
          </cell>
          <cell r="F170">
            <v>2887.5</v>
          </cell>
          <cell r="G170">
            <v>2887.5</v>
          </cell>
          <cell r="H170">
            <v>2804.1666666666665</v>
          </cell>
          <cell r="I170">
            <v>2549.242424242424</v>
          </cell>
        </row>
        <row r="171">
          <cell r="A171">
            <v>0</v>
          </cell>
          <cell r="B171" t="str">
            <v>LEVITE SIRSAK 350ML 1X6</v>
          </cell>
          <cell r="C171">
            <v>17325</v>
          </cell>
          <cell r="D171">
            <v>17325</v>
          </cell>
          <cell r="E171">
            <v>17325</v>
          </cell>
          <cell r="F171">
            <v>17325</v>
          </cell>
          <cell r="G171">
            <v>17325</v>
          </cell>
          <cell r="H171">
            <v>16825</v>
          </cell>
          <cell r="I171">
            <v>15295.454545454544</v>
          </cell>
        </row>
        <row r="172">
          <cell r="A172">
            <v>26011</v>
          </cell>
          <cell r="B172" t="str">
            <v>LEVITE ANGGUR HIJAU 1X6</v>
          </cell>
          <cell r="C172">
            <v>17325</v>
          </cell>
          <cell r="D172">
            <v>17325</v>
          </cell>
          <cell r="E172">
            <v>17325</v>
          </cell>
          <cell r="F172">
            <v>17325</v>
          </cell>
          <cell r="G172">
            <v>17325</v>
          </cell>
          <cell r="H172">
            <v>16825</v>
          </cell>
          <cell r="I172">
            <v>15295.454545454544</v>
          </cell>
        </row>
        <row r="173">
          <cell r="A173">
            <v>26012</v>
          </cell>
          <cell r="B173" t="str">
            <v>LEVITE ANGGUR HIJAU 1X12</v>
          </cell>
          <cell r="C173">
            <v>34650</v>
          </cell>
          <cell r="D173">
            <v>34650</v>
          </cell>
          <cell r="E173">
            <v>34650</v>
          </cell>
          <cell r="F173">
            <v>34650</v>
          </cell>
          <cell r="G173">
            <v>34650</v>
          </cell>
          <cell r="H173">
            <v>33650</v>
          </cell>
          <cell r="I173">
            <v>30590.909090909088</v>
          </cell>
        </row>
        <row r="174">
          <cell r="A174" t="str">
            <v>26012R</v>
          </cell>
          <cell r="B174" t="str">
            <v>LEVITE ANGGUR HIJAU 1X12 REJECT</v>
          </cell>
          <cell r="C174">
            <v>34650</v>
          </cell>
          <cell r="D174">
            <v>34650</v>
          </cell>
          <cell r="E174">
            <v>34650</v>
          </cell>
          <cell r="F174">
            <v>34650</v>
          </cell>
          <cell r="G174">
            <v>34650</v>
          </cell>
          <cell r="H174">
            <v>33650</v>
          </cell>
          <cell r="I174">
            <v>30590.909090909088</v>
          </cell>
        </row>
        <row r="175">
          <cell r="A175" t="str">
            <v>26012P</v>
          </cell>
          <cell r="B175" t="str">
            <v>LEVITE ANGGUR HIJAU 1X1 PCS</v>
          </cell>
          <cell r="C175">
            <v>2887.5</v>
          </cell>
          <cell r="D175">
            <v>2887.5</v>
          </cell>
          <cell r="E175">
            <v>2887.5</v>
          </cell>
          <cell r="F175">
            <v>2887.5</v>
          </cell>
          <cell r="G175">
            <v>2887.5</v>
          </cell>
          <cell r="H175">
            <v>2804.1666666666665</v>
          </cell>
          <cell r="I175">
            <v>2549.242424242424</v>
          </cell>
        </row>
        <row r="176">
          <cell r="A176" t="str">
            <v>26012PR</v>
          </cell>
          <cell r="B176" t="str">
            <v>LEVITE ANGGUR HIJAU 1X1 REJECT</v>
          </cell>
          <cell r="C176">
            <v>2887.5</v>
          </cell>
          <cell r="D176">
            <v>2887.5</v>
          </cell>
          <cell r="E176">
            <v>2887.5</v>
          </cell>
          <cell r="F176">
            <v>2887.5</v>
          </cell>
          <cell r="G176">
            <v>2887.5</v>
          </cell>
          <cell r="H176">
            <v>2804.1666666666665</v>
          </cell>
          <cell r="I176">
            <v>2549.242424242424</v>
          </cell>
        </row>
        <row r="177">
          <cell r="A177">
            <v>142193</v>
          </cell>
          <cell r="B177" t="str">
            <v>LEVITE LEMON CUCUMBER MINT 350ml 1X12</v>
          </cell>
          <cell r="C177">
            <v>34650</v>
          </cell>
          <cell r="D177">
            <v>34650</v>
          </cell>
          <cell r="E177">
            <v>34650</v>
          </cell>
          <cell r="F177">
            <v>34650</v>
          </cell>
          <cell r="G177">
            <v>34650</v>
          </cell>
          <cell r="H177">
            <v>33650</v>
          </cell>
          <cell r="I177">
            <v>30590.909090909088</v>
          </cell>
        </row>
        <row r="178">
          <cell r="A178" t="str">
            <v>142193R</v>
          </cell>
          <cell r="B178" t="str">
            <v>LEVITE LEMON CUCUMBER MINT 350ml 1X12 REJECT</v>
          </cell>
          <cell r="C178">
            <v>34650</v>
          </cell>
          <cell r="D178">
            <v>34650</v>
          </cell>
          <cell r="E178">
            <v>34650</v>
          </cell>
          <cell r="F178">
            <v>34650</v>
          </cell>
          <cell r="G178">
            <v>34650</v>
          </cell>
          <cell r="H178">
            <v>33650</v>
          </cell>
          <cell r="I178">
            <v>30590.909090909088</v>
          </cell>
        </row>
        <row r="179">
          <cell r="A179" t="str">
            <v>142193p</v>
          </cell>
          <cell r="B179" t="str">
            <v>LEVITE LEMON CUCUMBER MINT 350ml 1X1</v>
          </cell>
          <cell r="C179">
            <v>2887.5</v>
          </cell>
          <cell r="D179">
            <v>2887.5</v>
          </cell>
          <cell r="E179">
            <v>2887.5</v>
          </cell>
          <cell r="F179">
            <v>2887.5</v>
          </cell>
          <cell r="G179">
            <v>2887.5</v>
          </cell>
          <cell r="H179">
            <v>2804.1666666666665</v>
          </cell>
          <cell r="I179">
            <v>2549.242424242424</v>
          </cell>
        </row>
        <row r="180">
          <cell r="A180" t="str">
            <v>142193PR</v>
          </cell>
          <cell r="B180" t="str">
            <v>LEVITE LEMON CUCUMBER MINT 350ml 1X1 PCS REJECT</v>
          </cell>
          <cell r="C180">
            <v>2887.5</v>
          </cell>
          <cell r="D180">
            <v>2887.5</v>
          </cell>
          <cell r="E180">
            <v>2887.5</v>
          </cell>
          <cell r="F180">
            <v>2887.5</v>
          </cell>
          <cell r="G180">
            <v>2887.5</v>
          </cell>
          <cell r="H180">
            <v>2804.1666666666665</v>
          </cell>
          <cell r="I180">
            <v>2549.242424242424</v>
          </cell>
        </row>
        <row r="181">
          <cell r="A181">
            <v>142194</v>
          </cell>
          <cell r="B181" t="str">
            <v>LEVITE LYCEE CITRUS MINT 350ml 1X12</v>
          </cell>
          <cell r="C181">
            <v>34650</v>
          </cell>
          <cell r="D181">
            <v>34650</v>
          </cell>
          <cell r="E181">
            <v>34650</v>
          </cell>
          <cell r="F181">
            <v>34650</v>
          </cell>
          <cell r="G181">
            <v>34650</v>
          </cell>
          <cell r="H181">
            <v>33650</v>
          </cell>
          <cell r="I181">
            <v>30590.909090909088</v>
          </cell>
        </row>
        <row r="182">
          <cell r="A182" t="str">
            <v>142194R</v>
          </cell>
          <cell r="B182" t="str">
            <v>LEVITE LYCEE CITRUS MINT 350ml 1X12 REJECT</v>
          </cell>
          <cell r="C182">
            <v>34650</v>
          </cell>
          <cell r="D182">
            <v>34650</v>
          </cell>
          <cell r="E182">
            <v>34650</v>
          </cell>
          <cell r="F182">
            <v>34650</v>
          </cell>
          <cell r="G182">
            <v>34650</v>
          </cell>
          <cell r="H182">
            <v>33650</v>
          </cell>
          <cell r="I182">
            <v>30590.909090909088</v>
          </cell>
        </row>
        <row r="183">
          <cell r="A183" t="str">
            <v>142194P</v>
          </cell>
          <cell r="B183" t="str">
            <v>LEVITE LYCEE CITRUS MINT 350ml 1X1</v>
          </cell>
          <cell r="C183">
            <v>2887.5</v>
          </cell>
          <cell r="D183">
            <v>2887.5</v>
          </cell>
          <cell r="E183">
            <v>2887.5</v>
          </cell>
          <cell r="F183">
            <v>2887.5</v>
          </cell>
          <cell r="G183">
            <v>2887.5</v>
          </cell>
          <cell r="H183">
            <v>2804.1666666666665</v>
          </cell>
          <cell r="I183">
            <v>2549.242424242424</v>
          </cell>
        </row>
        <row r="184">
          <cell r="A184" t="str">
            <v>142194PR</v>
          </cell>
          <cell r="B184" t="str">
            <v>LEVITE LYCEE CITRUS MINT 350ml 1X1 PCS REJECT</v>
          </cell>
          <cell r="C184">
            <v>2887.5</v>
          </cell>
          <cell r="D184">
            <v>2887.5</v>
          </cell>
          <cell r="E184">
            <v>2887.5</v>
          </cell>
          <cell r="F184">
            <v>2887.5</v>
          </cell>
          <cell r="G184">
            <v>2887.5</v>
          </cell>
          <cell r="H184">
            <v>2804.1666666666665</v>
          </cell>
          <cell r="I184">
            <v>2549.242424242424</v>
          </cell>
        </row>
        <row r="185">
          <cell r="A185">
            <v>142196</v>
          </cell>
          <cell r="B185" t="str">
            <v>LEVITE WILDBERRIES LIME MINT 350ml 1X12</v>
          </cell>
          <cell r="C185">
            <v>34650</v>
          </cell>
          <cell r="D185">
            <v>34650</v>
          </cell>
          <cell r="E185">
            <v>34650</v>
          </cell>
          <cell r="F185">
            <v>34650</v>
          </cell>
          <cell r="G185">
            <v>34650</v>
          </cell>
          <cell r="H185">
            <v>33650</v>
          </cell>
          <cell r="I185">
            <v>30590.909090909088</v>
          </cell>
        </row>
        <row r="186">
          <cell r="A186" t="str">
            <v>142196R</v>
          </cell>
          <cell r="B186" t="str">
            <v>LEVITE WILDBERRIES LIME MINT 350ml 1X12 REJECT</v>
          </cell>
          <cell r="C186">
            <v>34650</v>
          </cell>
          <cell r="D186">
            <v>34650</v>
          </cell>
          <cell r="E186">
            <v>34650</v>
          </cell>
          <cell r="F186">
            <v>34650</v>
          </cell>
          <cell r="G186">
            <v>34650</v>
          </cell>
          <cell r="H186">
            <v>33650</v>
          </cell>
          <cell r="I186">
            <v>30590.909090909088</v>
          </cell>
        </row>
        <row r="187">
          <cell r="A187" t="str">
            <v>142196P</v>
          </cell>
          <cell r="B187" t="str">
            <v>LEVITE WILDBERRIES LIME MINT 350ml 1X1</v>
          </cell>
          <cell r="C187">
            <v>2887.5</v>
          </cell>
          <cell r="D187">
            <v>2887.5</v>
          </cell>
          <cell r="E187">
            <v>2887.5</v>
          </cell>
          <cell r="F187">
            <v>2887.5</v>
          </cell>
          <cell r="G187">
            <v>2887.5</v>
          </cell>
          <cell r="H187">
            <v>2804.1666666666665</v>
          </cell>
          <cell r="I187">
            <v>2549.242424242424</v>
          </cell>
        </row>
        <row r="188">
          <cell r="A188" t="str">
            <v>142196PR</v>
          </cell>
          <cell r="B188" t="str">
            <v>LEVITE WILDBERRIES LIME MINT 350ml 1X1 PCS REJECT</v>
          </cell>
          <cell r="C188">
            <v>2887.5</v>
          </cell>
          <cell r="D188">
            <v>2887.5</v>
          </cell>
          <cell r="E188">
            <v>2887.5</v>
          </cell>
          <cell r="F188">
            <v>2887.5</v>
          </cell>
          <cell r="G188">
            <v>2887.5</v>
          </cell>
          <cell r="H188">
            <v>2804.1666666666665</v>
          </cell>
          <cell r="I188">
            <v>2549.242424242424</v>
          </cell>
        </row>
        <row r="189">
          <cell r="A189">
            <v>148136</v>
          </cell>
          <cell r="B189" t="str">
            <v>VT.220ML LOCAL 1X42</v>
          </cell>
          <cell r="C189">
            <v>0</v>
          </cell>
          <cell r="D189">
            <v>0</v>
          </cell>
          <cell r="E189">
            <v>16550</v>
          </cell>
          <cell r="F189">
            <v>17150</v>
          </cell>
          <cell r="G189">
            <v>17150</v>
          </cell>
          <cell r="H189">
            <v>16150</v>
          </cell>
          <cell r="I189">
            <v>14681.81818181818</v>
          </cell>
        </row>
        <row r="190">
          <cell r="A190" t="str">
            <v>148136R</v>
          </cell>
          <cell r="B190" t="str">
            <v>VT.220ML LOCAL 1X42 REJECT</v>
          </cell>
          <cell r="C190">
            <v>0</v>
          </cell>
          <cell r="D190">
            <v>0</v>
          </cell>
          <cell r="E190">
            <v>16550</v>
          </cell>
          <cell r="F190">
            <v>17150</v>
          </cell>
          <cell r="G190">
            <v>17150</v>
          </cell>
          <cell r="H190">
            <v>16150</v>
          </cell>
          <cell r="I190">
            <v>14681.81818181818</v>
          </cell>
        </row>
        <row r="191">
          <cell r="A191" t="str">
            <v>148136P</v>
          </cell>
          <cell r="B191" t="str">
            <v>VT.220ML LOCAL 1X42</v>
          </cell>
          <cell r="C191">
            <v>0</v>
          </cell>
          <cell r="D191">
            <v>0</v>
          </cell>
          <cell r="E191">
            <v>394.04761904761904</v>
          </cell>
          <cell r="F191">
            <v>408.33333333333331</v>
          </cell>
          <cell r="G191">
            <v>408.33333333333331</v>
          </cell>
          <cell r="H191">
            <v>384.52380952380952</v>
          </cell>
          <cell r="I191">
            <v>349.56709956709955</v>
          </cell>
        </row>
        <row r="192">
          <cell r="A192" t="str">
            <v>96430P</v>
          </cell>
          <cell r="B192" t="str">
            <v>VIT.220 ML 1X1</v>
          </cell>
          <cell r="C192">
            <v>0</v>
          </cell>
          <cell r="D192">
            <v>0</v>
          </cell>
          <cell r="E192">
            <v>394.04761904761904</v>
          </cell>
          <cell r="F192">
            <v>408.33333333333331</v>
          </cell>
          <cell r="G192">
            <v>408.33333333333331</v>
          </cell>
          <cell r="H192">
            <v>384.52380952380952</v>
          </cell>
          <cell r="I192">
            <v>349.56709956709955</v>
          </cell>
        </row>
        <row r="193">
          <cell r="A193" t="str">
            <v>96430PR</v>
          </cell>
          <cell r="B193" t="str">
            <v>VIT.220 ML 1X1 PCS REJECT</v>
          </cell>
          <cell r="C193">
            <v>0</v>
          </cell>
          <cell r="D193">
            <v>0</v>
          </cell>
          <cell r="E193">
            <v>394.04761904761904</v>
          </cell>
          <cell r="F193">
            <v>408.33333333333331</v>
          </cell>
          <cell r="G193">
            <v>408.33333333333331</v>
          </cell>
          <cell r="H193">
            <v>384.52380952380952</v>
          </cell>
          <cell r="I193">
            <v>349.56709956709955</v>
          </cell>
        </row>
        <row r="194">
          <cell r="A194">
            <v>173022</v>
          </cell>
          <cell r="B194" t="str">
            <v>VT.200ML LOCAL 1X48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16150</v>
          </cell>
          <cell r="H194">
            <v>15150</v>
          </cell>
          <cell r="I194">
            <v>13772.727272727272</v>
          </cell>
        </row>
        <row r="195">
          <cell r="A195" t="str">
            <v>173022R</v>
          </cell>
          <cell r="B195" t="str">
            <v>VT.200ML LOCAL 1X48 REJECT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16150</v>
          </cell>
          <cell r="H195">
            <v>15150</v>
          </cell>
          <cell r="I195">
            <v>13772.727272727272</v>
          </cell>
        </row>
        <row r="196">
          <cell r="A196" t="str">
            <v>173022P</v>
          </cell>
          <cell r="B196" t="str">
            <v>VT.200ML LOCAL PCS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336.45833333333331</v>
          </cell>
          <cell r="H196">
            <v>315.625</v>
          </cell>
          <cell r="I196">
            <v>286.93181818181819</v>
          </cell>
        </row>
        <row r="197">
          <cell r="A197" t="str">
            <v>173022PR</v>
          </cell>
          <cell r="B197" t="str">
            <v>VT.200ML LOCAL PCS REJECT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336.45833333333331</v>
          </cell>
          <cell r="H197">
            <v>315.625</v>
          </cell>
          <cell r="I197">
            <v>286.93181818181819</v>
          </cell>
        </row>
        <row r="198">
          <cell r="A198">
            <v>22713</v>
          </cell>
          <cell r="B198" t="str">
            <v>VIT.220ML 1X48</v>
          </cell>
          <cell r="C198">
            <v>15500</v>
          </cell>
          <cell r="D198">
            <v>18350</v>
          </cell>
          <cell r="E198">
            <v>18350</v>
          </cell>
          <cell r="F198">
            <v>18350</v>
          </cell>
          <cell r="G198">
            <v>18350</v>
          </cell>
          <cell r="H198">
            <v>17350</v>
          </cell>
          <cell r="I198">
            <v>15772.727272727272</v>
          </cell>
        </row>
        <row r="199">
          <cell r="A199">
            <v>96430</v>
          </cell>
          <cell r="B199" t="str">
            <v>VIT.220 ML 1X48</v>
          </cell>
          <cell r="C199">
            <v>15500</v>
          </cell>
          <cell r="D199">
            <v>18350</v>
          </cell>
          <cell r="E199">
            <v>18350</v>
          </cell>
          <cell r="F199">
            <v>18350</v>
          </cell>
          <cell r="G199">
            <v>18350</v>
          </cell>
          <cell r="H199">
            <v>17350</v>
          </cell>
          <cell r="I199">
            <v>15772.727272727272</v>
          </cell>
        </row>
        <row r="200">
          <cell r="A200" t="str">
            <v>96430R</v>
          </cell>
          <cell r="B200" t="str">
            <v>VIT.220 ML 1X48 REJECT</v>
          </cell>
          <cell r="C200">
            <v>15500</v>
          </cell>
          <cell r="D200">
            <v>18350</v>
          </cell>
          <cell r="E200">
            <v>18350</v>
          </cell>
          <cell r="F200">
            <v>18350</v>
          </cell>
          <cell r="G200">
            <v>18350</v>
          </cell>
          <cell r="H200">
            <v>17350</v>
          </cell>
          <cell r="I200">
            <v>15772.727272727272</v>
          </cell>
        </row>
        <row r="201">
          <cell r="A201">
            <v>74554</v>
          </cell>
          <cell r="B201" t="str">
            <v>VIT.240ML 1X48</v>
          </cell>
          <cell r="C201">
            <v>15500</v>
          </cell>
          <cell r="D201">
            <v>18350</v>
          </cell>
          <cell r="E201">
            <v>18350</v>
          </cell>
          <cell r="F201">
            <v>18350</v>
          </cell>
          <cell r="G201">
            <v>18350</v>
          </cell>
          <cell r="H201">
            <v>17350</v>
          </cell>
          <cell r="I201">
            <v>15772.727272727272</v>
          </cell>
        </row>
        <row r="202">
          <cell r="A202" t="str">
            <v>74554R</v>
          </cell>
          <cell r="B202" t="str">
            <v>VIT.240ML 1X48/REJECT</v>
          </cell>
          <cell r="C202">
            <v>15500</v>
          </cell>
          <cell r="D202">
            <v>18350</v>
          </cell>
          <cell r="E202">
            <v>18350</v>
          </cell>
          <cell r="F202">
            <v>18350</v>
          </cell>
          <cell r="G202">
            <v>18350</v>
          </cell>
          <cell r="H202">
            <v>17350</v>
          </cell>
          <cell r="I202">
            <v>15772.727272727272</v>
          </cell>
        </row>
        <row r="203">
          <cell r="A203" t="str">
            <v>74554P</v>
          </cell>
          <cell r="B203" t="str">
            <v>VIT.240ML 1X1 PCS</v>
          </cell>
          <cell r="C203">
            <v>322.91666666666669</v>
          </cell>
          <cell r="D203">
            <v>382.29166666666669</v>
          </cell>
          <cell r="E203">
            <v>382.29166666666669</v>
          </cell>
          <cell r="F203">
            <v>382.29166666666669</v>
          </cell>
          <cell r="G203">
            <v>382.29166666666669</v>
          </cell>
          <cell r="H203">
            <v>361.45833333333331</v>
          </cell>
          <cell r="I203">
            <v>328.59848484848482</v>
          </cell>
        </row>
        <row r="204">
          <cell r="A204" t="str">
            <v>74554PR</v>
          </cell>
          <cell r="B204" t="str">
            <v>VIT.240ML 1X1 PCS REJECT</v>
          </cell>
          <cell r="C204">
            <v>322.91666666666669</v>
          </cell>
          <cell r="D204">
            <v>382.29166666666669</v>
          </cell>
          <cell r="E204">
            <v>382.29166666666669</v>
          </cell>
          <cell r="F204">
            <v>382.29166666666669</v>
          </cell>
          <cell r="G204">
            <v>382.29166666666669</v>
          </cell>
          <cell r="H204">
            <v>361.45833333333331</v>
          </cell>
          <cell r="I204">
            <v>328.59848484848482</v>
          </cell>
        </row>
        <row r="205">
          <cell r="A205">
            <v>112839</v>
          </cell>
          <cell r="B205" t="str">
            <v>VIT.330ML 1X24</v>
          </cell>
          <cell r="C205">
            <v>26000</v>
          </cell>
          <cell r="D205">
            <v>27450</v>
          </cell>
          <cell r="E205">
            <v>27450</v>
          </cell>
          <cell r="F205">
            <v>25700</v>
          </cell>
          <cell r="G205">
            <v>25700</v>
          </cell>
          <cell r="H205">
            <v>24700</v>
          </cell>
          <cell r="I205">
            <v>22454.545454545452</v>
          </cell>
        </row>
        <row r="206">
          <cell r="A206" t="str">
            <v>112839P</v>
          </cell>
          <cell r="B206" t="str">
            <v>VIT.330ML 1X1 PCS</v>
          </cell>
          <cell r="C206">
            <v>1083.3333333333333</v>
          </cell>
          <cell r="D206">
            <v>1143.75</v>
          </cell>
          <cell r="E206">
            <v>1143.75</v>
          </cell>
          <cell r="F206">
            <v>1070.8333333333333</v>
          </cell>
          <cell r="G206">
            <v>1070.8333333333333</v>
          </cell>
          <cell r="H206">
            <v>1029.1666666666667</v>
          </cell>
          <cell r="I206">
            <v>935.60606060606062</v>
          </cell>
        </row>
        <row r="207">
          <cell r="A207" t="str">
            <v>112839PR</v>
          </cell>
          <cell r="B207" t="str">
            <v>VIT.330ML 1X 1 PCS REJECT</v>
          </cell>
          <cell r="C207">
            <v>1083.3333333333333</v>
          </cell>
          <cell r="D207">
            <v>1143.75</v>
          </cell>
          <cell r="E207">
            <v>1143.75</v>
          </cell>
          <cell r="F207">
            <v>1070.8333333333333</v>
          </cell>
          <cell r="G207">
            <v>1070.8333333333333</v>
          </cell>
          <cell r="H207">
            <v>1029.1666666666667</v>
          </cell>
          <cell r="I207">
            <v>935.60606060606062</v>
          </cell>
        </row>
        <row r="208">
          <cell r="A208">
            <v>157095</v>
          </cell>
          <cell r="B208" t="str">
            <v>VIT.550 ML 1X24</v>
          </cell>
          <cell r="C208">
            <v>0</v>
          </cell>
          <cell r="D208">
            <v>0</v>
          </cell>
          <cell r="E208">
            <v>0</v>
          </cell>
          <cell r="F208">
            <v>29000</v>
          </cell>
          <cell r="G208">
            <v>28000</v>
          </cell>
          <cell r="H208">
            <v>27000</v>
          </cell>
          <cell r="I208">
            <v>24545.454545454544</v>
          </cell>
        </row>
        <row r="209">
          <cell r="A209" t="str">
            <v>157095P</v>
          </cell>
          <cell r="B209" t="str">
            <v>VIT.550 ML 1X1 PCS</v>
          </cell>
          <cell r="C209">
            <v>0</v>
          </cell>
          <cell r="D209">
            <v>0</v>
          </cell>
          <cell r="E209">
            <v>0</v>
          </cell>
          <cell r="F209">
            <v>1208.3333333333333</v>
          </cell>
          <cell r="G209">
            <v>1166.6666666666667</v>
          </cell>
          <cell r="H209">
            <v>1125</v>
          </cell>
          <cell r="I209">
            <v>1022.7272727272726</v>
          </cell>
        </row>
        <row r="210">
          <cell r="A210" t="str">
            <v>157095PR</v>
          </cell>
          <cell r="B210" t="str">
            <v>VT.550 ML 1X1 PCS REJECT</v>
          </cell>
          <cell r="C210">
            <v>0</v>
          </cell>
          <cell r="D210">
            <v>0</v>
          </cell>
          <cell r="E210">
            <v>0</v>
          </cell>
          <cell r="F210">
            <v>1208.3333333333333</v>
          </cell>
          <cell r="G210">
            <v>1166.6666666666667</v>
          </cell>
          <cell r="H210">
            <v>1125</v>
          </cell>
          <cell r="I210">
            <v>1022.7272727272726</v>
          </cell>
        </row>
        <row r="211">
          <cell r="A211">
            <v>74566</v>
          </cell>
          <cell r="B211" t="str">
            <v>VIT.600ML 1X24</v>
          </cell>
          <cell r="C211">
            <v>25600</v>
          </cell>
          <cell r="D211">
            <v>30650</v>
          </cell>
          <cell r="E211">
            <v>30650</v>
          </cell>
          <cell r="F211">
            <v>30650</v>
          </cell>
          <cell r="G211">
            <v>30650</v>
          </cell>
          <cell r="H211">
            <v>29650</v>
          </cell>
          <cell r="I211">
            <v>26954.545454545452</v>
          </cell>
        </row>
        <row r="212">
          <cell r="A212" t="str">
            <v>74566P</v>
          </cell>
          <cell r="B212" t="str">
            <v>VIT.600ML 1X1/PCS</v>
          </cell>
          <cell r="C212">
            <v>1066.6666666666667</v>
          </cell>
          <cell r="D212">
            <v>1277.0833333333333</v>
          </cell>
          <cell r="E212">
            <v>1277.0833333333333</v>
          </cell>
          <cell r="F212">
            <v>1277.0833333333333</v>
          </cell>
          <cell r="G212">
            <v>1277.0833333333333</v>
          </cell>
          <cell r="H212">
            <v>1235.4166666666667</v>
          </cell>
          <cell r="I212">
            <v>1123.1060606060605</v>
          </cell>
        </row>
        <row r="213">
          <cell r="A213" t="str">
            <v>74566PR</v>
          </cell>
          <cell r="B213" t="str">
            <v>VIT.600ML 1X1 REJECT</v>
          </cell>
          <cell r="C213">
            <v>1066.6666666666667</v>
          </cell>
          <cell r="D213">
            <v>1277.0833333333333</v>
          </cell>
          <cell r="E213">
            <v>1277.0833333333333</v>
          </cell>
          <cell r="F213">
            <v>1277.0833333333333</v>
          </cell>
          <cell r="G213">
            <v>1277.0833333333333</v>
          </cell>
          <cell r="H213">
            <v>1235.4166666666667</v>
          </cell>
          <cell r="I213">
            <v>1123.1060606060605</v>
          </cell>
        </row>
        <row r="214">
          <cell r="A214">
            <v>74565</v>
          </cell>
          <cell r="B214" t="str">
            <v>VIT.1500ML 1X12</v>
          </cell>
          <cell r="C214">
            <v>24700</v>
          </cell>
          <cell r="D214">
            <v>29700</v>
          </cell>
          <cell r="E214">
            <v>29700</v>
          </cell>
          <cell r="F214">
            <v>29700</v>
          </cell>
          <cell r="G214">
            <v>29700</v>
          </cell>
          <cell r="H214">
            <v>28700</v>
          </cell>
          <cell r="I214">
            <v>26090.909090909088</v>
          </cell>
        </row>
        <row r="215">
          <cell r="A215" t="str">
            <v>74565r</v>
          </cell>
          <cell r="B215" t="str">
            <v>VIT.1500ML 1X12 REJECT</v>
          </cell>
          <cell r="C215">
            <v>24700</v>
          </cell>
          <cell r="D215">
            <v>29700</v>
          </cell>
          <cell r="E215">
            <v>29700</v>
          </cell>
          <cell r="F215">
            <v>29700</v>
          </cell>
          <cell r="G215">
            <v>29700</v>
          </cell>
          <cell r="H215">
            <v>28700</v>
          </cell>
          <cell r="I215">
            <v>26090.909090909088</v>
          </cell>
        </row>
        <row r="216">
          <cell r="A216" t="str">
            <v>74565P</v>
          </cell>
          <cell r="B216" t="str">
            <v>VIT.1500ML 1x1 PCS</v>
          </cell>
          <cell r="C216">
            <v>2058.3333333333335</v>
          </cell>
          <cell r="D216">
            <v>2475</v>
          </cell>
          <cell r="E216">
            <v>2475</v>
          </cell>
          <cell r="F216">
            <v>2475</v>
          </cell>
          <cell r="G216">
            <v>2475</v>
          </cell>
          <cell r="H216">
            <v>2391.6666666666665</v>
          </cell>
          <cell r="I216">
            <v>2174.242424242424</v>
          </cell>
        </row>
        <row r="217">
          <cell r="A217" t="str">
            <v>74565PR</v>
          </cell>
          <cell r="B217" t="str">
            <v>VIT.1500ML 1X1 REJECT</v>
          </cell>
          <cell r="C217">
            <v>2058.3333333333335</v>
          </cell>
          <cell r="D217">
            <v>2475</v>
          </cell>
          <cell r="E217">
            <v>2475</v>
          </cell>
          <cell r="F217">
            <v>2475</v>
          </cell>
          <cell r="G217">
            <v>2475</v>
          </cell>
          <cell r="H217">
            <v>2391.6666666666665</v>
          </cell>
          <cell r="I217">
            <v>2174.242424242424</v>
          </cell>
        </row>
        <row r="218">
          <cell r="A218" t="str">
            <v>74565P-R</v>
          </cell>
          <cell r="B218" t="str">
            <v>VT.1500ML 1x12/PCS-RIJEK</v>
          </cell>
          <cell r="C218">
            <v>24700</v>
          </cell>
          <cell r="D218">
            <v>29700</v>
          </cell>
          <cell r="E218">
            <v>29700</v>
          </cell>
          <cell r="F218">
            <v>29700</v>
          </cell>
          <cell r="G218">
            <v>29700</v>
          </cell>
          <cell r="H218">
            <v>28700</v>
          </cell>
          <cell r="I218">
            <v>26090.909090909088</v>
          </cell>
        </row>
        <row r="220">
          <cell r="A220">
            <v>74559</v>
          </cell>
          <cell r="B220" t="str">
            <v>AQ.5GALLON ISI</v>
          </cell>
          <cell r="C220">
            <v>12900</v>
          </cell>
          <cell r="D220">
            <v>12900</v>
          </cell>
          <cell r="E220">
            <v>13700</v>
          </cell>
          <cell r="F220">
            <v>14300</v>
          </cell>
          <cell r="G220">
            <v>14300</v>
          </cell>
          <cell r="H220">
            <v>13300</v>
          </cell>
          <cell r="I220">
            <v>12090.90909090909</v>
          </cell>
        </row>
        <row r="221">
          <cell r="A221" t="str">
            <v>74559G</v>
          </cell>
          <cell r="B221" t="str">
            <v>AQ.5GALLON BTL</v>
          </cell>
          <cell r="C221">
            <v>30000</v>
          </cell>
          <cell r="D221">
            <v>30000</v>
          </cell>
          <cell r="E221">
            <v>30000</v>
          </cell>
          <cell r="F221">
            <v>30000</v>
          </cell>
          <cell r="G221">
            <v>30000</v>
          </cell>
          <cell r="H221">
            <v>30000</v>
          </cell>
          <cell r="I221">
            <v>30000</v>
          </cell>
        </row>
        <row r="222">
          <cell r="A222" t="str">
            <v>1011A</v>
          </cell>
          <cell r="B222" t="str">
            <v>AQ.5GLN ISI R</v>
          </cell>
          <cell r="C222">
            <v>12900</v>
          </cell>
          <cell r="D222">
            <v>12900</v>
          </cell>
          <cell r="E222">
            <v>13700</v>
          </cell>
          <cell r="F222">
            <v>14300</v>
          </cell>
          <cell r="G222">
            <v>14300</v>
          </cell>
          <cell r="H222">
            <v>13300</v>
          </cell>
          <cell r="I222">
            <v>12090.90909090909</v>
          </cell>
        </row>
        <row r="223">
          <cell r="A223" t="str">
            <v>1011B</v>
          </cell>
          <cell r="B223" t="str">
            <v>AQ.5GLN BTL R</v>
          </cell>
          <cell r="C223">
            <v>30000</v>
          </cell>
          <cell r="D223">
            <v>30000</v>
          </cell>
          <cell r="E223">
            <v>30000</v>
          </cell>
          <cell r="F223">
            <v>30000</v>
          </cell>
          <cell r="G223">
            <v>30000</v>
          </cell>
          <cell r="H223">
            <v>30000</v>
          </cell>
          <cell r="I223">
            <v>30000</v>
          </cell>
        </row>
        <row r="224">
          <cell r="A224">
            <v>74560</v>
          </cell>
          <cell r="B224" t="str">
            <v>VT.5GLN ISI</v>
          </cell>
          <cell r="C224">
            <v>9000</v>
          </cell>
          <cell r="D224">
            <v>11300</v>
          </cell>
          <cell r="E224">
            <v>11300</v>
          </cell>
          <cell r="F224">
            <v>11300</v>
          </cell>
          <cell r="G224">
            <v>11300</v>
          </cell>
          <cell r="H224">
            <v>10300</v>
          </cell>
          <cell r="I224">
            <v>9363.6363636363621</v>
          </cell>
        </row>
        <row r="225">
          <cell r="A225" t="str">
            <v>74560G</v>
          </cell>
          <cell r="B225" t="str">
            <v>VT.5GALON BTL</v>
          </cell>
          <cell r="C225">
            <v>30000</v>
          </cell>
          <cell r="D225">
            <v>30000</v>
          </cell>
          <cell r="E225">
            <v>30000</v>
          </cell>
          <cell r="F225">
            <v>30000</v>
          </cell>
          <cell r="G225">
            <v>30000</v>
          </cell>
          <cell r="H225">
            <v>30000</v>
          </cell>
          <cell r="I225">
            <v>30000</v>
          </cell>
        </row>
        <row r="226">
          <cell r="A226" t="str">
            <v>74560R</v>
          </cell>
          <cell r="B226" t="str">
            <v>VT.5GLN ISI REJECT</v>
          </cell>
          <cell r="C226">
            <v>9000</v>
          </cell>
          <cell r="D226">
            <v>11300</v>
          </cell>
          <cell r="E226">
            <v>11300</v>
          </cell>
          <cell r="F226">
            <v>11300</v>
          </cell>
          <cell r="G226">
            <v>11300</v>
          </cell>
          <cell r="H226">
            <v>10300</v>
          </cell>
          <cell r="I226">
            <v>9363.6363636363621</v>
          </cell>
        </row>
        <row r="227">
          <cell r="A227" t="str">
            <v>2011B</v>
          </cell>
          <cell r="B227" t="str">
            <v>VT.5GLN BTL R</v>
          </cell>
          <cell r="G227">
            <v>11300</v>
          </cell>
          <cell r="H227">
            <v>10300</v>
          </cell>
          <cell r="I227">
            <v>9363.6363636363621</v>
          </cell>
        </row>
        <row r="229">
          <cell r="A229">
            <v>10512</v>
          </cell>
          <cell r="B229" t="str">
            <v>AQ.380 ML KRAT/PALET</v>
          </cell>
          <cell r="C229">
            <v>13000</v>
          </cell>
          <cell r="D229">
            <v>13000</v>
          </cell>
          <cell r="E229">
            <v>13000</v>
          </cell>
          <cell r="F229">
            <v>13000</v>
          </cell>
          <cell r="G229">
            <v>13000</v>
          </cell>
          <cell r="H229">
            <v>13000</v>
          </cell>
          <cell r="I229">
            <v>11818.181818181818</v>
          </cell>
        </row>
        <row r="230">
          <cell r="A230">
            <v>132268</v>
          </cell>
          <cell r="B230" t="str">
            <v>VT. 1000 ML 1X12</v>
          </cell>
        </row>
        <row r="231">
          <cell r="A231">
            <v>10114</v>
          </cell>
          <cell r="B231" t="str">
            <v>PALLET KAYU</v>
          </cell>
          <cell r="C231">
            <v>100000</v>
          </cell>
          <cell r="D231">
            <v>100000</v>
          </cell>
          <cell r="E231">
            <v>100000</v>
          </cell>
          <cell r="F231">
            <v>100000</v>
          </cell>
          <cell r="G231">
            <v>100000</v>
          </cell>
          <cell r="H231">
            <v>100000</v>
          </cell>
          <cell r="I231">
            <v>100000</v>
          </cell>
        </row>
        <row r="232">
          <cell r="A232">
            <v>10116</v>
          </cell>
          <cell r="B232" t="str">
            <v>PALLET LOSCAM</v>
          </cell>
          <cell r="C232">
            <v>100000</v>
          </cell>
          <cell r="D232">
            <v>100000</v>
          </cell>
          <cell r="E232">
            <v>100000</v>
          </cell>
          <cell r="F232">
            <v>100000</v>
          </cell>
          <cell r="G232">
            <v>100000</v>
          </cell>
          <cell r="H232">
            <v>100000</v>
          </cell>
          <cell r="I232">
            <v>100000</v>
          </cell>
        </row>
        <row r="233">
          <cell r="A233">
            <v>90002</v>
          </cell>
          <cell r="B233" t="str">
            <v>TRIPLEK/TRAY</v>
          </cell>
          <cell r="C233">
            <v>185000</v>
          </cell>
          <cell r="D233">
            <v>189750</v>
          </cell>
          <cell r="E233">
            <v>189750</v>
          </cell>
          <cell r="F233">
            <v>189750</v>
          </cell>
          <cell r="G233">
            <v>189750</v>
          </cell>
          <cell r="H233">
            <v>189750</v>
          </cell>
          <cell r="I233">
            <v>189750</v>
          </cell>
        </row>
        <row r="234">
          <cell r="A234" t="str">
            <v>9002R</v>
          </cell>
          <cell r="B234" t="str">
            <v>TRIPLEK/TRAY RIJECT</v>
          </cell>
          <cell r="C234">
            <v>185000</v>
          </cell>
          <cell r="D234">
            <v>189750</v>
          </cell>
          <cell r="E234">
            <v>189750</v>
          </cell>
          <cell r="F234">
            <v>189750</v>
          </cell>
          <cell r="G234">
            <v>189750</v>
          </cell>
          <cell r="H234">
            <v>189750</v>
          </cell>
          <cell r="I234">
            <v>189750</v>
          </cell>
        </row>
        <row r="235">
          <cell r="A235">
            <v>33300</v>
          </cell>
          <cell r="B235" t="str">
            <v>JUG RACK</v>
          </cell>
          <cell r="C235">
            <v>73700</v>
          </cell>
          <cell r="D235">
            <v>73700</v>
          </cell>
          <cell r="E235">
            <v>73700</v>
          </cell>
          <cell r="F235">
            <v>73700</v>
          </cell>
          <cell r="G235">
            <v>73700</v>
          </cell>
        </row>
        <row r="236">
          <cell r="A236">
            <v>10555</v>
          </cell>
          <cell r="B236" t="str">
            <v>POMPA GALON</v>
          </cell>
        </row>
        <row r="237">
          <cell r="A237">
            <v>15009</v>
          </cell>
          <cell r="B237" t="str">
            <v>JAMINAN DISPENSER</v>
          </cell>
        </row>
        <row r="238">
          <cell r="A238">
            <v>15510</v>
          </cell>
          <cell r="B238" t="str">
            <v>AQ.HC STAN/SEWA</v>
          </cell>
        </row>
        <row r="239">
          <cell r="A239">
            <v>15511</v>
          </cell>
          <cell r="B239" t="str">
            <v>PORTABLE</v>
          </cell>
        </row>
        <row r="240">
          <cell r="A240">
            <v>15520</v>
          </cell>
          <cell r="B240" t="str">
            <v>AQ.HC PRIM/SEWA</v>
          </cell>
        </row>
        <row r="241">
          <cell r="A241">
            <v>15530</v>
          </cell>
          <cell r="B241" t="str">
            <v>AQ.HC LIN/SEWA</v>
          </cell>
        </row>
        <row r="242">
          <cell r="A242">
            <v>15550</v>
          </cell>
          <cell r="B242" t="str">
            <v>AQ.HC PRIMA LINEA/SEWA</v>
          </cell>
        </row>
        <row r="243">
          <cell r="A243">
            <v>17110</v>
          </cell>
          <cell r="B243" t="str">
            <v>AQ.GUCI BIRU</v>
          </cell>
        </row>
        <row r="244">
          <cell r="A244">
            <v>17412</v>
          </cell>
          <cell r="B244" t="str">
            <v>AQ.COOLBOX 35 LITER</v>
          </cell>
        </row>
        <row r="245">
          <cell r="A245">
            <v>17413</v>
          </cell>
          <cell r="B245" t="str">
            <v>AQ.PARASOL BESAR</v>
          </cell>
        </row>
        <row r="246">
          <cell r="A246">
            <v>17417</v>
          </cell>
          <cell r="B246" t="str">
            <v>COOLBOX MIZONE</v>
          </cell>
        </row>
        <row r="247">
          <cell r="A247">
            <v>19310</v>
          </cell>
          <cell r="B247" t="str">
            <v>AQ.TISSUE</v>
          </cell>
        </row>
        <row r="248">
          <cell r="A248">
            <v>19310</v>
          </cell>
          <cell r="B248" t="str">
            <v>AQ.TISSUE</v>
          </cell>
        </row>
        <row r="249">
          <cell r="A249">
            <v>27110</v>
          </cell>
          <cell r="B249" t="str">
            <v>VT.GUCI BIRU</v>
          </cell>
        </row>
        <row r="250">
          <cell r="A250">
            <v>27411</v>
          </cell>
          <cell r="B250" t="str">
            <v>VT.COOLBOX 18 LITER</v>
          </cell>
        </row>
        <row r="251">
          <cell r="A251">
            <v>29310</v>
          </cell>
          <cell r="B251" t="str">
            <v>VT.TISSUE</v>
          </cell>
        </row>
        <row r="252">
          <cell r="A252">
            <v>29310</v>
          </cell>
          <cell r="B252" t="str">
            <v>VT.TISSUE</v>
          </cell>
        </row>
        <row r="253">
          <cell r="A253">
            <v>32886</v>
          </cell>
          <cell r="B253" t="str">
            <v>RACK ANIMASI</v>
          </cell>
        </row>
        <row r="254">
          <cell r="A254">
            <v>33110</v>
          </cell>
          <cell r="B254" t="str">
            <v>CHILLER/SHOWCASE AQUA  FV 100</v>
          </cell>
        </row>
        <row r="255">
          <cell r="A255">
            <v>33111</v>
          </cell>
          <cell r="B255" t="str">
            <v>CHILLER/SHOWCASE AQUA  FV 200</v>
          </cell>
        </row>
        <row r="256">
          <cell r="A256">
            <v>33116</v>
          </cell>
          <cell r="B256" t="str">
            <v>CHILLER FV MIZONE TANPA RODA</v>
          </cell>
        </row>
        <row r="257">
          <cell r="A257">
            <v>33120</v>
          </cell>
          <cell r="B257" t="str">
            <v>Chiller Polytron SCN 183</v>
          </cell>
        </row>
        <row r="258">
          <cell r="A258">
            <v>50000</v>
          </cell>
          <cell r="B258" t="str">
            <v>DISPENSER MERK LAIN</v>
          </cell>
        </row>
        <row r="259">
          <cell r="A259">
            <v>74597</v>
          </cell>
          <cell r="B259" t="str">
            <v>Tas Mizone</v>
          </cell>
        </row>
        <row r="260">
          <cell r="A260">
            <v>81110</v>
          </cell>
          <cell r="B260" t="str">
            <v>KARTON LAYER 240 ML/KARTO</v>
          </cell>
        </row>
        <row r="261">
          <cell r="A261">
            <v>81111</v>
          </cell>
          <cell r="B261" t="str">
            <v>AQ.KRTN 1500 ML 1X1</v>
          </cell>
        </row>
        <row r="262">
          <cell r="A262">
            <v>81312</v>
          </cell>
          <cell r="B262" t="str">
            <v>AQ.KRTN 600 ML 1X1</v>
          </cell>
        </row>
        <row r="263">
          <cell r="A263">
            <v>81512</v>
          </cell>
          <cell r="B263" t="str">
            <v>AQ.KARTON 330 1X1</v>
          </cell>
        </row>
        <row r="264">
          <cell r="A264">
            <v>81613</v>
          </cell>
          <cell r="B264" t="str">
            <v>AQ.KRTN 240 ML 1X1</v>
          </cell>
        </row>
        <row r="265">
          <cell r="A265">
            <v>82111</v>
          </cell>
          <cell r="B265" t="str">
            <v>VIT KRTN 1500 ML 1X1</v>
          </cell>
        </row>
        <row r="266">
          <cell r="A266">
            <v>82312</v>
          </cell>
          <cell r="B266" t="str">
            <v>VIT KARTON 600 ML 1X1</v>
          </cell>
        </row>
        <row r="267">
          <cell r="A267">
            <v>82512</v>
          </cell>
          <cell r="B267" t="str">
            <v>VIT KARTON 330 ML 1X1</v>
          </cell>
        </row>
        <row r="268">
          <cell r="A268">
            <v>82613</v>
          </cell>
          <cell r="B268" t="str">
            <v>VIT KRTN 240 ML 1X1</v>
          </cell>
        </row>
        <row r="269">
          <cell r="A269">
            <v>84121</v>
          </cell>
          <cell r="B269" t="str">
            <v>Mizone Karton LL/500ml 1x12</v>
          </cell>
        </row>
        <row r="270">
          <cell r="A270">
            <v>84127</v>
          </cell>
        </row>
        <row r="271">
          <cell r="A271">
            <v>84128</v>
          </cell>
        </row>
        <row r="272">
          <cell r="A272">
            <v>90018</v>
          </cell>
          <cell r="B272" t="str">
            <v>HORISONTAL BANNER AQUA</v>
          </cell>
        </row>
        <row r="273">
          <cell r="A273">
            <v>90026</v>
          </cell>
          <cell r="B273" t="str">
            <v>HORISONTAL BANNER VIT</v>
          </cell>
        </row>
        <row r="274">
          <cell r="A274">
            <v>92002</v>
          </cell>
          <cell r="B274" t="str">
            <v>GELAS VIT</v>
          </cell>
        </row>
        <row r="275">
          <cell r="A275">
            <v>94002</v>
          </cell>
          <cell r="B275" t="str">
            <v>Chiller FV 100 Mizone</v>
          </cell>
        </row>
        <row r="276">
          <cell r="A276">
            <v>94013</v>
          </cell>
          <cell r="B276" t="str">
            <v>MUG MIZONE</v>
          </cell>
        </row>
        <row r="277">
          <cell r="A277">
            <v>94023</v>
          </cell>
          <cell r="B277" t="str">
            <v>CHILLER FV 280 MIZONE</v>
          </cell>
        </row>
        <row r="278">
          <cell r="A278">
            <v>70022</v>
          </cell>
          <cell r="B278" t="str">
            <v>KARTON VIT 200 ML</v>
          </cell>
        </row>
        <row r="279">
          <cell r="A279">
            <v>10269549</v>
          </cell>
          <cell r="B279" t="str">
            <v>KARTON VT 220 ML 1X1</v>
          </cell>
        </row>
        <row r="280">
          <cell r="A280">
            <v>10345439</v>
          </cell>
          <cell r="B280" t="str">
            <v>KARTON AQ 220ML LOCAL 1X1</v>
          </cell>
        </row>
        <row r="281">
          <cell r="A281">
            <v>1020003876</v>
          </cell>
        </row>
        <row r="282">
          <cell r="A282">
            <v>1020005984</v>
          </cell>
        </row>
        <row r="283">
          <cell r="A283" t="str">
            <v>145143KR</v>
          </cell>
          <cell r="B283" t="str">
            <v>KARTON MZ MOOD UP CRANBERRY 500ML 1X1</v>
          </cell>
        </row>
        <row r="284">
          <cell r="A284" t="str">
            <v>145679KR</v>
          </cell>
          <cell r="B284" t="str">
            <v>KARTON MZ MOVE ON STARFRUIT 500ML 1X1</v>
          </cell>
        </row>
        <row r="285">
          <cell r="A285" t="str">
            <v>157095KR</v>
          </cell>
          <cell r="B285" t="str">
            <v>KARTON VT.550 ML 1X1</v>
          </cell>
        </row>
        <row r="286">
          <cell r="A286" t="str">
            <v>3311H</v>
          </cell>
          <cell r="B286" t="str">
            <v>CHILLER  AQUA FV 280 / R</v>
          </cell>
        </row>
        <row r="287">
          <cell r="A287" t="str">
            <v>74560G</v>
          </cell>
          <cell r="B287" t="str">
            <v>VT.5GALON BTL</v>
          </cell>
        </row>
        <row r="288">
          <cell r="A288" t="str">
            <v>74560G</v>
          </cell>
          <cell r="B288" t="str">
            <v>VT.5GALON BTL</v>
          </cell>
        </row>
        <row r="289">
          <cell r="A289" t="str">
            <v>74569P</v>
          </cell>
          <cell r="B289" t="str">
            <v>MIZONE PF/PCS</v>
          </cell>
        </row>
        <row r="290">
          <cell r="A290" t="str">
            <v>81681KR</v>
          </cell>
          <cell r="B290" t="str">
            <v>KARTON AQ.750ML 1X1</v>
          </cell>
        </row>
        <row r="291">
          <cell r="A291" t="str">
            <v>P9904</v>
          </cell>
          <cell r="B291" t="str">
            <v>CHILLER MIZONE FV100</v>
          </cell>
        </row>
        <row r="292">
          <cell r="A292" t="str">
            <v>P9906</v>
          </cell>
          <cell r="B292" t="str">
            <v>CHILLER MIZONE FV280</v>
          </cell>
        </row>
        <row r="293">
          <cell r="A293" t="str">
            <v>P9910</v>
          </cell>
          <cell r="B293" t="str">
            <v>CHILLER MIZONE S240SC</v>
          </cell>
        </row>
        <row r="294">
          <cell r="A294" t="str">
            <v>P9911</v>
          </cell>
          <cell r="B294" t="str">
            <v>CHILLER AQUA S240SC</v>
          </cell>
        </row>
        <row r="295">
          <cell r="A295" t="str">
            <v>P9912</v>
          </cell>
          <cell r="B295" t="str">
            <v>CHILLER AQUA FV1000</v>
          </cell>
        </row>
        <row r="296">
          <cell r="A296" t="str">
            <v>P9914</v>
          </cell>
          <cell r="B296" t="str">
            <v>CHILLER S880 SLIM DOUBLE DOOR</v>
          </cell>
        </row>
        <row r="297">
          <cell r="A297" t="str">
            <v>S5523</v>
          </cell>
          <cell r="B297" t="str">
            <v>TENDA AQUA</v>
          </cell>
        </row>
        <row r="298">
          <cell r="A298" t="str">
            <v>S5525</v>
          </cell>
          <cell r="B298" t="str">
            <v>TENDA MIZONE</v>
          </cell>
        </row>
        <row r="299">
          <cell r="A299">
            <v>2</v>
          </cell>
          <cell r="B299" t="str">
            <v>KIT AQUA+JAMBOT</v>
          </cell>
        </row>
      </sheetData>
      <sheetData sheetId="2"/>
      <sheetData sheetId="3">
        <row r="4">
          <cell r="G4" t="str">
            <v>PER 30 NOVEMBER 2021</v>
          </cell>
        </row>
      </sheetData>
      <sheetData sheetId="4"/>
      <sheetData sheetId="5"/>
      <sheetData sheetId="6"/>
      <sheetData sheetId="7"/>
      <sheetData sheetId="8"/>
      <sheetData sheetId="9">
        <row r="1">
          <cell r="A1" t="str">
            <v>DEPO PASURUAN</v>
          </cell>
        </row>
        <row r="2">
          <cell r="A2" t="str">
            <v>NERACA LAJUR</v>
          </cell>
        </row>
        <row r="3">
          <cell r="A3" t="str">
            <v>PER 30 NOVEMBER 2021</v>
          </cell>
          <cell r="E3">
            <v>276834448</v>
          </cell>
          <cell r="F3">
            <v>103552414</v>
          </cell>
          <cell r="G3">
            <v>113437401</v>
          </cell>
          <cell r="H3">
            <v>266949461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365662778</v>
          </cell>
          <cell r="F6">
            <v>0</v>
          </cell>
          <cell r="G6">
            <v>4553556484</v>
          </cell>
          <cell r="H6">
            <v>4743085063</v>
          </cell>
          <cell r="I6">
            <v>0</v>
          </cell>
          <cell r="J6">
            <v>0</v>
          </cell>
          <cell r="K6">
            <v>176134199</v>
          </cell>
          <cell r="L6">
            <v>0</v>
          </cell>
          <cell r="M6">
            <v>0</v>
          </cell>
          <cell r="N6">
            <v>0</v>
          </cell>
          <cell r="O6">
            <v>176134199</v>
          </cell>
          <cell r="P6">
            <v>0</v>
          </cell>
          <cell r="Q6" t="b">
            <v>1</v>
          </cell>
          <cell r="R6">
            <v>176134199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2500000</v>
          </cell>
          <cell r="F7">
            <v>0</v>
          </cell>
          <cell r="G7">
            <v>257031523</v>
          </cell>
          <cell r="H7">
            <v>257031523</v>
          </cell>
          <cell r="I7">
            <v>0</v>
          </cell>
          <cell r="J7">
            <v>0</v>
          </cell>
          <cell r="K7">
            <v>2500000</v>
          </cell>
          <cell r="L7">
            <v>0</v>
          </cell>
          <cell r="M7">
            <v>0</v>
          </cell>
          <cell r="N7">
            <v>0</v>
          </cell>
          <cell r="O7">
            <v>2500000</v>
          </cell>
          <cell r="P7">
            <v>0</v>
          </cell>
          <cell r="Q7" t="b">
            <v>1</v>
          </cell>
          <cell r="R7">
            <v>2500000</v>
          </cell>
          <cell r="S7">
            <v>0</v>
          </cell>
        </row>
        <row r="8">
          <cell r="A8">
            <v>110200</v>
          </cell>
          <cell r="B8" t="str">
            <v>BANK BCA DIREKSI FP</v>
          </cell>
          <cell r="C8" t="str">
            <v>N</v>
          </cell>
          <cell r="D8" t="str">
            <v>D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 t="b">
            <v>0</v>
          </cell>
          <cell r="R8">
            <v>0</v>
          </cell>
          <cell r="S8">
            <v>0</v>
          </cell>
        </row>
        <row r="9">
          <cell r="A9">
            <v>110201</v>
          </cell>
          <cell r="B9" t="str">
            <v>BANK BCA DIREKSI</v>
          </cell>
          <cell r="C9" t="str">
            <v>N</v>
          </cell>
          <cell r="D9" t="str">
            <v>D</v>
          </cell>
          <cell r="E9">
            <v>187482.25999999046</v>
          </cell>
          <cell r="F9">
            <v>0</v>
          </cell>
          <cell r="G9">
            <v>1047415766</v>
          </cell>
          <cell r="H9">
            <v>1047455000</v>
          </cell>
          <cell r="I9">
            <v>0</v>
          </cell>
          <cell r="J9">
            <v>0</v>
          </cell>
          <cell r="K9">
            <v>148248.25999999046</v>
          </cell>
          <cell r="L9">
            <v>0</v>
          </cell>
          <cell r="M9">
            <v>0</v>
          </cell>
          <cell r="N9">
            <v>0</v>
          </cell>
          <cell r="O9">
            <v>148248.25999999046</v>
          </cell>
          <cell r="P9">
            <v>0</v>
          </cell>
          <cell r="Q9" t="b">
            <v>1</v>
          </cell>
          <cell r="R9">
            <v>148248.25999999046</v>
          </cell>
          <cell r="S9">
            <v>0</v>
          </cell>
        </row>
        <row r="10">
          <cell r="A10" t="str">
            <v>110201A</v>
          </cell>
          <cell r="B10" t="str">
            <v>BANK CIMB DIREKSI</v>
          </cell>
          <cell r="C10" t="str">
            <v>N</v>
          </cell>
          <cell r="D10" t="str">
            <v>D</v>
          </cell>
          <cell r="E10">
            <v>2075256</v>
          </cell>
          <cell r="F10">
            <v>0</v>
          </cell>
          <cell r="G10">
            <v>3844392493</v>
          </cell>
          <cell r="H10">
            <v>3846467749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b">
            <v>1</v>
          </cell>
          <cell r="R10">
            <v>0</v>
          </cell>
          <cell r="S10">
            <v>0</v>
          </cell>
        </row>
        <row r="11">
          <cell r="A11">
            <v>110202</v>
          </cell>
          <cell r="B11" t="str">
            <v>BANK PUSAT 2018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0</v>
          </cell>
          <cell r="R11">
            <v>0</v>
          </cell>
          <cell r="S11">
            <v>0</v>
          </cell>
        </row>
        <row r="12">
          <cell r="A12">
            <v>110203</v>
          </cell>
          <cell r="B12" t="str">
            <v>BANK PUSAT 2019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0</v>
          </cell>
          <cell r="R12">
            <v>0</v>
          </cell>
          <cell r="S12">
            <v>0</v>
          </cell>
        </row>
        <row r="13">
          <cell r="A13">
            <v>110204</v>
          </cell>
          <cell r="B13" t="str">
            <v>BANK PUSAT 2020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b">
            <v>0</v>
          </cell>
          <cell r="R13">
            <v>0</v>
          </cell>
          <cell r="S13">
            <v>0</v>
          </cell>
        </row>
        <row r="14">
          <cell r="A14">
            <v>110205</v>
          </cell>
          <cell r="B14" t="str">
            <v>BANK PUSAT FP 2020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b">
            <v>0</v>
          </cell>
          <cell r="R14">
            <v>0</v>
          </cell>
          <cell r="S14">
            <v>0</v>
          </cell>
        </row>
        <row r="15">
          <cell r="A15">
            <v>110210</v>
          </cell>
          <cell r="B15" t="str">
            <v>BANK SEJATI 55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5841620302</v>
          </cell>
          <cell r="H15">
            <v>92105000</v>
          </cell>
          <cell r="I15">
            <v>0</v>
          </cell>
          <cell r="J15">
            <v>5749515302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110212</v>
          </cell>
          <cell r="B16" t="str">
            <v>BANK PUSAT PT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110301</v>
          </cell>
          <cell r="B17" t="str">
            <v>HUB R/K PUSAT</v>
          </cell>
          <cell r="C17" t="str">
            <v>N</v>
          </cell>
          <cell r="D17" t="str">
            <v>D</v>
          </cell>
          <cell r="E17">
            <v>49223411793.32</v>
          </cell>
          <cell r="F17">
            <v>0</v>
          </cell>
          <cell r="G17">
            <v>0</v>
          </cell>
          <cell r="H17">
            <v>0</v>
          </cell>
          <cell r="I17">
            <v>5749515302</v>
          </cell>
          <cell r="J17">
            <v>0</v>
          </cell>
          <cell r="K17">
            <v>54972927095.32</v>
          </cell>
          <cell r="L17">
            <v>0</v>
          </cell>
          <cell r="M17">
            <v>0</v>
          </cell>
          <cell r="N17">
            <v>0</v>
          </cell>
          <cell r="O17">
            <v>54972927095.32</v>
          </cell>
          <cell r="P17">
            <v>0</v>
          </cell>
          <cell r="Q17" t="b">
            <v>1</v>
          </cell>
          <cell r="R17">
            <v>54972927095.32</v>
          </cell>
          <cell r="S17">
            <v>0</v>
          </cell>
        </row>
        <row r="18">
          <cell r="A18">
            <v>110902</v>
          </cell>
          <cell r="B18" t="str">
            <v>KAS KE KAS</v>
          </cell>
          <cell r="C18" t="str">
            <v>N</v>
          </cell>
          <cell r="D18" t="str">
            <v>D</v>
          </cell>
          <cell r="E18">
            <v>0</v>
          </cell>
          <cell r="F18">
            <v>0</v>
          </cell>
          <cell r="G18">
            <v>9936380829</v>
          </cell>
          <cell r="H18">
            <v>9936380829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1</v>
          </cell>
          <cell r="R18">
            <v>0</v>
          </cell>
          <cell r="S18">
            <v>0</v>
          </cell>
        </row>
        <row r="19">
          <cell r="A19">
            <v>130120</v>
          </cell>
          <cell r="B19" t="str">
            <v>PIUTANG DAGANG KREDIT</v>
          </cell>
          <cell r="C19" t="str">
            <v>N</v>
          </cell>
          <cell r="D19" t="str">
            <v>D</v>
          </cell>
          <cell r="E19">
            <v>1508445949.98</v>
          </cell>
          <cell r="F19">
            <v>0</v>
          </cell>
          <cell r="G19">
            <v>0</v>
          </cell>
          <cell r="H19">
            <v>1818144061</v>
          </cell>
          <cell r="I19">
            <v>2125399570.22</v>
          </cell>
          <cell r="J19">
            <v>-0.57999968528747559</v>
          </cell>
          <cell r="K19">
            <v>1815701459.7799995</v>
          </cell>
          <cell r="L19">
            <v>0</v>
          </cell>
          <cell r="M19">
            <v>0</v>
          </cell>
          <cell r="N19">
            <v>0</v>
          </cell>
          <cell r="O19">
            <v>1815701459.7799995</v>
          </cell>
          <cell r="P19">
            <v>0</v>
          </cell>
          <cell r="Q19" t="b">
            <v>1</v>
          </cell>
          <cell r="R19">
            <v>1815701459.7799995</v>
          </cell>
          <cell r="S19">
            <v>0</v>
          </cell>
        </row>
        <row r="20">
          <cell r="A20">
            <v>130121</v>
          </cell>
          <cell r="B20" t="str">
            <v>PIUTANG DAGANG TUNAI</v>
          </cell>
          <cell r="C20" t="str">
            <v>N</v>
          </cell>
          <cell r="D20" t="str">
            <v>D</v>
          </cell>
          <cell r="E20">
            <v>0</v>
          </cell>
          <cell r="F20">
            <v>0</v>
          </cell>
          <cell r="G20">
            <v>12500</v>
          </cell>
          <cell r="H20">
            <v>3877044675</v>
          </cell>
          <cell r="I20">
            <v>3877032175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1</v>
          </cell>
          <cell r="R20">
            <v>0</v>
          </cell>
          <cell r="S20">
            <v>0</v>
          </cell>
        </row>
        <row r="21">
          <cell r="A21">
            <v>311100</v>
          </cell>
          <cell r="B21" t="str">
            <v>JAMINAN PELANGGAN</v>
          </cell>
          <cell r="C21" t="str">
            <v>N</v>
          </cell>
          <cell r="D21" t="str">
            <v>D</v>
          </cell>
          <cell r="E21">
            <v>0</v>
          </cell>
          <cell r="F21">
            <v>0</v>
          </cell>
          <cell r="G21">
            <v>106829503</v>
          </cell>
          <cell r="H21">
            <v>16700000</v>
          </cell>
          <cell r="I21">
            <v>0</v>
          </cell>
          <cell r="J21">
            <v>90129503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b">
            <v>1</v>
          </cell>
          <cell r="R21">
            <v>0</v>
          </cell>
          <cell r="S21">
            <v>0</v>
          </cell>
        </row>
        <row r="22">
          <cell r="A22">
            <v>130130</v>
          </cell>
          <cell r="B22" t="str">
            <v>PIUTANG TIV</v>
          </cell>
          <cell r="C22" t="str">
            <v>N</v>
          </cell>
          <cell r="D22" t="str">
            <v>D</v>
          </cell>
          <cell r="E22">
            <v>276834448</v>
          </cell>
          <cell r="F22">
            <v>0</v>
          </cell>
          <cell r="G22">
            <v>555056</v>
          </cell>
          <cell r="H22">
            <v>19000000</v>
          </cell>
          <cell r="I22">
            <v>102997358</v>
          </cell>
          <cell r="J22">
            <v>94437401</v>
          </cell>
          <cell r="K22">
            <v>266949461</v>
          </cell>
          <cell r="L22">
            <v>0</v>
          </cell>
          <cell r="M22">
            <v>0</v>
          </cell>
          <cell r="N22">
            <v>0</v>
          </cell>
          <cell r="O22">
            <v>266949461</v>
          </cell>
          <cell r="P22">
            <v>0</v>
          </cell>
          <cell r="Q22" t="b">
            <v>1</v>
          </cell>
          <cell r="R22">
            <v>266949461</v>
          </cell>
          <cell r="S22">
            <v>0</v>
          </cell>
        </row>
        <row r="23">
          <cell r="A23">
            <v>130131</v>
          </cell>
          <cell r="B23" t="str">
            <v>PIUTANG PUSAT</v>
          </cell>
          <cell r="C23" t="str">
            <v>N</v>
          </cell>
          <cell r="D23" t="str">
            <v>D</v>
          </cell>
          <cell r="E23">
            <v>18224804</v>
          </cell>
          <cell r="F23">
            <v>0</v>
          </cell>
          <cell r="G23">
            <v>62970096</v>
          </cell>
          <cell r="H23">
            <v>81194900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b">
            <v>1</v>
          </cell>
          <cell r="R23">
            <v>0</v>
          </cell>
          <cell r="S23">
            <v>0</v>
          </cell>
        </row>
        <row r="24">
          <cell r="A24">
            <v>130501</v>
          </cell>
          <cell r="B24" t="str">
            <v>PIUTANG MS SUPPORT</v>
          </cell>
          <cell r="C24" t="str">
            <v>N</v>
          </cell>
          <cell r="D24" t="str">
            <v>D</v>
          </cell>
          <cell r="E24">
            <v>247000</v>
          </cell>
          <cell r="F24">
            <v>0</v>
          </cell>
          <cell r="G24">
            <v>1610000</v>
          </cell>
          <cell r="H24">
            <v>247000</v>
          </cell>
          <cell r="I24">
            <v>0</v>
          </cell>
          <cell r="J24">
            <v>0</v>
          </cell>
          <cell r="K24">
            <v>1610000</v>
          </cell>
          <cell r="L24">
            <v>0</v>
          </cell>
          <cell r="M24">
            <v>0</v>
          </cell>
          <cell r="N24">
            <v>0</v>
          </cell>
          <cell r="O24">
            <v>1610000</v>
          </cell>
          <cell r="P24">
            <v>0</v>
          </cell>
          <cell r="Q24" t="b">
            <v>1</v>
          </cell>
          <cell r="R24">
            <v>1610000</v>
          </cell>
          <cell r="S24">
            <v>0</v>
          </cell>
        </row>
        <row r="25">
          <cell r="A25">
            <v>130502</v>
          </cell>
          <cell r="B25" t="str">
            <v>PIUTANG JAMSOSTEK</v>
          </cell>
          <cell r="C25" t="str">
            <v>N</v>
          </cell>
          <cell r="D25" t="str">
            <v>D</v>
          </cell>
          <cell r="E25">
            <v>649200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649200</v>
          </cell>
          <cell r="L25">
            <v>0</v>
          </cell>
          <cell r="M25">
            <v>0</v>
          </cell>
          <cell r="N25">
            <v>0</v>
          </cell>
          <cell r="O25">
            <v>649200</v>
          </cell>
          <cell r="P25">
            <v>0</v>
          </cell>
          <cell r="Q25" t="b">
            <v>1</v>
          </cell>
          <cell r="R25">
            <v>649200</v>
          </cell>
          <cell r="S25">
            <v>0</v>
          </cell>
        </row>
        <row r="26">
          <cell r="A26">
            <v>130504</v>
          </cell>
          <cell r="B26" t="str">
            <v>PIUTANG KARYAWAN</v>
          </cell>
          <cell r="C26" t="str">
            <v>N</v>
          </cell>
          <cell r="D26" t="str">
            <v>D</v>
          </cell>
          <cell r="E26">
            <v>94673654</v>
          </cell>
          <cell r="F26">
            <v>0</v>
          </cell>
          <cell r="G26">
            <v>0</v>
          </cell>
          <cell r="H26">
            <v>17625438</v>
          </cell>
          <cell r="I26">
            <v>0</v>
          </cell>
          <cell r="J26">
            <v>250000</v>
          </cell>
          <cell r="K26">
            <v>76798216</v>
          </cell>
          <cell r="L26">
            <v>0</v>
          </cell>
          <cell r="M26">
            <v>0</v>
          </cell>
          <cell r="N26">
            <v>0</v>
          </cell>
          <cell r="O26">
            <v>76798216</v>
          </cell>
          <cell r="P26">
            <v>0</v>
          </cell>
          <cell r="Q26" t="b">
            <v>1</v>
          </cell>
          <cell r="R26">
            <v>76798216</v>
          </cell>
          <cell r="S26">
            <v>0</v>
          </cell>
        </row>
        <row r="27">
          <cell r="A27">
            <v>140001</v>
          </cell>
          <cell r="B27" t="str">
            <v>PPN LEBIH BAYAR</v>
          </cell>
          <cell r="C27" t="str">
            <v>N</v>
          </cell>
          <cell r="D27" t="str">
            <v>D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140101</v>
          </cell>
          <cell r="B28" t="str">
            <v>BIAYA DD-SEWA</v>
          </cell>
          <cell r="C28" t="str">
            <v>N</v>
          </cell>
          <cell r="D28" t="str">
            <v>D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140301</v>
          </cell>
          <cell r="B29" t="str">
            <v>THR DI BAYAR DIMUKA</v>
          </cell>
          <cell r="C29" t="str">
            <v>N</v>
          </cell>
          <cell r="D29" t="str">
            <v>D</v>
          </cell>
          <cell r="E29">
            <v>60042832.333333299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30021416.166666668</v>
          </cell>
          <cell r="K29">
            <v>30021416.166666631</v>
          </cell>
          <cell r="L29">
            <v>0</v>
          </cell>
          <cell r="M29">
            <v>0</v>
          </cell>
          <cell r="N29">
            <v>0</v>
          </cell>
          <cell r="O29">
            <v>30021416.166666631</v>
          </cell>
          <cell r="P29">
            <v>0</v>
          </cell>
          <cell r="Q29" t="b">
            <v>1</v>
          </cell>
          <cell r="R29">
            <v>30021416.166666631</v>
          </cell>
          <cell r="S29">
            <v>0</v>
          </cell>
        </row>
        <row r="30">
          <cell r="A30">
            <v>147001</v>
          </cell>
          <cell r="B30" t="str">
            <v>BEBAN DITANGGUHKAN</v>
          </cell>
          <cell r="C30" t="str">
            <v>N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b">
            <v>0</v>
          </cell>
          <cell r="R30">
            <v>0</v>
          </cell>
          <cell r="S30">
            <v>0</v>
          </cell>
        </row>
        <row r="31">
          <cell r="A31">
            <v>150101</v>
          </cell>
          <cell r="B31" t="str">
            <v>PPN MASUKAN</v>
          </cell>
          <cell r="C31" t="str">
            <v>N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562164675.44800544</v>
          </cell>
          <cell r="J31">
            <v>562164675.44800544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1</v>
          </cell>
          <cell r="R31">
            <v>0</v>
          </cell>
          <cell r="S31">
            <v>0</v>
          </cell>
        </row>
        <row r="32">
          <cell r="A32">
            <v>160101</v>
          </cell>
          <cell r="B32" t="str">
            <v>PERSEDIAAN BARANG DAGANGAN</v>
          </cell>
          <cell r="C32" t="str">
            <v>N</v>
          </cell>
          <cell r="D32" t="str">
            <v>D</v>
          </cell>
          <cell r="E32">
            <v>1942729792.8030319</v>
          </cell>
          <cell r="F32">
            <v>0</v>
          </cell>
          <cell r="G32">
            <v>0</v>
          </cell>
          <cell r="H32">
            <v>0</v>
          </cell>
          <cell r="I32">
            <v>2366400392.121212</v>
          </cell>
          <cell r="J32">
            <v>1942729792.8030305</v>
          </cell>
          <cell r="K32">
            <v>2366400392.1212134</v>
          </cell>
          <cell r="L32">
            <v>0</v>
          </cell>
          <cell r="M32">
            <v>0</v>
          </cell>
          <cell r="N32">
            <v>0</v>
          </cell>
          <cell r="O32">
            <v>2366400392.1212134</v>
          </cell>
          <cell r="P32">
            <v>0</v>
          </cell>
          <cell r="Q32" t="b">
            <v>1</v>
          </cell>
          <cell r="R32">
            <v>2366400392.1212134</v>
          </cell>
          <cell r="S32">
            <v>0</v>
          </cell>
        </row>
        <row r="33">
          <cell r="A33">
            <v>161101</v>
          </cell>
          <cell r="B33" t="str">
            <v>R/K PERSEDIAAN</v>
          </cell>
          <cell r="C33" t="str">
            <v>N</v>
          </cell>
          <cell r="D33" t="str">
            <v>D</v>
          </cell>
          <cell r="E33">
            <v>7.152557373046875E-7</v>
          </cell>
          <cell r="F33">
            <v>0</v>
          </cell>
          <cell r="G33">
            <v>0</v>
          </cell>
          <cell r="H33">
            <v>0</v>
          </cell>
          <cell r="I33">
            <v>1024963906.3636361</v>
          </cell>
          <cell r="J33">
            <v>1024963906.3636358</v>
          </cell>
          <cell r="K33">
            <v>1.0728836059570313E-6</v>
          </cell>
          <cell r="L33">
            <v>0</v>
          </cell>
          <cell r="M33">
            <v>0</v>
          </cell>
          <cell r="N33">
            <v>0</v>
          </cell>
          <cell r="O33">
            <v>1.0728836059570313E-6</v>
          </cell>
          <cell r="P33">
            <v>0</v>
          </cell>
          <cell r="Q33" t="b">
            <v>1</v>
          </cell>
          <cell r="R33">
            <v>1.0728836059570313E-6</v>
          </cell>
          <cell r="S33">
            <v>0</v>
          </cell>
        </row>
        <row r="34">
          <cell r="A34">
            <v>211001</v>
          </cell>
          <cell r="B34" t="str">
            <v>HUTANG DAGANG - TIV</v>
          </cell>
          <cell r="C34" t="str">
            <v>N</v>
          </cell>
          <cell r="D34" t="str">
            <v>K</v>
          </cell>
          <cell r="E34">
            <v>0</v>
          </cell>
          <cell r="F34">
            <v>50744923525.733757</v>
          </cell>
          <cell r="G34">
            <v>19000000</v>
          </cell>
          <cell r="H34">
            <v>0</v>
          </cell>
          <cell r="I34">
            <v>148837752.50000006</v>
          </cell>
          <cell r="J34">
            <v>6410362079.9280586</v>
          </cell>
          <cell r="K34">
            <v>0</v>
          </cell>
          <cell r="L34">
            <v>56987447853.161819</v>
          </cell>
          <cell r="M34">
            <v>0</v>
          </cell>
          <cell r="N34">
            <v>0</v>
          </cell>
          <cell r="O34">
            <v>0</v>
          </cell>
          <cell r="P34">
            <v>56987447853.161819</v>
          </cell>
          <cell r="Q34" t="b">
            <v>1</v>
          </cell>
          <cell r="R34">
            <v>0</v>
          </cell>
          <cell r="S34">
            <v>56987447853.161819</v>
          </cell>
        </row>
        <row r="35">
          <cell r="A35">
            <v>211002</v>
          </cell>
          <cell r="B35" t="str">
            <v>HUTANG DAGANG - TAC</v>
          </cell>
          <cell r="C35" t="str">
            <v>N</v>
          </cell>
          <cell r="D35" t="str">
            <v>K</v>
          </cell>
          <cell r="E35">
            <v>0</v>
          </cell>
          <cell r="F35">
            <v>-18368215492.606056</v>
          </cell>
          <cell r="G35">
            <v>0</v>
          </cell>
          <cell r="H35">
            <v>0</v>
          </cell>
          <cell r="I35">
            <v>2216937177.2727265</v>
          </cell>
          <cell r="J35">
            <v>1025113769.9999998</v>
          </cell>
          <cell r="K35">
            <v>0</v>
          </cell>
          <cell r="L35">
            <v>-19560038899.878784</v>
          </cell>
          <cell r="M35">
            <v>0</v>
          </cell>
          <cell r="N35">
            <v>0</v>
          </cell>
          <cell r="O35">
            <v>0</v>
          </cell>
          <cell r="P35">
            <v>-19560038899.878784</v>
          </cell>
          <cell r="Q35" t="b">
            <v>1</v>
          </cell>
          <cell r="R35">
            <v>0</v>
          </cell>
          <cell r="S35">
            <v>-19560038899.878784</v>
          </cell>
        </row>
        <row r="36">
          <cell r="A36">
            <v>211011</v>
          </cell>
          <cell r="B36" t="str">
            <v>BIAYA YMHD - GAJI DEWA ASTANA NUSANTARA</v>
          </cell>
          <cell r="C36" t="str">
            <v>N</v>
          </cell>
          <cell r="D36" t="str">
            <v>K</v>
          </cell>
          <cell r="E36">
            <v>0</v>
          </cell>
          <cell r="F36">
            <v>290914871.30533004</v>
          </cell>
          <cell r="G36">
            <v>0</v>
          </cell>
          <cell r="H36">
            <v>0</v>
          </cell>
          <cell r="I36">
            <v>0</v>
          </cell>
          <cell r="J36">
            <v>60395268.840000004</v>
          </cell>
          <cell r="K36">
            <v>0</v>
          </cell>
          <cell r="L36">
            <v>351310140.14533007</v>
          </cell>
          <cell r="M36">
            <v>0</v>
          </cell>
          <cell r="N36">
            <v>0</v>
          </cell>
          <cell r="O36">
            <v>0</v>
          </cell>
          <cell r="P36">
            <v>351310140.14533007</v>
          </cell>
          <cell r="Q36" t="b">
            <v>1</v>
          </cell>
          <cell r="R36">
            <v>0</v>
          </cell>
          <cell r="S36">
            <v>351310140.14533007</v>
          </cell>
        </row>
        <row r="37">
          <cell r="A37">
            <v>211012</v>
          </cell>
          <cell r="B37" t="str">
            <v>BIAYA YMHD - GAJI GO CLEAN INDONESIA</v>
          </cell>
          <cell r="C37" t="str">
            <v>N</v>
          </cell>
          <cell r="D37" t="str">
            <v>K</v>
          </cell>
          <cell r="E37">
            <v>0</v>
          </cell>
          <cell r="F37">
            <v>107415182.71070351</v>
          </cell>
          <cell r="G37">
            <v>0</v>
          </cell>
          <cell r="H37">
            <v>0</v>
          </cell>
          <cell r="I37">
            <v>0</v>
          </cell>
          <cell r="J37">
            <v>21472507.000000004</v>
          </cell>
          <cell r="K37">
            <v>0</v>
          </cell>
          <cell r="L37">
            <v>128887689.71070351</v>
          </cell>
          <cell r="M37">
            <v>0</v>
          </cell>
          <cell r="N37">
            <v>0</v>
          </cell>
          <cell r="O37">
            <v>0</v>
          </cell>
          <cell r="P37">
            <v>128887689.71070351</v>
          </cell>
          <cell r="Q37" t="b">
            <v>1</v>
          </cell>
          <cell r="R37">
            <v>0</v>
          </cell>
          <cell r="S37">
            <v>128887689.71070351</v>
          </cell>
        </row>
        <row r="38">
          <cell r="A38">
            <v>211013</v>
          </cell>
          <cell r="B38" t="str">
            <v>BIAYA YMHD - GAJI GO CLEAN INDONESIA OB</v>
          </cell>
          <cell r="C38" t="str">
            <v>N</v>
          </cell>
          <cell r="D38" t="str">
            <v>K</v>
          </cell>
          <cell r="E38">
            <v>0</v>
          </cell>
          <cell r="F38">
            <v>63086679.235944711</v>
          </cell>
          <cell r="G38">
            <v>0</v>
          </cell>
          <cell r="H38">
            <v>0</v>
          </cell>
          <cell r="I38">
            <v>0</v>
          </cell>
          <cell r="J38">
            <v>12625916</v>
          </cell>
          <cell r="K38">
            <v>0</v>
          </cell>
          <cell r="L38">
            <v>75712595.235944718</v>
          </cell>
          <cell r="M38">
            <v>0</v>
          </cell>
          <cell r="N38">
            <v>0</v>
          </cell>
          <cell r="O38">
            <v>0</v>
          </cell>
          <cell r="P38">
            <v>75712595.235944718</v>
          </cell>
          <cell r="Q38" t="b">
            <v>1</v>
          </cell>
          <cell r="R38">
            <v>0</v>
          </cell>
          <cell r="S38">
            <v>75712595.235944718</v>
          </cell>
        </row>
        <row r="39">
          <cell r="A39">
            <v>211014</v>
          </cell>
          <cell r="B39" t="str">
            <v>BIAYA YMHD - GAJI PAM</v>
          </cell>
          <cell r="C39" t="str">
            <v>N</v>
          </cell>
          <cell r="D39" t="str">
            <v>K</v>
          </cell>
          <cell r="E39">
            <v>0</v>
          </cell>
          <cell r="F39">
            <v>127782064.05</v>
          </cell>
          <cell r="G39">
            <v>0</v>
          </cell>
          <cell r="H39">
            <v>0</v>
          </cell>
          <cell r="I39">
            <v>0</v>
          </cell>
          <cell r="J39">
            <v>25556413</v>
          </cell>
          <cell r="K39">
            <v>0</v>
          </cell>
          <cell r="L39">
            <v>153338477.05000001</v>
          </cell>
          <cell r="M39">
            <v>0</v>
          </cell>
          <cell r="N39">
            <v>0</v>
          </cell>
          <cell r="O39">
            <v>0</v>
          </cell>
          <cell r="P39">
            <v>153338477.05000001</v>
          </cell>
          <cell r="Q39" t="b">
            <v>1</v>
          </cell>
          <cell r="R39">
            <v>0</v>
          </cell>
          <cell r="S39">
            <v>153338477.05000001</v>
          </cell>
        </row>
        <row r="40">
          <cell r="A40">
            <v>211101</v>
          </cell>
          <cell r="B40" t="str">
            <v>BIAYA YMHD - GAJI</v>
          </cell>
          <cell r="C40" t="str">
            <v>N</v>
          </cell>
          <cell r="D40" t="str">
            <v>K</v>
          </cell>
          <cell r="E40">
            <v>0</v>
          </cell>
          <cell r="F40">
            <v>3149377726.7605772</v>
          </cell>
          <cell r="G40">
            <v>0</v>
          </cell>
          <cell r="H40">
            <v>0</v>
          </cell>
          <cell r="I40">
            <v>0</v>
          </cell>
          <cell r="J40">
            <v>270321400</v>
          </cell>
          <cell r="K40">
            <v>0</v>
          </cell>
          <cell r="L40">
            <v>3419699126.7605772</v>
          </cell>
          <cell r="M40">
            <v>0</v>
          </cell>
          <cell r="N40">
            <v>0</v>
          </cell>
          <cell r="O40">
            <v>0</v>
          </cell>
          <cell r="P40">
            <v>3419699126.7605772</v>
          </cell>
          <cell r="Q40" t="b">
            <v>1</v>
          </cell>
          <cell r="R40">
            <v>0</v>
          </cell>
          <cell r="S40">
            <v>3419699126.7605772</v>
          </cell>
        </row>
        <row r="41">
          <cell r="A41">
            <v>211102</v>
          </cell>
          <cell r="B41" t="str">
            <v>BIAYA YMHD - BBM</v>
          </cell>
          <cell r="C41" t="str">
            <v>N</v>
          </cell>
          <cell r="D41" t="str">
            <v>K</v>
          </cell>
          <cell r="E41">
            <v>0</v>
          </cell>
          <cell r="F41">
            <v>32006479</v>
          </cell>
          <cell r="G41">
            <v>54763714</v>
          </cell>
          <cell r="H41">
            <v>46978466</v>
          </cell>
          <cell r="I41">
            <v>0</v>
          </cell>
          <cell r="J41">
            <v>0</v>
          </cell>
          <cell r="K41">
            <v>0</v>
          </cell>
          <cell r="L41">
            <v>24221231</v>
          </cell>
          <cell r="M41">
            <v>0</v>
          </cell>
          <cell r="N41">
            <v>0</v>
          </cell>
          <cell r="O41">
            <v>0</v>
          </cell>
          <cell r="P41">
            <v>24221231</v>
          </cell>
          <cell r="Q41" t="b">
            <v>1</v>
          </cell>
          <cell r="R41">
            <v>0</v>
          </cell>
          <cell r="S41">
            <v>24221231</v>
          </cell>
        </row>
        <row r="42">
          <cell r="A42">
            <v>211103</v>
          </cell>
          <cell r="B42" t="str">
            <v>BIAYA YMHD - INSENTIVE</v>
          </cell>
          <cell r="C42" t="str">
            <v>N</v>
          </cell>
          <cell r="D42" t="str">
            <v>K</v>
          </cell>
          <cell r="E42">
            <v>0</v>
          </cell>
          <cell r="F42">
            <v>150549035</v>
          </cell>
          <cell r="G42">
            <v>0</v>
          </cell>
          <cell r="H42">
            <v>0</v>
          </cell>
          <cell r="I42">
            <v>0</v>
          </cell>
          <cell r="J42">
            <v>13620889</v>
          </cell>
          <cell r="K42">
            <v>0</v>
          </cell>
          <cell r="L42">
            <v>164169924</v>
          </cell>
          <cell r="M42">
            <v>0</v>
          </cell>
          <cell r="N42">
            <v>0</v>
          </cell>
          <cell r="O42">
            <v>0</v>
          </cell>
          <cell r="P42">
            <v>164169924</v>
          </cell>
          <cell r="Q42" t="b">
            <v>1</v>
          </cell>
          <cell r="R42">
            <v>0</v>
          </cell>
          <cell r="S42">
            <v>164169924</v>
          </cell>
        </row>
        <row r="43">
          <cell r="A43">
            <v>211104</v>
          </cell>
          <cell r="B43" t="str">
            <v>BIAYA YMHD - ONGKOS ANGKUT</v>
          </cell>
          <cell r="C43" t="str">
            <v>N</v>
          </cell>
          <cell r="D43" t="str">
            <v>K</v>
          </cell>
          <cell r="E43">
            <v>0</v>
          </cell>
          <cell r="F43">
            <v>3966996275.9595385</v>
          </cell>
          <cell r="G43">
            <v>0</v>
          </cell>
          <cell r="H43">
            <v>0</v>
          </cell>
          <cell r="I43">
            <v>0</v>
          </cell>
          <cell r="J43">
            <v>389368400</v>
          </cell>
          <cell r="K43">
            <v>0</v>
          </cell>
          <cell r="L43">
            <v>4356364675.9595385</v>
          </cell>
          <cell r="M43">
            <v>0</v>
          </cell>
          <cell r="N43">
            <v>0</v>
          </cell>
          <cell r="O43">
            <v>0</v>
          </cell>
          <cell r="P43">
            <v>4356364675.9595385</v>
          </cell>
          <cell r="Q43" t="b">
            <v>1</v>
          </cell>
          <cell r="R43">
            <v>0</v>
          </cell>
          <cell r="S43">
            <v>4356364675.9595385</v>
          </cell>
        </row>
        <row r="44">
          <cell r="A44">
            <v>211201</v>
          </cell>
          <cell r="B44" t="str">
            <v>HUTANG MS SUPPORT</v>
          </cell>
          <cell r="C44" t="str">
            <v>N</v>
          </cell>
          <cell r="D44" t="str">
            <v>K</v>
          </cell>
          <cell r="E44">
            <v>0</v>
          </cell>
          <cell r="F44">
            <v>1532962457.2285714</v>
          </cell>
          <cell r="G44">
            <v>0</v>
          </cell>
          <cell r="H44">
            <v>0</v>
          </cell>
          <cell r="I44">
            <v>0</v>
          </cell>
          <cell r="J44">
            <v>188394000</v>
          </cell>
          <cell r="K44">
            <v>0</v>
          </cell>
          <cell r="L44">
            <v>1721356457.2285714</v>
          </cell>
          <cell r="M44">
            <v>0</v>
          </cell>
          <cell r="N44">
            <v>0</v>
          </cell>
          <cell r="O44">
            <v>0</v>
          </cell>
          <cell r="P44">
            <v>1721356457.2285714</v>
          </cell>
          <cell r="Q44" t="b">
            <v>1</v>
          </cell>
          <cell r="R44">
            <v>0</v>
          </cell>
          <cell r="S44">
            <v>1721356457.2285714</v>
          </cell>
        </row>
        <row r="45">
          <cell r="A45">
            <v>211202</v>
          </cell>
          <cell r="B45" t="str">
            <v>HUTANG JAMSOSTEK</v>
          </cell>
          <cell r="C45" t="str">
            <v>N</v>
          </cell>
          <cell r="D45" t="str">
            <v>K</v>
          </cell>
          <cell r="E45">
            <v>0</v>
          </cell>
          <cell r="F45">
            <v>255245510.0692001</v>
          </cell>
          <cell r="G45">
            <v>0</v>
          </cell>
          <cell r="H45">
            <v>0</v>
          </cell>
          <cell r="I45">
            <v>0</v>
          </cell>
          <cell r="J45">
            <v>39626902.813600063</v>
          </cell>
          <cell r="K45">
            <v>0</v>
          </cell>
          <cell r="L45">
            <v>294872412.88280016</v>
          </cell>
          <cell r="M45">
            <v>0</v>
          </cell>
          <cell r="N45">
            <v>0</v>
          </cell>
          <cell r="O45">
            <v>0</v>
          </cell>
          <cell r="P45">
            <v>294872412.88280016</v>
          </cell>
          <cell r="Q45" t="b">
            <v>1</v>
          </cell>
          <cell r="R45">
            <v>0</v>
          </cell>
          <cell r="S45">
            <v>294872412.88280016</v>
          </cell>
        </row>
        <row r="46">
          <cell r="A46">
            <v>211203</v>
          </cell>
          <cell r="B46" t="str">
            <v>HUTANG PUSAT</v>
          </cell>
          <cell r="C46" t="str">
            <v>N</v>
          </cell>
          <cell r="D46" t="str">
            <v>K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211301</v>
          </cell>
          <cell r="B47" t="str">
            <v>R/K Pusat</v>
          </cell>
          <cell r="C47" t="str">
            <v>N</v>
          </cell>
          <cell r="D47" t="str">
            <v>K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212001</v>
          </cell>
          <cell r="B48" t="str">
            <v>PPN YG MASIH HARUS DIBAYAR</v>
          </cell>
          <cell r="C48" t="str">
            <v>N</v>
          </cell>
          <cell r="D48" t="str">
            <v>K</v>
          </cell>
          <cell r="E48">
            <v>0</v>
          </cell>
          <cell r="F48">
            <v>4616373516.7295456</v>
          </cell>
          <cell r="G48">
            <v>0</v>
          </cell>
          <cell r="H48">
            <v>0</v>
          </cell>
          <cell r="I48">
            <v>0</v>
          </cell>
          <cell r="J48">
            <v>-21993302.700732708</v>
          </cell>
          <cell r="K48">
            <v>0</v>
          </cell>
          <cell r="L48">
            <v>4594380214.0288124</v>
          </cell>
          <cell r="M48">
            <v>0</v>
          </cell>
          <cell r="N48">
            <v>0</v>
          </cell>
          <cell r="O48">
            <v>0</v>
          </cell>
          <cell r="P48">
            <v>4594380214.0288124</v>
          </cell>
          <cell r="Q48" t="b">
            <v>1</v>
          </cell>
          <cell r="R48">
            <v>0</v>
          </cell>
          <cell r="S48">
            <v>4594380214.0288124</v>
          </cell>
        </row>
        <row r="49">
          <cell r="A49">
            <v>213001</v>
          </cell>
          <cell r="B49" t="str">
            <v>PPN KELUARAN</v>
          </cell>
          <cell r="C49" t="str">
            <v>N</v>
          </cell>
          <cell r="D49" t="str">
            <v>K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540174509.1109091</v>
          </cell>
          <cell r="J49">
            <v>540174509.1109091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214001</v>
          </cell>
          <cell r="B50" t="str">
            <v>Pajak YMHD - PPh 25</v>
          </cell>
          <cell r="C50" t="str">
            <v>N</v>
          </cell>
          <cell r="D50" t="str">
            <v>K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214002</v>
          </cell>
          <cell r="B51" t="str">
            <v>Pajak YMHD - PPh 23</v>
          </cell>
          <cell r="C51" t="str">
            <v>N</v>
          </cell>
          <cell r="D51" t="str">
            <v>K</v>
          </cell>
          <cell r="E51">
            <v>0</v>
          </cell>
          <cell r="F51">
            <v>194566.698</v>
          </cell>
          <cell r="G51">
            <v>0</v>
          </cell>
          <cell r="H51">
            <v>0</v>
          </cell>
          <cell r="I51">
            <v>0</v>
          </cell>
          <cell r="J51">
            <v>50756.400000000016</v>
          </cell>
          <cell r="K51">
            <v>0</v>
          </cell>
          <cell r="L51">
            <v>245323.09800000003</v>
          </cell>
          <cell r="M51">
            <v>0</v>
          </cell>
          <cell r="N51">
            <v>0</v>
          </cell>
          <cell r="O51">
            <v>0</v>
          </cell>
          <cell r="P51">
            <v>245323.09800000003</v>
          </cell>
          <cell r="Q51" t="b">
            <v>1</v>
          </cell>
          <cell r="R51">
            <v>0</v>
          </cell>
          <cell r="S51">
            <v>245323.09800000003</v>
          </cell>
        </row>
        <row r="52">
          <cell r="A52">
            <v>311110</v>
          </cell>
          <cell r="B52" t="str">
            <v>TITIPAN PELANGGAN</v>
          </cell>
          <cell r="C52" t="str">
            <v>N</v>
          </cell>
          <cell r="D52" t="str">
            <v>K</v>
          </cell>
          <cell r="E52">
            <v>0</v>
          </cell>
          <cell r="F52">
            <v>7819400</v>
          </cell>
          <cell r="G52">
            <v>53193938</v>
          </cell>
          <cell r="H52">
            <v>54799941</v>
          </cell>
          <cell r="I52">
            <v>0</v>
          </cell>
          <cell r="J52">
            <v>0</v>
          </cell>
          <cell r="K52">
            <v>0</v>
          </cell>
          <cell r="L52">
            <v>9425403</v>
          </cell>
          <cell r="M52">
            <v>0</v>
          </cell>
          <cell r="N52">
            <v>0</v>
          </cell>
          <cell r="O52">
            <v>0</v>
          </cell>
          <cell r="P52">
            <v>9425403</v>
          </cell>
          <cell r="Q52" t="b">
            <v>1</v>
          </cell>
          <cell r="R52">
            <v>0</v>
          </cell>
          <cell r="S52">
            <v>9425403</v>
          </cell>
        </row>
        <row r="53">
          <cell r="A53">
            <v>311111</v>
          </cell>
          <cell r="B53" t="str">
            <v>TITIPAN DENDA</v>
          </cell>
          <cell r="C53" t="str">
            <v>N</v>
          </cell>
          <cell r="D53" t="str">
            <v>K</v>
          </cell>
          <cell r="E53">
            <v>0</v>
          </cell>
          <cell r="F53">
            <v>81483</v>
          </cell>
          <cell r="G53">
            <v>0</v>
          </cell>
          <cell r="H53">
            <v>0</v>
          </cell>
          <cell r="I53">
            <v>0</v>
          </cell>
          <cell r="J53">
            <v>127690.04903846154</v>
          </cell>
          <cell r="K53">
            <v>0</v>
          </cell>
          <cell r="L53">
            <v>209173.04903846153</v>
          </cell>
          <cell r="M53">
            <v>0</v>
          </cell>
          <cell r="N53">
            <v>0</v>
          </cell>
          <cell r="O53">
            <v>0</v>
          </cell>
          <cell r="P53">
            <v>209173.04903846153</v>
          </cell>
          <cell r="Q53" t="b">
            <v>1</v>
          </cell>
          <cell r="R53">
            <v>0</v>
          </cell>
          <cell r="S53">
            <v>209173.04903846153</v>
          </cell>
        </row>
        <row r="54">
          <cell r="A54">
            <v>311112</v>
          </cell>
          <cell r="B54" t="str">
            <v>TITIPAN KLAIM</v>
          </cell>
          <cell r="C54" t="str">
            <v>N</v>
          </cell>
          <cell r="D54" t="str">
            <v>K</v>
          </cell>
          <cell r="E54">
            <v>0</v>
          </cell>
          <cell r="F54">
            <v>2974914</v>
          </cell>
          <cell r="G54">
            <v>0</v>
          </cell>
          <cell r="H54">
            <v>0</v>
          </cell>
          <cell r="I54">
            <v>0</v>
          </cell>
          <cell r="J54">
            <v>1980103</v>
          </cell>
          <cell r="K54">
            <v>0</v>
          </cell>
          <cell r="L54">
            <v>4955017</v>
          </cell>
          <cell r="M54">
            <v>0</v>
          </cell>
          <cell r="N54">
            <v>0</v>
          </cell>
          <cell r="O54">
            <v>0</v>
          </cell>
          <cell r="P54">
            <v>4955017</v>
          </cell>
          <cell r="Q54" t="b">
            <v>1</v>
          </cell>
          <cell r="R54">
            <v>0</v>
          </cell>
          <cell r="S54">
            <v>4955017</v>
          </cell>
        </row>
        <row r="55">
          <cell r="A55">
            <v>311113</v>
          </cell>
          <cell r="B55" t="str">
            <v>TITIPAN KOPERASI</v>
          </cell>
          <cell r="C55" t="str">
            <v>N</v>
          </cell>
          <cell r="D55" t="str">
            <v>K</v>
          </cell>
          <cell r="E55">
            <v>0</v>
          </cell>
          <cell r="F55">
            <v>165105492</v>
          </cell>
          <cell r="G55">
            <v>0</v>
          </cell>
          <cell r="H55">
            <v>0</v>
          </cell>
          <cell r="I55">
            <v>0</v>
          </cell>
          <cell r="J55">
            <v>31347172</v>
          </cell>
          <cell r="K55">
            <v>0</v>
          </cell>
          <cell r="L55">
            <v>196452664</v>
          </cell>
          <cell r="M55">
            <v>0</v>
          </cell>
          <cell r="N55">
            <v>0</v>
          </cell>
          <cell r="O55">
            <v>0</v>
          </cell>
          <cell r="P55">
            <v>196452664</v>
          </cell>
          <cell r="Q55" t="b">
            <v>1</v>
          </cell>
          <cell r="R55">
            <v>0</v>
          </cell>
          <cell r="S55">
            <v>196452664</v>
          </cell>
        </row>
        <row r="56">
          <cell r="A56">
            <v>311114</v>
          </cell>
          <cell r="B56" t="str">
            <v>TITIPAN JAMSOSTEK</v>
          </cell>
          <cell r="C56" t="str">
            <v>N</v>
          </cell>
          <cell r="D56" t="str">
            <v>K</v>
          </cell>
          <cell r="E56">
            <v>0</v>
          </cell>
          <cell r="F56">
            <v>11946584.239999998</v>
          </cell>
          <cell r="G56">
            <v>0</v>
          </cell>
          <cell r="H56">
            <v>0</v>
          </cell>
          <cell r="I56">
            <v>11326603.920000004</v>
          </cell>
          <cell r="J56">
            <v>11326603.920000004</v>
          </cell>
          <cell r="K56">
            <v>0</v>
          </cell>
          <cell r="L56">
            <v>11946584.24</v>
          </cell>
          <cell r="M56">
            <v>0</v>
          </cell>
          <cell r="N56">
            <v>0</v>
          </cell>
          <cell r="O56">
            <v>0</v>
          </cell>
          <cell r="P56">
            <v>11946584.24</v>
          </cell>
          <cell r="Q56" t="b">
            <v>1</v>
          </cell>
          <cell r="R56">
            <v>0</v>
          </cell>
          <cell r="S56">
            <v>11946584.24</v>
          </cell>
        </row>
        <row r="57">
          <cell r="A57">
            <v>311115</v>
          </cell>
          <cell r="B57" t="str">
            <v>TITIPAN HO</v>
          </cell>
          <cell r="C57" t="str">
            <v>N</v>
          </cell>
          <cell r="D57" t="str">
            <v>K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311117</v>
          </cell>
          <cell r="B58" t="str">
            <v>TITIPAN PELANGGAN KE REKENING PT</v>
          </cell>
          <cell r="C58" t="str">
            <v>N</v>
          </cell>
          <cell r="D58" t="str">
            <v>K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311118</v>
          </cell>
          <cell r="B59" t="str">
            <v>TITIPAN TOKO 55</v>
          </cell>
          <cell r="C59" t="str">
            <v>N</v>
          </cell>
          <cell r="D59" t="str">
            <v>K</v>
          </cell>
          <cell r="E59">
            <v>0</v>
          </cell>
          <cell r="F59">
            <v>4864550</v>
          </cell>
          <cell r="G59">
            <v>0</v>
          </cell>
          <cell r="H59">
            <v>0</v>
          </cell>
          <cell r="I59">
            <v>0</v>
          </cell>
          <cell r="J59">
            <v>1592350</v>
          </cell>
          <cell r="K59">
            <v>0</v>
          </cell>
          <cell r="L59">
            <v>6456900</v>
          </cell>
          <cell r="M59">
            <v>0</v>
          </cell>
          <cell r="N59">
            <v>0</v>
          </cell>
          <cell r="O59">
            <v>0</v>
          </cell>
          <cell r="P59">
            <v>6456900</v>
          </cell>
          <cell r="Q59" t="b">
            <v>1</v>
          </cell>
          <cell r="R59">
            <v>0</v>
          </cell>
          <cell r="S59">
            <v>6456900</v>
          </cell>
        </row>
        <row r="60">
          <cell r="A60">
            <v>311001</v>
          </cell>
          <cell r="B60" t="str">
            <v>MODAL</v>
          </cell>
          <cell r="C60" t="str">
            <v>N</v>
          </cell>
          <cell r="D60" t="str">
            <v>K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311101</v>
          </cell>
          <cell r="B61" t="str">
            <v>LABA DITAHAN</v>
          </cell>
          <cell r="C61" t="str">
            <v>N</v>
          </cell>
          <cell r="D61" t="str">
            <v>K</v>
          </cell>
          <cell r="E61">
            <v>0</v>
          </cell>
          <cell r="F61">
            <v>6401153879.4612541</v>
          </cell>
          <cell r="G61">
            <v>0</v>
          </cell>
          <cell r="H61">
            <v>0</v>
          </cell>
          <cell r="I61">
            <v>0</v>
          </cell>
          <cell r="J61">
            <v>232126290.61994553</v>
          </cell>
          <cell r="K61">
            <v>0</v>
          </cell>
          <cell r="L61">
            <v>6633280170.0811996</v>
          </cell>
          <cell r="M61">
            <v>0</v>
          </cell>
          <cell r="N61">
            <v>0</v>
          </cell>
          <cell r="O61">
            <v>0</v>
          </cell>
          <cell r="P61">
            <v>6633280170.0811996</v>
          </cell>
          <cell r="Q61" t="b">
            <v>1</v>
          </cell>
          <cell r="R61">
            <v>0</v>
          </cell>
          <cell r="S61">
            <v>6633280170.0811996</v>
          </cell>
        </row>
        <row r="62">
          <cell r="A62">
            <v>311201</v>
          </cell>
          <cell r="B62" t="str">
            <v>LABA TAHUN LALU</v>
          </cell>
          <cell r="C62" t="str">
            <v>N</v>
          </cell>
          <cell r="D62" t="str">
            <v>K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312002</v>
          </cell>
          <cell r="B63" t="str">
            <v>LABA TAHUN BERJALAN</v>
          </cell>
          <cell r="C63" t="str">
            <v>N</v>
          </cell>
          <cell r="D63" t="str">
            <v>K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312003</v>
          </cell>
          <cell r="B64" t="str">
            <v>LABA BULAN BERJALAN</v>
          </cell>
          <cell r="C64" t="str">
            <v>N</v>
          </cell>
          <cell r="D64" t="str">
            <v>K</v>
          </cell>
          <cell r="E64">
            <v>0</v>
          </cell>
          <cell r="F64">
            <v>232126290.61994553</v>
          </cell>
          <cell r="G64">
            <v>0</v>
          </cell>
          <cell r="H64">
            <v>0</v>
          </cell>
          <cell r="I64">
            <v>232126290.61994553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135146556.39427567</v>
          </cell>
          <cell r="Q64" t="b">
            <v>1</v>
          </cell>
          <cell r="R64">
            <v>0</v>
          </cell>
          <cell r="S64">
            <v>135146556.39427567</v>
          </cell>
        </row>
        <row r="65">
          <cell r="A65">
            <v>411001</v>
          </cell>
          <cell r="B65" t="str">
            <v>PENJUALAN TUNAI</v>
          </cell>
          <cell r="C65" t="str">
            <v>L</v>
          </cell>
          <cell r="D65" t="str">
            <v>K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31363.63636363636</v>
          </cell>
          <cell r="J65">
            <v>3524027166.363636</v>
          </cell>
          <cell r="K65">
            <v>0</v>
          </cell>
          <cell r="L65">
            <v>3523995802.7272725</v>
          </cell>
          <cell r="M65">
            <v>0</v>
          </cell>
          <cell r="N65">
            <v>3523995802.7272725</v>
          </cell>
          <cell r="O65">
            <v>0</v>
          </cell>
          <cell r="P65">
            <v>0</v>
          </cell>
          <cell r="Q65" t="b">
            <v>1</v>
          </cell>
          <cell r="R65">
            <v>0</v>
          </cell>
          <cell r="S65">
            <v>0</v>
          </cell>
        </row>
        <row r="66">
          <cell r="A66">
            <v>411002</v>
          </cell>
          <cell r="B66" t="str">
            <v>PENJUALAN TUNAI GALON BOTOL</v>
          </cell>
          <cell r="C66" t="str">
            <v>L</v>
          </cell>
          <cell r="D66" t="str">
            <v>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1920000</v>
          </cell>
          <cell r="K66">
            <v>0</v>
          </cell>
          <cell r="L66">
            <v>1920000</v>
          </cell>
          <cell r="M66">
            <v>0</v>
          </cell>
          <cell r="N66">
            <v>1920000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411003</v>
          </cell>
          <cell r="B67" t="str">
            <v>PENJUALAN TUNAI PALLET</v>
          </cell>
          <cell r="C67" t="str">
            <v>L</v>
          </cell>
          <cell r="D67" t="str">
            <v>K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411011</v>
          </cell>
          <cell r="B68" t="str">
            <v>Potongan Penjualan Tunai TIV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58562478.18181818</v>
          </cell>
          <cell r="J68">
            <v>0</v>
          </cell>
          <cell r="K68">
            <v>58562478.18181818</v>
          </cell>
          <cell r="L68">
            <v>0</v>
          </cell>
          <cell r="M68">
            <v>58562478.18181818</v>
          </cell>
          <cell r="N68">
            <v>0</v>
          </cell>
          <cell r="O68">
            <v>0</v>
          </cell>
          <cell r="P68">
            <v>0</v>
          </cell>
          <cell r="Q68" t="b">
            <v>1</v>
          </cell>
          <cell r="R68">
            <v>0</v>
          </cell>
          <cell r="S68">
            <v>0</v>
          </cell>
        </row>
        <row r="69">
          <cell r="A69">
            <v>411012</v>
          </cell>
          <cell r="B69" t="str">
            <v>Potongan Penjualan Tunai Lokal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6811659.0909090908</v>
          </cell>
          <cell r="J69">
            <v>0</v>
          </cell>
          <cell r="K69">
            <v>6811659.0909090908</v>
          </cell>
          <cell r="L69">
            <v>0</v>
          </cell>
          <cell r="M69">
            <v>6811659.0909090908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411013</v>
          </cell>
          <cell r="B70" t="str">
            <v>Potongan Penjualan Tunai Internal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17759690.909090906</v>
          </cell>
          <cell r="J70">
            <v>0</v>
          </cell>
          <cell r="K70">
            <v>17759690.909090906</v>
          </cell>
          <cell r="L70">
            <v>0</v>
          </cell>
          <cell r="M70">
            <v>17759690.909090906</v>
          </cell>
          <cell r="N70">
            <v>0</v>
          </cell>
          <cell r="O70">
            <v>0</v>
          </cell>
          <cell r="P70">
            <v>0</v>
          </cell>
          <cell r="Q70" t="b">
            <v>1</v>
          </cell>
          <cell r="R70">
            <v>0</v>
          </cell>
          <cell r="S70">
            <v>0</v>
          </cell>
        </row>
        <row r="71">
          <cell r="A71">
            <v>411014</v>
          </cell>
          <cell r="B71" t="str">
            <v>POT PENJUALAN TUNAI INTERNAL CN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411015</v>
          </cell>
          <cell r="B72" t="str">
            <v>POT PENJUALAN TUNAI INTERNAL CASH BACK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411016</v>
          </cell>
          <cell r="B73" t="str">
            <v>POT PENJUALAN TUNAI GALON BOTOL TIV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 t="b">
            <v>0</v>
          </cell>
          <cell r="R73">
            <v>0</v>
          </cell>
          <cell r="S73">
            <v>0</v>
          </cell>
        </row>
        <row r="74">
          <cell r="A74">
            <v>411017</v>
          </cell>
          <cell r="B74" t="str">
            <v>POT PENJUALAN TUNAI GALON BOTOL DISTRIBUTOR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411018</v>
          </cell>
          <cell r="B75" t="str">
            <v>POT PENJUALAN TUNAI GALON BOTOL INTERNAL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411019</v>
          </cell>
          <cell r="B76" t="str">
            <v>POT PENJUALAN TUNAI PALLET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411101</v>
          </cell>
          <cell r="B77" t="str">
            <v>PENJUALAN KREDIT</v>
          </cell>
          <cell r="C77" t="str">
            <v>L</v>
          </cell>
          <cell r="D77" t="str">
            <v>K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1951754823.6363635</v>
          </cell>
          <cell r="K77">
            <v>0</v>
          </cell>
          <cell r="L77">
            <v>1951754823.6363635</v>
          </cell>
          <cell r="M77">
            <v>0</v>
          </cell>
          <cell r="N77">
            <v>1951754823.6363635</v>
          </cell>
          <cell r="O77">
            <v>0</v>
          </cell>
          <cell r="P77">
            <v>0</v>
          </cell>
          <cell r="Q77" t="b">
            <v>1</v>
          </cell>
          <cell r="R77">
            <v>0</v>
          </cell>
          <cell r="S77">
            <v>0</v>
          </cell>
        </row>
        <row r="78">
          <cell r="A78">
            <v>411102</v>
          </cell>
          <cell r="B78" t="str">
            <v>PENJUALAN KREDIT GALON BOTOL</v>
          </cell>
          <cell r="C78" t="str">
            <v>L</v>
          </cell>
          <cell r="D78" t="str">
            <v>K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71460000</v>
          </cell>
          <cell r="K78">
            <v>0</v>
          </cell>
          <cell r="L78">
            <v>71460000</v>
          </cell>
          <cell r="M78">
            <v>0</v>
          </cell>
          <cell r="N78">
            <v>71460000</v>
          </cell>
          <cell r="O78">
            <v>0</v>
          </cell>
          <cell r="P78">
            <v>0</v>
          </cell>
          <cell r="Q78" t="b">
            <v>1</v>
          </cell>
          <cell r="R78">
            <v>0</v>
          </cell>
          <cell r="S78">
            <v>0</v>
          </cell>
        </row>
        <row r="79">
          <cell r="A79">
            <v>411103</v>
          </cell>
          <cell r="B79" t="str">
            <v>PENJUALAN KREDIT PALLET</v>
          </cell>
          <cell r="C79" t="str">
            <v>L</v>
          </cell>
          <cell r="D79" t="str">
            <v>K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411111</v>
          </cell>
          <cell r="B80" t="str">
            <v>Potongan Penjualan Kredit TIV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35071483.636363633</v>
          </cell>
          <cell r="J80">
            <v>0</v>
          </cell>
          <cell r="K80">
            <v>35071483.636363633</v>
          </cell>
          <cell r="L80">
            <v>0</v>
          </cell>
          <cell r="M80">
            <v>35071483.636363633</v>
          </cell>
          <cell r="N80">
            <v>0</v>
          </cell>
          <cell r="O80">
            <v>0</v>
          </cell>
          <cell r="P80">
            <v>0</v>
          </cell>
          <cell r="Q80" t="b">
            <v>1</v>
          </cell>
          <cell r="R80">
            <v>0</v>
          </cell>
          <cell r="S80">
            <v>0</v>
          </cell>
        </row>
        <row r="81">
          <cell r="A81">
            <v>411112</v>
          </cell>
          <cell r="B81" t="str">
            <v>Potongan Penjualan Kredit Lokal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39192367.07272727</v>
          </cell>
          <cell r="J81">
            <v>0</v>
          </cell>
          <cell r="K81">
            <v>39192367.07272727</v>
          </cell>
          <cell r="L81">
            <v>0</v>
          </cell>
          <cell r="M81">
            <v>39192367.07272727</v>
          </cell>
          <cell r="N81">
            <v>0</v>
          </cell>
          <cell r="O81">
            <v>0</v>
          </cell>
          <cell r="P81">
            <v>0</v>
          </cell>
          <cell r="Q81" t="b">
            <v>1</v>
          </cell>
          <cell r="R81">
            <v>0</v>
          </cell>
          <cell r="S81">
            <v>0</v>
          </cell>
        </row>
        <row r="82">
          <cell r="A82">
            <v>411113</v>
          </cell>
          <cell r="B82" t="str">
            <v>Potongan Penjualan Kredit Internal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10273181.818181816</v>
          </cell>
          <cell r="J82">
            <v>0</v>
          </cell>
          <cell r="K82">
            <v>10273181.818181816</v>
          </cell>
          <cell r="L82">
            <v>0</v>
          </cell>
          <cell r="M82">
            <v>10273181.818181816</v>
          </cell>
          <cell r="N82">
            <v>0</v>
          </cell>
          <cell r="O82">
            <v>0</v>
          </cell>
          <cell r="P82">
            <v>0</v>
          </cell>
          <cell r="Q82" t="b">
            <v>1</v>
          </cell>
          <cell r="R82">
            <v>0</v>
          </cell>
          <cell r="S82">
            <v>0</v>
          </cell>
        </row>
        <row r="83">
          <cell r="A83">
            <v>411114</v>
          </cell>
          <cell r="B83" t="str">
            <v>POT PENJUALAN KREDIT INTERNAL CN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411115</v>
          </cell>
          <cell r="B84" t="str">
            <v>POT PENJUALAN KREDIT INTERNAL CASH BACK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411116</v>
          </cell>
          <cell r="B85" t="str">
            <v>POT PENJUALAN KREDIT GALON BOTOL TIV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411117</v>
          </cell>
          <cell r="B86" t="str">
            <v>POT PENJUALAN KREDIT GALON BOTOL DISTRIBUTOR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411118</v>
          </cell>
          <cell r="B87" t="str">
            <v>POT PENJUALAN KREDIT GALON BOTOL INTERNAL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411119</v>
          </cell>
          <cell r="B88" t="str">
            <v>POT PENJUALAN KREDIT PALLET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510001</v>
          </cell>
          <cell r="B89" t="str">
            <v>HPP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6580144953.712122</v>
          </cell>
          <cell r="J89">
            <v>2366400392.121212</v>
          </cell>
          <cell r="K89">
            <v>4213744561.59091</v>
          </cell>
          <cell r="L89">
            <v>0</v>
          </cell>
          <cell r="M89">
            <v>4213744561.59091</v>
          </cell>
          <cell r="N89">
            <v>0</v>
          </cell>
          <cell r="O89">
            <v>0</v>
          </cell>
          <cell r="P89">
            <v>0</v>
          </cell>
          <cell r="Q89" t="b">
            <v>1</v>
          </cell>
          <cell r="R89">
            <v>0</v>
          </cell>
          <cell r="S89">
            <v>0</v>
          </cell>
        </row>
        <row r="90">
          <cell r="A90">
            <v>511001</v>
          </cell>
          <cell r="B90" t="str">
            <v>PEMBELIAN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5602837781.8181829</v>
          </cell>
          <cell r="J90">
            <v>5602837781.8181829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1</v>
          </cell>
          <cell r="R90">
            <v>0</v>
          </cell>
          <cell r="S90">
            <v>0</v>
          </cell>
        </row>
        <row r="91">
          <cell r="A91">
            <v>511002</v>
          </cell>
          <cell r="B91" t="str">
            <v>PEMBELIAN GALON BOTOL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219870000</v>
          </cell>
          <cell r="J91">
            <v>219870000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1</v>
          </cell>
          <cell r="R91">
            <v>0</v>
          </cell>
          <cell r="S91">
            <v>0</v>
          </cell>
        </row>
        <row r="92">
          <cell r="A92">
            <v>511003</v>
          </cell>
          <cell r="B92" t="str">
            <v>PEMBELIAN PALLET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6000000</v>
          </cell>
          <cell r="J92">
            <v>6000000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b">
            <v>1</v>
          </cell>
          <cell r="R92">
            <v>0</v>
          </cell>
          <cell r="S92">
            <v>0</v>
          </cell>
        </row>
        <row r="93">
          <cell r="A93">
            <v>811001</v>
          </cell>
          <cell r="B93" t="str">
            <v>LEMBUR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811002</v>
          </cell>
          <cell r="B94" t="str">
            <v>INCENTIVE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13620889</v>
          </cell>
          <cell r="J94">
            <v>0</v>
          </cell>
          <cell r="K94">
            <v>13620889</v>
          </cell>
          <cell r="L94">
            <v>0</v>
          </cell>
          <cell r="M94">
            <v>13620889</v>
          </cell>
          <cell r="N94">
            <v>0</v>
          </cell>
          <cell r="O94">
            <v>0</v>
          </cell>
          <cell r="P94">
            <v>0</v>
          </cell>
          <cell r="Q94" t="b">
            <v>1</v>
          </cell>
          <cell r="R94">
            <v>0</v>
          </cell>
          <cell r="S94">
            <v>0</v>
          </cell>
        </row>
        <row r="95">
          <cell r="A95">
            <v>811003</v>
          </cell>
          <cell r="B95" t="str">
            <v>BBM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50766466</v>
          </cell>
          <cell r="H95">
            <v>0</v>
          </cell>
          <cell r="I95">
            <v>5700000</v>
          </cell>
          <cell r="J95">
            <v>0</v>
          </cell>
          <cell r="K95">
            <v>56466466</v>
          </cell>
          <cell r="L95">
            <v>0</v>
          </cell>
          <cell r="M95">
            <v>56466466</v>
          </cell>
          <cell r="N95">
            <v>0</v>
          </cell>
          <cell r="O95">
            <v>0</v>
          </cell>
          <cell r="P95">
            <v>0</v>
          </cell>
          <cell r="Q95" t="b">
            <v>1</v>
          </cell>
          <cell r="R95">
            <v>0</v>
          </cell>
          <cell r="S95">
            <v>0</v>
          </cell>
        </row>
        <row r="96">
          <cell r="A96">
            <v>811004</v>
          </cell>
          <cell r="B96" t="str">
            <v>PEMELIHARAAN KENDARAAN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1055000</v>
          </cell>
          <cell r="H96">
            <v>0</v>
          </cell>
          <cell r="I96">
            <v>55672525</v>
          </cell>
          <cell r="J96">
            <v>0</v>
          </cell>
          <cell r="K96">
            <v>56727525</v>
          </cell>
          <cell r="L96">
            <v>0</v>
          </cell>
          <cell r="M96">
            <v>56727525</v>
          </cell>
          <cell r="N96">
            <v>0</v>
          </cell>
          <cell r="O96">
            <v>0</v>
          </cell>
          <cell r="P96">
            <v>0</v>
          </cell>
          <cell r="Q96" t="b">
            <v>1</v>
          </cell>
          <cell r="R96">
            <v>0</v>
          </cell>
          <cell r="S96">
            <v>0</v>
          </cell>
        </row>
        <row r="97">
          <cell r="A97">
            <v>811005</v>
          </cell>
          <cell r="B97" t="str">
            <v>PARKIR &amp; TOL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1494000</v>
          </cell>
          <cell r="H97">
            <v>0</v>
          </cell>
          <cell r="I97">
            <v>0</v>
          </cell>
          <cell r="J97">
            <v>0</v>
          </cell>
          <cell r="K97">
            <v>1494000</v>
          </cell>
          <cell r="L97">
            <v>0</v>
          </cell>
          <cell r="M97">
            <v>1494000</v>
          </cell>
          <cell r="N97">
            <v>0</v>
          </cell>
          <cell r="O97">
            <v>0</v>
          </cell>
          <cell r="P97">
            <v>0</v>
          </cell>
          <cell r="Q97" t="b">
            <v>1</v>
          </cell>
          <cell r="R97">
            <v>0</v>
          </cell>
          <cell r="S97">
            <v>0</v>
          </cell>
        </row>
        <row r="98">
          <cell r="A98">
            <v>811006</v>
          </cell>
          <cell r="B98" t="str">
            <v>PAKET/PENGIRIMAN DOKUMEN</v>
          </cell>
          <cell r="C98" t="str">
            <v>L</v>
          </cell>
          <cell r="D98" t="str">
            <v>D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b">
            <v>0</v>
          </cell>
          <cell r="R98">
            <v>0</v>
          </cell>
          <cell r="S98">
            <v>0</v>
          </cell>
        </row>
        <row r="99">
          <cell r="A99">
            <v>811007</v>
          </cell>
          <cell r="B99" t="str">
            <v>BENGKEL</v>
          </cell>
          <cell r="C99" t="str">
            <v>L</v>
          </cell>
          <cell r="D99" t="str">
            <v>D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b">
            <v>0</v>
          </cell>
          <cell r="R99">
            <v>0</v>
          </cell>
          <cell r="S99">
            <v>0</v>
          </cell>
        </row>
        <row r="100">
          <cell r="A100">
            <v>811010</v>
          </cell>
          <cell r="B100" t="str">
            <v>PEM. KEND. AKIBAT KECELAKAAN</v>
          </cell>
          <cell r="C100" t="str">
            <v>L</v>
          </cell>
          <cell r="D100" t="str">
            <v>D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 t="b">
            <v>0</v>
          </cell>
          <cell r="R100">
            <v>0</v>
          </cell>
          <cell r="S100">
            <v>0</v>
          </cell>
        </row>
        <row r="101">
          <cell r="A101">
            <v>821000</v>
          </cell>
          <cell r="B101" t="str">
            <v>PERLENGKAPAN KANTOR</v>
          </cell>
          <cell r="C101" t="str">
            <v>L</v>
          </cell>
          <cell r="D101" t="str">
            <v>D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b">
            <v>0</v>
          </cell>
          <cell r="R101">
            <v>0</v>
          </cell>
          <cell r="S101">
            <v>0</v>
          </cell>
        </row>
        <row r="102">
          <cell r="A102">
            <v>821001</v>
          </cell>
          <cell r="B102" t="str">
            <v>GAJI DAN TUNJANGAN</v>
          </cell>
          <cell r="C102" t="str">
            <v>L</v>
          </cell>
          <cell r="D102" t="str">
            <v>D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398613851.2090385</v>
          </cell>
          <cell r="J102">
            <v>0</v>
          </cell>
          <cell r="K102">
            <v>398613851.2090385</v>
          </cell>
          <cell r="L102">
            <v>0</v>
          </cell>
          <cell r="M102">
            <v>398613851.2090385</v>
          </cell>
          <cell r="N102">
            <v>0</v>
          </cell>
          <cell r="O102">
            <v>0</v>
          </cell>
          <cell r="P102">
            <v>0</v>
          </cell>
          <cell r="Q102" t="b">
            <v>1</v>
          </cell>
          <cell r="R102">
            <v>0</v>
          </cell>
          <cell r="S102">
            <v>0</v>
          </cell>
        </row>
        <row r="103">
          <cell r="A103">
            <v>821002</v>
          </cell>
          <cell r="B103" t="str">
            <v>JAMSOSTEK</v>
          </cell>
          <cell r="C103" t="str">
            <v>L</v>
          </cell>
          <cell r="D103" t="str">
            <v>D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28300298.893600058</v>
          </cell>
          <cell r="J103">
            <v>0</v>
          </cell>
          <cell r="K103">
            <v>28300298.893600058</v>
          </cell>
          <cell r="L103">
            <v>0</v>
          </cell>
          <cell r="M103">
            <v>28300298.893600058</v>
          </cell>
          <cell r="N103">
            <v>0</v>
          </cell>
          <cell r="O103">
            <v>0</v>
          </cell>
          <cell r="P103">
            <v>0</v>
          </cell>
          <cell r="Q103" t="b">
            <v>1</v>
          </cell>
          <cell r="R103">
            <v>0</v>
          </cell>
          <cell r="S103">
            <v>0</v>
          </cell>
        </row>
        <row r="104">
          <cell r="A104">
            <v>821004</v>
          </cell>
          <cell r="B104" t="str">
            <v>KONSUMSI</v>
          </cell>
          <cell r="C104" t="str">
            <v>L</v>
          </cell>
          <cell r="D104" t="str">
            <v>D</v>
          </cell>
          <cell r="E104">
            <v>0</v>
          </cell>
          <cell r="F104">
            <v>0</v>
          </cell>
          <cell r="G104">
            <v>332667</v>
          </cell>
          <cell r="H104">
            <v>0</v>
          </cell>
          <cell r="I104">
            <v>0</v>
          </cell>
          <cell r="J104">
            <v>0</v>
          </cell>
          <cell r="K104">
            <v>332667</v>
          </cell>
          <cell r="L104">
            <v>0</v>
          </cell>
          <cell r="M104">
            <v>332667</v>
          </cell>
          <cell r="N104">
            <v>0</v>
          </cell>
          <cell r="O104">
            <v>0</v>
          </cell>
          <cell r="P104">
            <v>0</v>
          </cell>
          <cell r="Q104" t="b">
            <v>1</v>
          </cell>
          <cell r="R104">
            <v>0</v>
          </cell>
          <cell r="S104">
            <v>0</v>
          </cell>
        </row>
        <row r="105">
          <cell r="A105">
            <v>821005</v>
          </cell>
          <cell r="B105" t="str">
            <v>PENGOBATAN</v>
          </cell>
          <cell r="C105" t="str">
            <v>L</v>
          </cell>
          <cell r="D105" t="str">
            <v>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b">
            <v>0</v>
          </cell>
          <cell r="R105">
            <v>0</v>
          </cell>
          <cell r="S105">
            <v>0</v>
          </cell>
        </row>
        <row r="106">
          <cell r="A106">
            <v>821006</v>
          </cell>
          <cell r="B106" t="str">
            <v>THR/BONUS</v>
          </cell>
          <cell r="C106" t="str">
            <v>L</v>
          </cell>
          <cell r="D106" t="str">
            <v>D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30021416.166666668</v>
          </cell>
          <cell r="J106">
            <v>0</v>
          </cell>
          <cell r="K106">
            <v>30021416.166666668</v>
          </cell>
          <cell r="L106">
            <v>0</v>
          </cell>
          <cell r="M106">
            <v>30021416.166666668</v>
          </cell>
          <cell r="N106">
            <v>0</v>
          </cell>
          <cell r="O106">
            <v>0</v>
          </cell>
          <cell r="P106">
            <v>0</v>
          </cell>
          <cell r="Q106" t="b">
            <v>1</v>
          </cell>
          <cell r="R106">
            <v>0</v>
          </cell>
          <cell r="S106">
            <v>0</v>
          </cell>
        </row>
        <row r="107">
          <cell r="A107">
            <v>821007</v>
          </cell>
          <cell r="B107" t="str">
            <v>PPH PASAL 21</v>
          </cell>
          <cell r="C107" t="str">
            <v>L</v>
          </cell>
          <cell r="D107" t="str">
            <v>D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b">
            <v>0</v>
          </cell>
          <cell r="R107">
            <v>0</v>
          </cell>
          <cell r="S107">
            <v>0</v>
          </cell>
        </row>
        <row r="108">
          <cell r="A108">
            <v>821008</v>
          </cell>
          <cell r="B108" t="str">
            <v>Biaya Pajak - PPh 25</v>
          </cell>
          <cell r="C108" t="str">
            <v>L</v>
          </cell>
          <cell r="D108" t="str">
            <v>D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b">
            <v>0</v>
          </cell>
          <cell r="R108">
            <v>0</v>
          </cell>
          <cell r="S108">
            <v>0</v>
          </cell>
        </row>
        <row r="109">
          <cell r="A109">
            <v>822001</v>
          </cell>
          <cell r="B109" t="str">
            <v>PEMELIHARAAN BANGUNAN</v>
          </cell>
          <cell r="C109" t="str">
            <v>L</v>
          </cell>
          <cell r="D109" t="str">
            <v>D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b">
            <v>0</v>
          </cell>
          <cell r="R109">
            <v>0</v>
          </cell>
          <cell r="S109">
            <v>0</v>
          </cell>
        </row>
        <row r="110">
          <cell r="A110">
            <v>822005</v>
          </cell>
          <cell r="B110" t="str">
            <v>PEMELIHARAAN KANTOR/BANGUNAN</v>
          </cell>
          <cell r="C110" t="str">
            <v>L</v>
          </cell>
          <cell r="D110" t="str">
            <v>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1190000</v>
          </cell>
          <cell r="J110">
            <v>0</v>
          </cell>
          <cell r="K110">
            <v>1190000</v>
          </cell>
          <cell r="L110">
            <v>0</v>
          </cell>
          <cell r="M110">
            <v>1190000</v>
          </cell>
          <cell r="N110">
            <v>0</v>
          </cell>
          <cell r="O110">
            <v>0</v>
          </cell>
          <cell r="P110">
            <v>0</v>
          </cell>
          <cell r="Q110" t="b">
            <v>1</v>
          </cell>
          <cell r="R110">
            <v>0</v>
          </cell>
          <cell r="S110">
            <v>0</v>
          </cell>
        </row>
        <row r="111">
          <cell r="A111">
            <v>822015</v>
          </cell>
          <cell r="B111" t="str">
            <v>PEMELIHARAAN INVENTARIS</v>
          </cell>
          <cell r="C111" t="str">
            <v>L</v>
          </cell>
          <cell r="D111" t="str">
            <v>D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 t="b">
            <v>0</v>
          </cell>
          <cell r="R111">
            <v>0</v>
          </cell>
          <cell r="S111">
            <v>0</v>
          </cell>
        </row>
        <row r="112">
          <cell r="A112">
            <v>824001</v>
          </cell>
          <cell r="B112" t="str">
            <v>LISTRIK</v>
          </cell>
          <cell r="C112" t="str">
            <v>L</v>
          </cell>
          <cell r="D112" t="str">
            <v>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6075715</v>
          </cell>
          <cell r="J112">
            <v>0</v>
          </cell>
          <cell r="K112">
            <v>6075715</v>
          </cell>
          <cell r="L112">
            <v>0</v>
          </cell>
          <cell r="M112">
            <v>6075715</v>
          </cell>
          <cell r="N112">
            <v>0</v>
          </cell>
          <cell r="O112">
            <v>0</v>
          </cell>
          <cell r="P112">
            <v>0</v>
          </cell>
          <cell r="Q112" t="b">
            <v>1</v>
          </cell>
          <cell r="R112">
            <v>0</v>
          </cell>
          <cell r="S112">
            <v>0</v>
          </cell>
        </row>
        <row r="113">
          <cell r="A113">
            <v>824002</v>
          </cell>
          <cell r="B113" t="str">
            <v>ALAT TULIS &amp; CETAKAN</v>
          </cell>
          <cell r="C113" t="str">
            <v>L</v>
          </cell>
          <cell r="D113" t="str">
            <v>D</v>
          </cell>
          <cell r="E113">
            <v>0</v>
          </cell>
          <cell r="F113">
            <v>0</v>
          </cell>
          <cell r="G113">
            <v>49500</v>
          </cell>
          <cell r="H113">
            <v>0</v>
          </cell>
          <cell r="I113">
            <v>4011400</v>
          </cell>
          <cell r="J113">
            <v>0</v>
          </cell>
          <cell r="K113">
            <v>4060900</v>
          </cell>
          <cell r="L113">
            <v>0</v>
          </cell>
          <cell r="M113">
            <v>4060900</v>
          </cell>
          <cell r="N113">
            <v>0</v>
          </cell>
          <cell r="O113">
            <v>0</v>
          </cell>
          <cell r="P113">
            <v>0</v>
          </cell>
          <cell r="Q113" t="b">
            <v>1</v>
          </cell>
          <cell r="R113">
            <v>0</v>
          </cell>
          <cell r="S113">
            <v>0</v>
          </cell>
        </row>
        <row r="114">
          <cell r="A114">
            <v>824003</v>
          </cell>
          <cell r="B114" t="str">
            <v>TELEPHONE/FAX/SPEEDY</v>
          </cell>
          <cell r="C114" t="str">
            <v>L</v>
          </cell>
          <cell r="D114" t="str">
            <v>D</v>
          </cell>
          <cell r="E114">
            <v>0</v>
          </cell>
          <cell r="F114">
            <v>0</v>
          </cell>
          <cell r="G114">
            <v>1080000</v>
          </cell>
          <cell r="H114">
            <v>0</v>
          </cell>
          <cell r="I114">
            <v>765803</v>
          </cell>
          <cell r="J114">
            <v>0</v>
          </cell>
          <cell r="K114">
            <v>1845803</v>
          </cell>
          <cell r="L114">
            <v>0</v>
          </cell>
          <cell r="M114">
            <v>1845803</v>
          </cell>
          <cell r="N114">
            <v>0</v>
          </cell>
          <cell r="O114">
            <v>0</v>
          </cell>
          <cell r="P114">
            <v>0</v>
          </cell>
          <cell r="Q114" t="b">
            <v>1</v>
          </cell>
          <cell r="R114">
            <v>0</v>
          </cell>
          <cell r="S114">
            <v>0</v>
          </cell>
        </row>
        <row r="115">
          <cell r="A115">
            <v>824004</v>
          </cell>
          <cell r="B115" t="str">
            <v>SUMBANGAN/IURAN &amp; MAJALAH</v>
          </cell>
          <cell r="C115" t="str">
            <v>L</v>
          </cell>
          <cell r="D115" t="str">
            <v>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b">
            <v>0</v>
          </cell>
          <cell r="R115">
            <v>0</v>
          </cell>
          <cell r="S115">
            <v>0</v>
          </cell>
        </row>
        <row r="116">
          <cell r="A116">
            <v>824005</v>
          </cell>
          <cell r="B116" t="str">
            <v>PERJALANAN DINAS</v>
          </cell>
          <cell r="C116" t="str">
            <v>L</v>
          </cell>
          <cell r="D116" t="str">
            <v>D</v>
          </cell>
          <cell r="E116">
            <v>0</v>
          </cell>
          <cell r="F116">
            <v>0</v>
          </cell>
          <cell r="G116">
            <v>310000</v>
          </cell>
          <cell r="H116">
            <v>0</v>
          </cell>
          <cell r="I116">
            <v>0</v>
          </cell>
          <cell r="J116">
            <v>0</v>
          </cell>
          <cell r="K116">
            <v>310000</v>
          </cell>
          <cell r="L116">
            <v>0</v>
          </cell>
          <cell r="M116">
            <v>310000</v>
          </cell>
          <cell r="N116">
            <v>0</v>
          </cell>
          <cell r="O116">
            <v>0</v>
          </cell>
          <cell r="P116">
            <v>0</v>
          </cell>
          <cell r="Q116" t="b">
            <v>1</v>
          </cell>
          <cell r="R116">
            <v>0</v>
          </cell>
          <cell r="S116">
            <v>0</v>
          </cell>
        </row>
        <row r="117">
          <cell r="A117">
            <v>824006</v>
          </cell>
          <cell r="B117" t="str">
            <v>TRAINNING/SEMINAR/RAPAT</v>
          </cell>
          <cell r="C117" t="str">
            <v>L</v>
          </cell>
          <cell r="D117" t="str">
            <v>D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b">
            <v>0</v>
          </cell>
          <cell r="R117">
            <v>0</v>
          </cell>
          <cell r="S117">
            <v>0</v>
          </cell>
        </row>
        <row r="118">
          <cell r="A118">
            <v>824007</v>
          </cell>
          <cell r="B118" t="str">
            <v>BIAYA RUMAH TANGGA</v>
          </cell>
          <cell r="C118" t="str">
            <v>L</v>
          </cell>
          <cell r="D118" t="str">
            <v>D</v>
          </cell>
          <cell r="E118">
            <v>0</v>
          </cell>
          <cell r="F118">
            <v>0</v>
          </cell>
          <cell r="G118">
            <v>2602900</v>
          </cell>
          <cell r="H118">
            <v>0</v>
          </cell>
          <cell r="I118">
            <v>39000</v>
          </cell>
          <cell r="J118">
            <v>0</v>
          </cell>
          <cell r="K118">
            <v>2641900</v>
          </cell>
          <cell r="L118">
            <v>0</v>
          </cell>
          <cell r="M118">
            <v>2641900</v>
          </cell>
          <cell r="N118">
            <v>0</v>
          </cell>
          <cell r="O118">
            <v>0</v>
          </cell>
          <cell r="P118">
            <v>0</v>
          </cell>
          <cell r="Q118" t="b">
            <v>1</v>
          </cell>
          <cell r="R118">
            <v>0</v>
          </cell>
          <cell r="S118">
            <v>0</v>
          </cell>
        </row>
        <row r="119">
          <cell r="A119">
            <v>824008</v>
          </cell>
          <cell r="B119" t="str">
            <v>SEWA KENDARAAN</v>
          </cell>
          <cell r="C119" t="str">
            <v>L</v>
          </cell>
          <cell r="D119" t="str">
            <v>D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61059868</v>
          </cell>
          <cell r="J119">
            <v>0</v>
          </cell>
          <cell r="K119">
            <v>61059868</v>
          </cell>
          <cell r="L119">
            <v>0</v>
          </cell>
          <cell r="M119">
            <v>61059868</v>
          </cell>
          <cell r="N119">
            <v>0</v>
          </cell>
          <cell r="O119">
            <v>0</v>
          </cell>
          <cell r="P119">
            <v>0</v>
          </cell>
          <cell r="Q119" t="b">
            <v>1</v>
          </cell>
          <cell r="R119">
            <v>0</v>
          </cell>
          <cell r="S119">
            <v>0</v>
          </cell>
        </row>
        <row r="120">
          <cell r="A120">
            <v>824009</v>
          </cell>
          <cell r="B120" t="str">
            <v>SEWA KANTOR</v>
          </cell>
          <cell r="C120" t="str">
            <v>L</v>
          </cell>
          <cell r="D120" t="str">
            <v>D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41666667</v>
          </cell>
          <cell r="J120">
            <v>0</v>
          </cell>
          <cell r="K120">
            <v>41666667</v>
          </cell>
          <cell r="L120">
            <v>0</v>
          </cell>
          <cell r="M120">
            <v>41666667</v>
          </cell>
          <cell r="N120">
            <v>0</v>
          </cell>
          <cell r="O120">
            <v>0</v>
          </cell>
          <cell r="P120">
            <v>0</v>
          </cell>
          <cell r="Q120" t="b">
            <v>1</v>
          </cell>
          <cell r="R120">
            <v>0</v>
          </cell>
          <cell r="S120">
            <v>0</v>
          </cell>
        </row>
        <row r="121">
          <cell r="A121">
            <v>824010</v>
          </cell>
          <cell r="B121" t="str">
            <v>SEWA INVENTARIS</v>
          </cell>
          <cell r="C121" t="str">
            <v>L</v>
          </cell>
          <cell r="D121" t="str">
            <v>D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9138822</v>
          </cell>
          <cell r="J121">
            <v>0</v>
          </cell>
          <cell r="K121">
            <v>9138822</v>
          </cell>
          <cell r="L121">
            <v>0</v>
          </cell>
          <cell r="M121">
            <v>9138822</v>
          </cell>
          <cell r="N121">
            <v>0</v>
          </cell>
          <cell r="O121">
            <v>0</v>
          </cell>
          <cell r="P121">
            <v>0</v>
          </cell>
          <cell r="Q121" t="b">
            <v>1</v>
          </cell>
          <cell r="R121">
            <v>0</v>
          </cell>
          <cell r="S121">
            <v>0</v>
          </cell>
        </row>
        <row r="122">
          <cell r="A122">
            <v>824011</v>
          </cell>
          <cell r="B122" t="str">
            <v>PEMBELIAN TRIPLEK</v>
          </cell>
          <cell r="C122" t="str">
            <v>L</v>
          </cell>
          <cell r="D122" t="str">
            <v>D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1029200</v>
          </cell>
          <cell r="J122">
            <v>0</v>
          </cell>
          <cell r="K122">
            <v>1029200</v>
          </cell>
          <cell r="L122">
            <v>0</v>
          </cell>
          <cell r="M122">
            <v>1029200</v>
          </cell>
          <cell r="N122">
            <v>0</v>
          </cell>
          <cell r="O122">
            <v>0</v>
          </cell>
          <cell r="P122">
            <v>0</v>
          </cell>
          <cell r="Q122" t="b">
            <v>1</v>
          </cell>
          <cell r="R122">
            <v>0</v>
          </cell>
          <cell r="S122">
            <v>0</v>
          </cell>
        </row>
        <row r="123">
          <cell r="A123">
            <v>824013</v>
          </cell>
          <cell r="B123" t="str">
            <v>PENGHAPUSAN PIUTANG</v>
          </cell>
          <cell r="C123" t="str">
            <v>L</v>
          </cell>
          <cell r="D123" t="str">
            <v>D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b">
            <v>0</v>
          </cell>
          <cell r="R123">
            <v>0</v>
          </cell>
          <cell r="S123">
            <v>0</v>
          </cell>
        </row>
        <row r="124">
          <cell r="A124">
            <v>824019</v>
          </cell>
          <cell r="B124" t="str">
            <v>PERIJINAN DAN PBB</v>
          </cell>
          <cell r="C124" t="str">
            <v>L</v>
          </cell>
          <cell r="D124" t="str">
            <v>D</v>
          </cell>
          <cell r="E124">
            <v>0</v>
          </cell>
          <cell r="F124">
            <v>0</v>
          </cell>
          <cell r="G124">
            <v>114198</v>
          </cell>
          <cell r="H124">
            <v>0</v>
          </cell>
          <cell r="I124">
            <v>0</v>
          </cell>
          <cell r="J124">
            <v>0</v>
          </cell>
          <cell r="K124">
            <v>114198</v>
          </cell>
          <cell r="L124">
            <v>0</v>
          </cell>
          <cell r="M124">
            <v>114198</v>
          </cell>
          <cell r="N124">
            <v>0</v>
          </cell>
          <cell r="O124">
            <v>0</v>
          </cell>
          <cell r="P124">
            <v>0</v>
          </cell>
          <cell r="Q124" t="b">
            <v>1</v>
          </cell>
          <cell r="R124">
            <v>0</v>
          </cell>
          <cell r="S124">
            <v>0</v>
          </cell>
        </row>
        <row r="125">
          <cell r="A125">
            <v>824020</v>
          </cell>
          <cell r="B125" t="str">
            <v>BIAYA PERBAIKAN DISPENSER</v>
          </cell>
          <cell r="C125" t="str">
            <v>L</v>
          </cell>
          <cell r="D125" t="str">
            <v>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b">
            <v>0</v>
          </cell>
          <cell r="R125">
            <v>0</v>
          </cell>
          <cell r="S125">
            <v>0</v>
          </cell>
        </row>
        <row r="126">
          <cell r="A126">
            <v>824021</v>
          </cell>
          <cell r="B126" t="str">
            <v>BIAYA STNK/KEUR/DISPENSASI</v>
          </cell>
          <cell r="C126" t="str">
            <v>L</v>
          </cell>
          <cell r="D126" t="str">
            <v>D</v>
          </cell>
          <cell r="E126">
            <v>0</v>
          </cell>
          <cell r="F126">
            <v>0</v>
          </cell>
          <cell r="G126">
            <v>175000</v>
          </cell>
          <cell r="H126">
            <v>0</v>
          </cell>
          <cell r="I126">
            <v>2045000</v>
          </cell>
          <cell r="J126">
            <v>0</v>
          </cell>
          <cell r="K126">
            <v>2220000</v>
          </cell>
          <cell r="L126">
            <v>0</v>
          </cell>
          <cell r="M126">
            <v>2220000</v>
          </cell>
          <cell r="N126">
            <v>0</v>
          </cell>
          <cell r="O126">
            <v>0</v>
          </cell>
          <cell r="P126">
            <v>0</v>
          </cell>
          <cell r="Q126" t="b">
            <v>1</v>
          </cell>
          <cell r="R126">
            <v>0</v>
          </cell>
          <cell r="S126">
            <v>0</v>
          </cell>
        </row>
        <row r="127">
          <cell r="A127">
            <v>824027</v>
          </cell>
          <cell r="B127" t="str">
            <v>IT ( PERLENGKAPAN KOMPUTER )</v>
          </cell>
          <cell r="C127" t="str">
            <v>L</v>
          </cell>
          <cell r="D127" t="str">
            <v>D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b">
            <v>0</v>
          </cell>
          <cell r="R127">
            <v>0</v>
          </cell>
          <cell r="S127">
            <v>0</v>
          </cell>
        </row>
        <row r="128">
          <cell r="A128">
            <v>824033</v>
          </cell>
          <cell r="B128" t="str">
            <v>BIAYA KEAMANAN DAN KEBERSIHAN</v>
          </cell>
          <cell r="C128" t="str">
            <v>L</v>
          </cell>
          <cell r="D128" t="str">
            <v>D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38182329</v>
          </cell>
          <cell r="J128">
            <v>0</v>
          </cell>
          <cell r="K128">
            <v>38182329</v>
          </cell>
          <cell r="L128">
            <v>0</v>
          </cell>
          <cell r="M128">
            <v>38182329</v>
          </cell>
          <cell r="N128">
            <v>0</v>
          </cell>
          <cell r="O128">
            <v>0</v>
          </cell>
          <cell r="P128">
            <v>0</v>
          </cell>
          <cell r="Q128" t="b">
            <v>1</v>
          </cell>
          <cell r="R128">
            <v>0</v>
          </cell>
          <cell r="S128">
            <v>0</v>
          </cell>
        </row>
        <row r="129">
          <cell r="A129">
            <v>824037</v>
          </cell>
          <cell r="B129" t="str">
            <v>BENDA POS/MATERAI</v>
          </cell>
          <cell r="C129" t="str">
            <v>L</v>
          </cell>
          <cell r="D129" t="str">
            <v>D</v>
          </cell>
          <cell r="E129">
            <v>0</v>
          </cell>
          <cell r="F129">
            <v>0</v>
          </cell>
          <cell r="G129">
            <v>200000</v>
          </cell>
          <cell r="H129">
            <v>0</v>
          </cell>
          <cell r="I129">
            <v>0</v>
          </cell>
          <cell r="J129">
            <v>0</v>
          </cell>
          <cell r="K129">
            <v>200000</v>
          </cell>
          <cell r="L129">
            <v>0</v>
          </cell>
          <cell r="M129">
            <v>200000</v>
          </cell>
          <cell r="N129">
            <v>0</v>
          </cell>
          <cell r="O129">
            <v>0</v>
          </cell>
          <cell r="P129">
            <v>0</v>
          </cell>
          <cell r="Q129" t="b">
            <v>1</v>
          </cell>
          <cell r="R129">
            <v>0</v>
          </cell>
          <cell r="S129">
            <v>0</v>
          </cell>
        </row>
        <row r="130">
          <cell r="A130">
            <v>824038</v>
          </cell>
          <cell r="B130" t="str">
            <v>PARCEL</v>
          </cell>
          <cell r="C130" t="str">
            <v>L</v>
          </cell>
          <cell r="D130" t="str">
            <v>D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b">
            <v>0</v>
          </cell>
          <cell r="R130">
            <v>0</v>
          </cell>
          <cell r="S130">
            <v>0</v>
          </cell>
        </row>
        <row r="131">
          <cell r="A131">
            <v>824039</v>
          </cell>
          <cell r="B131" t="str">
            <v>SEWA GEDUNG</v>
          </cell>
          <cell r="C131" t="str">
            <v>L</v>
          </cell>
          <cell r="D131" t="str">
            <v>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b">
            <v>0</v>
          </cell>
          <cell r="R131">
            <v>0</v>
          </cell>
          <cell r="S131">
            <v>0</v>
          </cell>
        </row>
        <row r="132">
          <cell r="A132">
            <v>824041</v>
          </cell>
          <cell r="B132" t="str">
            <v>AIR ( PAM )</v>
          </cell>
          <cell r="C132" t="str">
            <v>L</v>
          </cell>
          <cell r="D132" t="str">
            <v>D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b">
            <v>0</v>
          </cell>
          <cell r="R132">
            <v>0</v>
          </cell>
          <cell r="S132">
            <v>0</v>
          </cell>
        </row>
        <row r="133">
          <cell r="A133">
            <v>824042</v>
          </cell>
          <cell r="B133" t="str">
            <v>REPACKING , BONGKAR MUAT,dll</v>
          </cell>
          <cell r="C133" t="str">
            <v>L</v>
          </cell>
          <cell r="D133" t="str">
            <v>D</v>
          </cell>
          <cell r="E133">
            <v>0</v>
          </cell>
          <cell r="F133">
            <v>0</v>
          </cell>
          <cell r="G133">
            <v>1889600</v>
          </cell>
          <cell r="H133">
            <v>1050</v>
          </cell>
          <cell r="I133">
            <v>0</v>
          </cell>
          <cell r="J133">
            <v>0</v>
          </cell>
          <cell r="K133">
            <v>1888550</v>
          </cell>
          <cell r="L133">
            <v>0</v>
          </cell>
          <cell r="M133">
            <v>1888550</v>
          </cell>
          <cell r="N133">
            <v>0</v>
          </cell>
          <cell r="O133">
            <v>0</v>
          </cell>
          <cell r="P133">
            <v>0</v>
          </cell>
          <cell r="Q133" t="b">
            <v>1</v>
          </cell>
          <cell r="R133">
            <v>0</v>
          </cell>
          <cell r="S133">
            <v>0</v>
          </cell>
        </row>
        <row r="134">
          <cell r="A134">
            <v>824045</v>
          </cell>
          <cell r="B134" t="str">
            <v>SEWA JUGRACK</v>
          </cell>
          <cell r="C134" t="str">
            <v>L</v>
          </cell>
          <cell r="D134" t="str">
            <v>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18808972.661870502</v>
          </cell>
          <cell r="J134">
            <v>0</v>
          </cell>
          <cell r="K134">
            <v>18808972.661870502</v>
          </cell>
          <cell r="L134">
            <v>0</v>
          </cell>
          <cell r="M134">
            <v>18808972.661870502</v>
          </cell>
          <cell r="N134">
            <v>0</v>
          </cell>
          <cell r="O134">
            <v>0</v>
          </cell>
          <cell r="P134">
            <v>0</v>
          </cell>
          <cell r="Q134" t="b">
            <v>1</v>
          </cell>
          <cell r="R134">
            <v>0</v>
          </cell>
          <cell r="S134">
            <v>0</v>
          </cell>
        </row>
        <row r="135">
          <cell r="A135">
            <v>825002</v>
          </cell>
          <cell r="B135" t="str">
            <v>BUNGA DAN BIAYA BANK</v>
          </cell>
          <cell r="C135" t="str">
            <v>L</v>
          </cell>
          <cell r="D135" t="str">
            <v>D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b">
            <v>0</v>
          </cell>
          <cell r="R135">
            <v>0</v>
          </cell>
          <cell r="S135">
            <v>0</v>
          </cell>
        </row>
        <row r="136">
          <cell r="A136">
            <v>825004</v>
          </cell>
          <cell r="B136" t="str">
            <v>KONSULTAN, AKUNTAN &amp; NOTARIS</v>
          </cell>
          <cell r="C136" t="str">
            <v>L</v>
          </cell>
          <cell r="D136" t="str">
            <v>D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b">
            <v>0</v>
          </cell>
          <cell r="R136">
            <v>0</v>
          </cell>
          <cell r="S136">
            <v>0</v>
          </cell>
        </row>
        <row r="137">
          <cell r="A137">
            <v>825010</v>
          </cell>
          <cell r="B137" t="str">
            <v>BIAYA PENGANGKUTAN</v>
          </cell>
          <cell r="C137" t="str">
            <v>L</v>
          </cell>
          <cell r="D137" t="str">
            <v>D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389368400</v>
          </cell>
          <cell r="J137">
            <v>54430351.500000045</v>
          </cell>
          <cell r="K137">
            <v>334938048.49999994</v>
          </cell>
          <cell r="L137">
            <v>0</v>
          </cell>
          <cell r="M137">
            <v>334938048.49999994</v>
          </cell>
          <cell r="N137">
            <v>0</v>
          </cell>
          <cell r="O137">
            <v>0</v>
          </cell>
          <cell r="P137">
            <v>0</v>
          </cell>
          <cell r="Q137" t="b">
            <v>1</v>
          </cell>
          <cell r="R137">
            <v>0</v>
          </cell>
          <cell r="S137">
            <v>0</v>
          </cell>
        </row>
        <row r="138">
          <cell r="A138">
            <v>825011</v>
          </cell>
          <cell r="B138" t="str">
            <v>BIAYA  PAJAK</v>
          </cell>
          <cell r="C138" t="str">
            <v>L</v>
          </cell>
          <cell r="D138" t="str">
            <v>D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b">
            <v>0</v>
          </cell>
          <cell r="R138">
            <v>0</v>
          </cell>
          <cell r="S138">
            <v>0</v>
          </cell>
        </row>
        <row r="139">
          <cell r="A139">
            <v>825012</v>
          </cell>
          <cell r="B139" t="str">
            <v>ADMINISTRASI BANK</v>
          </cell>
          <cell r="C139" t="str">
            <v>L</v>
          </cell>
          <cell r="D139" t="str">
            <v>D</v>
          </cell>
          <cell r="E139">
            <v>0</v>
          </cell>
          <cell r="F139">
            <v>0</v>
          </cell>
          <cell r="G139">
            <v>263171</v>
          </cell>
          <cell r="H139">
            <v>0</v>
          </cell>
          <cell r="I139">
            <v>0</v>
          </cell>
          <cell r="J139">
            <v>0</v>
          </cell>
          <cell r="K139">
            <v>263171</v>
          </cell>
          <cell r="L139">
            <v>0</v>
          </cell>
          <cell r="M139">
            <v>263171</v>
          </cell>
          <cell r="N139">
            <v>0</v>
          </cell>
          <cell r="O139">
            <v>0</v>
          </cell>
          <cell r="P139">
            <v>0</v>
          </cell>
          <cell r="Q139" t="b">
            <v>1</v>
          </cell>
          <cell r="R139">
            <v>0</v>
          </cell>
          <cell r="S139">
            <v>0</v>
          </cell>
        </row>
        <row r="140">
          <cell r="A140">
            <v>825013</v>
          </cell>
          <cell r="B140" t="str">
            <v>BIAYA JASA MANAGEMENT</v>
          </cell>
          <cell r="C140" t="str">
            <v>L</v>
          </cell>
          <cell r="D140" t="str">
            <v>D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b">
            <v>0</v>
          </cell>
          <cell r="R140">
            <v>0</v>
          </cell>
          <cell r="S140">
            <v>0</v>
          </cell>
        </row>
        <row r="141">
          <cell r="A141">
            <v>825015</v>
          </cell>
          <cell r="B141" t="str">
            <v>REKRUITMEN KARYAWAN</v>
          </cell>
          <cell r="C141" t="str">
            <v>L</v>
          </cell>
          <cell r="D141" t="str">
            <v>D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b">
            <v>0</v>
          </cell>
          <cell r="R141">
            <v>0</v>
          </cell>
          <cell r="S141">
            <v>0</v>
          </cell>
        </row>
        <row r="142">
          <cell r="A142">
            <v>825016</v>
          </cell>
          <cell r="B142" t="str">
            <v>Pemusnahan Pallet &amp; Triplek</v>
          </cell>
          <cell r="C142" t="str">
            <v>L</v>
          </cell>
          <cell r="D142" t="str">
            <v>D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b">
            <v>0</v>
          </cell>
          <cell r="R142">
            <v>0</v>
          </cell>
          <cell r="S142">
            <v>0</v>
          </cell>
        </row>
        <row r="143">
          <cell r="A143">
            <v>825099</v>
          </cell>
          <cell r="B143" t="str">
            <v>LAIN-LAIN</v>
          </cell>
          <cell r="C143" t="str">
            <v>L</v>
          </cell>
          <cell r="D143" t="str">
            <v>D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b">
            <v>0</v>
          </cell>
          <cell r="R143">
            <v>0</v>
          </cell>
          <cell r="S143">
            <v>0</v>
          </cell>
        </row>
        <row r="144">
          <cell r="A144">
            <v>829207</v>
          </cell>
          <cell r="B144" t="str">
            <v>BIAYA PROMOSI DAGANG</v>
          </cell>
          <cell r="C144" t="str">
            <v>L</v>
          </cell>
          <cell r="D144" t="str">
            <v>D</v>
          </cell>
          <cell r="E144">
            <v>0</v>
          </cell>
          <cell r="F144">
            <v>0</v>
          </cell>
          <cell r="G144">
            <v>17025164</v>
          </cell>
          <cell r="H144">
            <v>0</v>
          </cell>
          <cell r="I144">
            <v>0</v>
          </cell>
          <cell r="J144">
            <v>17025164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b">
            <v>1</v>
          </cell>
          <cell r="R144">
            <v>0</v>
          </cell>
          <cell r="S144">
            <v>0</v>
          </cell>
        </row>
        <row r="145">
          <cell r="A145">
            <v>829220</v>
          </cell>
          <cell r="B145" t="str">
            <v>CASH BACK</v>
          </cell>
          <cell r="C145" t="str">
            <v>L</v>
          </cell>
          <cell r="D145" t="str">
            <v>D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17025164</v>
          </cell>
          <cell r="J145">
            <v>0</v>
          </cell>
          <cell r="K145">
            <v>17025164</v>
          </cell>
          <cell r="L145">
            <v>0</v>
          </cell>
          <cell r="M145">
            <v>17025164</v>
          </cell>
          <cell r="N145">
            <v>0</v>
          </cell>
          <cell r="O145">
            <v>0</v>
          </cell>
          <cell r="P145">
            <v>0</v>
          </cell>
          <cell r="Q145" t="b">
            <v>1</v>
          </cell>
          <cell r="R145">
            <v>0</v>
          </cell>
          <cell r="S145">
            <v>0</v>
          </cell>
        </row>
        <row r="146">
          <cell r="A146">
            <v>910200</v>
          </cell>
          <cell r="B146" t="str">
            <v>PENDAPATAN BUNGA</v>
          </cell>
          <cell r="C146" t="str">
            <v>L</v>
          </cell>
          <cell r="D146" t="str">
            <v>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b">
            <v>0</v>
          </cell>
          <cell r="R146">
            <v>0</v>
          </cell>
          <cell r="S146">
            <v>0</v>
          </cell>
        </row>
        <row r="147">
          <cell r="A147">
            <v>910300</v>
          </cell>
          <cell r="B147" t="str">
            <v>PENDAPATAN SUBSIDI OA</v>
          </cell>
          <cell r="C147" t="str">
            <v>L</v>
          </cell>
          <cell r="D147" t="str">
            <v>D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b">
            <v>0</v>
          </cell>
          <cell r="R147">
            <v>0</v>
          </cell>
          <cell r="S147">
            <v>0</v>
          </cell>
        </row>
        <row r="148">
          <cell r="A148">
            <v>910800</v>
          </cell>
          <cell r="B148" t="str">
            <v>PENJUALAN BARANG BEKAS/SISA BA</v>
          </cell>
          <cell r="C148" t="str">
            <v>L</v>
          </cell>
          <cell r="D148" t="str">
            <v>D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b">
            <v>0</v>
          </cell>
          <cell r="R148">
            <v>0</v>
          </cell>
          <cell r="S148">
            <v>0</v>
          </cell>
        </row>
        <row r="149">
          <cell r="A149">
            <v>910900</v>
          </cell>
          <cell r="B149" t="str">
            <v>LABA PENJUALAN AKTIVA TETAP</v>
          </cell>
          <cell r="C149" t="str">
            <v>L</v>
          </cell>
          <cell r="D149" t="str">
            <v>D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b">
            <v>0</v>
          </cell>
          <cell r="R149">
            <v>0</v>
          </cell>
          <cell r="S149">
            <v>0</v>
          </cell>
        </row>
        <row r="150">
          <cell r="A150">
            <v>919001</v>
          </cell>
          <cell r="B150" t="str">
            <v>SELISIH PEMBAYARAN</v>
          </cell>
          <cell r="C150" t="str">
            <v>L</v>
          </cell>
          <cell r="D150" t="str">
            <v>D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-0.57999968528747559</v>
          </cell>
          <cell r="J150">
            <v>0</v>
          </cell>
          <cell r="K150">
            <v>-0.57999968528747559</v>
          </cell>
          <cell r="L150">
            <v>0</v>
          </cell>
          <cell r="M150">
            <v>-0.57999968528747559</v>
          </cell>
          <cell r="N150">
            <v>0</v>
          </cell>
          <cell r="O150">
            <v>0</v>
          </cell>
          <cell r="P150">
            <v>0</v>
          </cell>
          <cell r="Q150" t="b">
            <v>1</v>
          </cell>
          <cell r="R150">
            <v>0</v>
          </cell>
          <cell r="S150">
            <v>0</v>
          </cell>
        </row>
        <row r="151">
          <cell r="A151">
            <v>919900</v>
          </cell>
          <cell r="B151" t="str">
            <v>PENDAPATAN LAIN-LAIN</v>
          </cell>
          <cell r="C151" t="str">
            <v>L</v>
          </cell>
          <cell r="D151" t="str">
            <v>D</v>
          </cell>
          <cell r="E151">
            <v>0</v>
          </cell>
          <cell r="F151">
            <v>0</v>
          </cell>
          <cell r="G151">
            <v>0</v>
          </cell>
          <cell r="H151">
            <v>2429175</v>
          </cell>
          <cell r="I151">
            <v>280000</v>
          </cell>
          <cell r="J151">
            <v>34500</v>
          </cell>
          <cell r="K151">
            <v>-2183675</v>
          </cell>
          <cell r="L151">
            <v>0</v>
          </cell>
          <cell r="M151">
            <v>-2183675</v>
          </cell>
          <cell r="N151">
            <v>0</v>
          </cell>
          <cell r="O151">
            <v>0</v>
          </cell>
          <cell r="P151">
            <v>0</v>
          </cell>
          <cell r="Q151" t="b">
            <v>1</v>
          </cell>
          <cell r="R151">
            <v>0</v>
          </cell>
          <cell r="S151">
            <v>0</v>
          </cell>
        </row>
        <row r="152">
          <cell r="A152">
            <v>919901</v>
          </cell>
          <cell r="B152" t="str">
            <v>PENDAPATAN KLAIM TIV</v>
          </cell>
          <cell r="C152" t="str">
            <v>L</v>
          </cell>
          <cell r="D152" t="str">
            <v>D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93633961.818181813</v>
          </cell>
          <cell r="K152">
            <v>-93633961.818181813</v>
          </cell>
          <cell r="L152">
            <v>0</v>
          </cell>
          <cell r="M152">
            <v>-93633961.818181813</v>
          </cell>
          <cell r="N152">
            <v>0</v>
          </cell>
          <cell r="O152">
            <v>0</v>
          </cell>
          <cell r="P152">
            <v>0</v>
          </cell>
          <cell r="Q152" t="b">
            <v>1</v>
          </cell>
          <cell r="R152">
            <v>0</v>
          </cell>
          <cell r="S152">
            <v>0</v>
          </cell>
        </row>
        <row r="153">
          <cell r="A153">
            <v>920100</v>
          </cell>
          <cell r="B153" t="str">
            <v>BEBAN BUNGA</v>
          </cell>
          <cell r="C153" t="str">
            <v>L</v>
          </cell>
          <cell r="D153" t="str">
            <v>D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b">
            <v>0</v>
          </cell>
          <cell r="R153">
            <v>0</v>
          </cell>
          <cell r="S153">
            <v>0</v>
          </cell>
        </row>
        <row r="154">
          <cell r="A154">
            <v>920500</v>
          </cell>
          <cell r="B154" t="str">
            <v>KERUGIAN PENJUALAN AKTIVA TETA</v>
          </cell>
          <cell r="C154" t="str">
            <v>L</v>
          </cell>
          <cell r="D154" t="str">
            <v>D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b">
            <v>0</v>
          </cell>
          <cell r="R154">
            <v>0</v>
          </cell>
          <cell r="S154">
            <v>0</v>
          </cell>
        </row>
        <row r="155">
          <cell r="A155">
            <v>929900</v>
          </cell>
          <cell r="B155" t="str">
            <v>BEBAN LAIN-LAIN</v>
          </cell>
          <cell r="C155" t="str">
            <v>L</v>
          </cell>
          <cell r="D155" t="str">
            <v>D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149863.636363636</v>
          </cell>
          <cell r="J155">
            <v>0</v>
          </cell>
          <cell r="K155">
            <v>149863.636363636</v>
          </cell>
          <cell r="L155">
            <v>0</v>
          </cell>
          <cell r="M155">
            <v>149863.636363636</v>
          </cell>
          <cell r="N155">
            <v>0</v>
          </cell>
          <cell r="O155">
            <v>0</v>
          </cell>
          <cell r="P155">
            <v>0</v>
          </cell>
          <cell r="Q155" t="b">
            <v>1</v>
          </cell>
          <cell r="R155">
            <v>0</v>
          </cell>
          <cell r="S155">
            <v>0</v>
          </cell>
        </row>
        <row r="156">
          <cell r="A156" t="str">
            <v>TIV</v>
          </cell>
          <cell r="B156" t="str">
            <v>AKTUAL</v>
          </cell>
          <cell r="C156" t="str">
            <v>N</v>
          </cell>
          <cell r="D156" t="str">
            <v>D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b">
            <v>0</v>
          </cell>
          <cell r="R156">
            <v>0</v>
          </cell>
          <cell r="S156">
            <v>0</v>
          </cell>
        </row>
        <row r="159">
          <cell r="A159" t="str">
            <v>Laba Bulan Berjalan</v>
          </cell>
          <cell r="E159">
            <v>53495684990.696373</v>
          </cell>
          <cell r="F159">
            <v>53495684991.196304</v>
          </cell>
          <cell r="G159">
            <v>25856689870</v>
          </cell>
          <cell r="H159">
            <v>25856689870</v>
          </cell>
          <cell r="I159">
            <v>32657195856.439735</v>
          </cell>
          <cell r="J159">
            <v>32657195856.439732</v>
          </cell>
          <cell r="K159">
            <v>65123823757.617233</v>
          </cell>
          <cell r="L159">
            <v>65123823758.11718</v>
          </cell>
          <cell r="M159">
            <v>5413984069.9693604</v>
          </cell>
          <cell r="N159">
            <v>5549130626.363636</v>
          </cell>
          <cell r="O159">
            <v>59709839687.647881</v>
          </cell>
          <cell r="P159">
            <v>59709839688.147827</v>
          </cell>
          <cell r="R159">
            <v>59709839687.647881</v>
          </cell>
          <cell r="S159">
            <v>59709839688.147827</v>
          </cell>
        </row>
        <row r="160">
          <cell r="F160">
            <v>-0.49993133544921875</v>
          </cell>
          <cell r="G160">
            <v>0</v>
          </cell>
          <cell r="I160">
            <v>0</v>
          </cell>
          <cell r="M160">
            <v>135146556.39427567</v>
          </cell>
          <cell r="P160">
            <v>-0.49994659423828125</v>
          </cell>
          <cell r="S160">
            <v>-0.49994659423828125</v>
          </cell>
        </row>
        <row r="161">
          <cell r="E161">
            <v>53495684990.696373</v>
          </cell>
          <cell r="F161">
            <v>53495684990.696373</v>
          </cell>
          <cell r="G161">
            <v>25856689870</v>
          </cell>
          <cell r="H161">
            <v>25856689870</v>
          </cell>
          <cell r="I161">
            <v>32657195856.439735</v>
          </cell>
          <cell r="J161">
            <v>32657195856.439732</v>
          </cell>
          <cell r="K161">
            <v>65123823757.617233</v>
          </cell>
          <cell r="L161">
            <v>65123823758.11718</v>
          </cell>
          <cell r="M161">
            <v>5549130626.363636</v>
          </cell>
          <cell r="N161">
            <v>5549130626.363636</v>
          </cell>
          <cell r="O161">
            <v>59709839687.647881</v>
          </cell>
          <cell r="P161">
            <v>59709839687.647881</v>
          </cell>
          <cell r="R161">
            <v>59709839687.647881</v>
          </cell>
          <cell r="S161">
            <v>59709839687.647881</v>
          </cell>
        </row>
        <row r="162">
          <cell r="A162">
            <v>1</v>
          </cell>
          <cell r="B162">
            <v>2</v>
          </cell>
          <cell r="C162">
            <v>3</v>
          </cell>
          <cell r="D162">
            <v>4</v>
          </cell>
          <cell r="E162">
            <v>5</v>
          </cell>
          <cell r="F162">
            <v>6</v>
          </cell>
          <cell r="G162">
            <v>7</v>
          </cell>
          <cell r="H162">
            <v>8</v>
          </cell>
          <cell r="I162">
            <v>9</v>
          </cell>
          <cell r="J162">
            <v>10</v>
          </cell>
          <cell r="K162">
            <v>11</v>
          </cell>
          <cell r="L162">
            <v>12</v>
          </cell>
          <cell r="M162">
            <v>13</v>
          </cell>
          <cell r="N162">
            <v>14</v>
          </cell>
          <cell r="O162">
            <v>15</v>
          </cell>
          <cell r="P162">
            <v>16</v>
          </cell>
        </row>
        <row r="163">
          <cell r="B163" t="str">
            <v>Ctrl Jumlah</v>
          </cell>
          <cell r="F163">
            <v>0</v>
          </cell>
          <cell r="H163">
            <v>0</v>
          </cell>
          <cell r="J163">
            <v>0</v>
          </cell>
          <cell r="L163">
            <v>0.49994659423828125</v>
          </cell>
          <cell r="N163">
            <v>0</v>
          </cell>
          <cell r="P163">
            <v>0</v>
          </cell>
        </row>
        <row r="164">
          <cell r="B164" t="str">
            <v>Ctrl vs Rekap GL</v>
          </cell>
          <cell r="G164">
            <v>0</v>
          </cell>
          <cell r="H164">
            <v>0</v>
          </cell>
        </row>
        <row r="165">
          <cell r="B165" t="str">
            <v>Ctrl vs Memo Jurnal</v>
          </cell>
          <cell r="I165">
            <v>0</v>
          </cell>
          <cell r="J165">
            <v>0</v>
          </cell>
        </row>
        <row r="166">
          <cell r="B166" t="str">
            <v>Ctrl vs Rugi Laba</v>
          </cell>
          <cell r="M166">
            <v>-1.7881393432617188E-6</v>
          </cell>
        </row>
        <row r="167">
          <cell r="B167" t="str">
            <v>Ctrl vs Neraca</v>
          </cell>
          <cell r="O167">
            <v>0</v>
          </cell>
          <cell r="P167">
            <v>-0.49994659423828125</v>
          </cell>
        </row>
        <row r="168">
          <cell r="B168" t="str">
            <v>Ctrl vs COGS</v>
          </cell>
          <cell r="K168">
            <v>0</v>
          </cell>
        </row>
        <row r="169">
          <cell r="B169" t="str">
            <v>Ctrl vs Analisa Piutang</v>
          </cell>
          <cell r="O169">
            <v>0</v>
          </cell>
        </row>
        <row r="170">
          <cell r="B170" t="str">
            <v>Ctrl vs So Persed Akir</v>
          </cell>
          <cell r="O170">
            <v>0</v>
          </cell>
        </row>
        <row r="175">
          <cell r="M175">
            <v>0</v>
          </cell>
        </row>
      </sheetData>
      <sheetData sheetId="10">
        <row r="1">
          <cell r="B1" t="str">
            <v>DEPO PASURUAN</v>
          </cell>
          <cell r="E1" t="str">
            <v>lama</v>
          </cell>
        </row>
        <row r="2">
          <cell r="B2" t="str">
            <v>LAPORAN MUTASI PRODUK</v>
          </cell>
          <cell r="E2" t="str">
            <v>baru</v>
          </cell>
        </row>
        <row r="3">
          <cell r="B3" t="str">
            <v>PER 30 NOVEMBER 2021</v>
          </cell>
          <cell r="J3" t="str">
            <v>h baru</v>
          </cell>
          <cell r="P3" t="str">
            <v>h baru</v>
          </cell>
        </row>
        <row r="4">
          <cell r="B4" t="str">
            <v>ID PRODUK</v>
          </cell>
          <cell r="C4" t="str">
            <v>NAMA PRODUK</v>
          </cell>
          <cell r="D4" t="str">
            <v>SALDO AWAL</v>
          </cell>
          <cell r="F4" t="str">
            <v>HPP</v>
          </cell>
          <cell r="J4" t="str">
            <v>SUPP(IN)</v>
          </cell>
          <cell r="L4" t="str">
            <v>DIST(IN)</v>
          </cell>
          <cell r="N4" t="str">
            <v>MUT(IN)</v>
          </cell>
          <cell r="P4" t="str">
            <v>SUPP(OUT)</v>
          </cell>
          <cell r="R4" t="str">
            <v>DIST(OUT)</v>
          </cell>
          <cell r="T4" t="str">
            <v>MUT(OUT)</v>
          </cell>
          <cell r="V4" t="str">
            <v>MORPHING</v>
          </cell>
          <cell r="X4" t="str">
            <v>KOREKSI</v>
          </cell>
          <cell r="Z4" t="str">
            <v>SALDO AKHIR</v>
          </cell>
          <cell r="AB4" t="str">
            <v>PEMBELIAN TIV</v>
          </cell>
          <cell r="AD4" t="str">
            <v>PEMBELIAN TAC</v>
          </cell>
          <cell r="AF4" t="str">
            <v>HPP PABRIK</v>
          </cell>
          <cell r="AH4" t="str">
            <v>CTRL</v>
          </cell>
        </row>
        <row r="5">
          <cell r="D5" t="str">
            <v>QTY</v>
          </cell>
          <cell r="E5" t="str">
            <v>Rp</v>
          </cell>
          <cell r="F5" t="str">
            <v>PABRIK</v>
          </cell>
          <cell r="G5" t="str">
            <v>DPP</v>
          </cell>
          <cell r="H5" t="str">
            <v>DEPO</v>
          </cell>
          <cell r="I5" t="str">
            <v>DPP</v>
          </cell>
          <cell r="J5" t="str">
            <v>QTY</v>
          </cell>
          <cell r="K5" t="str">
            <v>Rp</v>
          </cell>
          <cell r="L5" t="str">
            <v>QTY</v>
          </cell>
          <cell r="M5" t="str">
            <v>Rp</v>
          </cell>
          <cell r="N5" t="str">
            <v>QTY</v>
          </cell>
          <cell r="O5" t="str">
            <v>Rp</v>
          </cell>
          <cell r="P5" t="str">
            <v>QTY</v>
          </cell>
          <cell r="Q5" t="str">
            <v>Rp</v>
          </cell>
          <cell r="R5" t="str">
            <v>QTY</v>
          </cell>
          <cell r="S5" t="str">
            <v>Rp</v>
          </cell>
          <cell r="T5" t="str">
            <v>QTY</v>
          </cell>
          <cell r="U5" t="str">
            <v>Rp</v>
          </cell>
          <cell r="V5" t="str">
            <v>QTY</v>
          </cell>
          <cell r="W5" t="str">
            <v>Rp</v>
          </cell>
          <cell r="X5" t="str">
            <v>QTY</v>
          </cell>
          <cell r="Y5" t="str">
            <v>Rp</v>
          </cell>
          <cell r="Z5" t="str">
            <v>QTY</v>
          </cell>
          <cell r="AA5" t="str">
            <v>Rp</v>
          </cell>
          <cell r="AB5" t="str">
            <v>QTY</v>
          </cell>
          <cell r="AC5" t="str">
            <v>Rp</v>
          </cell>
          <cell r="AD5" t="str">
            <v>QTY</v>
          </cell>
          <cell r="AE5" t="str">
            <v>Rp</v>
          </cell>
          <cell r="AF5" t="str">
            <v>QTY</v>
          </cell>
          <cell r="AG5" t="str">
            <v>Rp</v>
          </cell>
        </row>
        <row r="6">
          <cell r="B6">
            <v>74559</v>
          </cell>
          <cell r="C6" t="str">
            <v>AQ.5GLN ISI</v>
          </cell>
          <cell r="D6">
            <v>6868</v>
          </cell>
          <cell r="E6">
            <v>61499818.18181818</v>
          </cell>
          <cell r="F6">
            <v>9850</v>
          </cell>
          <cell r="G6">
            <v>8954.545454545454</v>
          </cell>
          <cell r="H6">
            <v>13300</v>
          </cell>
          <cell r="I6">
            <v>12090.90909090909</v>
          </cell>
          <cell r="J6">
            <v>169104</v>
          </cell>
          <cell r="K6">
            <v>1514249454.5454545</v>
          </cell>
          <cell r="L6">
            <v>24488</v>
          </cell>
          <cell r="M6">
            <v>219278909.09090909</v>
          </cell>
          <cell r="N6">
            <v>3600</v>
          </cell>
          <cell r="O6">
            <v>32236363.636363633</v>
          </cell>
          <cell r="P6">
            <v>-3505</v>
          </cell>
          <cell r="Q6">
            <v>-31385681.818181816</v>
          </cell>
          <cell r="R6">
            <v>-160462</v>
          </cell>
          <cell r="S6">
            <v>-1436864272.7272727</v>
          </cell>
          <cell r="T6">
            <v>-21923</v>
          </cell>
          <cell r="U6">
            <v>-196310500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18170</v>
          </cell>
          <cell r="AA6">
            <v>162704090.90909091</v>
          </cell>
          <cell r="AB6">
            <v>165599</v>
          </cell>
          <cell r="AC6">
            <v>1482863772.7272727</v>
          </cell>
          <cell r="AD6">
            <v>-18323</v>
          </cell>
          <cell r="AE6">
            <v>-164074136.36363634</v>
          </cell>
          <cell r="AF6">
            <v>135974</v>
          </cell>
          <cell r="AG6">
            <v>1217585363.6363637</v>
          </cell>
          <cell r="AH6">
            <v>0</v>
          </cell>
        </row>
        <row r="7">
          <cell r="B7" t="str">
            <v>74559G</v>
          </cell>
          <cell r="C7" t="str">
            <v>AQ.5GLN BTL</v>
          </cell>
          <cell r="D7">
            <v>22692</v>
          </cell>
          <cell r="E7">
            <v>680760000</v>
          </cell>
          <cell r="F7">
            <v>30000</v>
          </cell>
          <cell r="G7">
            <v>30000</v>
          </cell>
          <cell r="H7">
            <v>30000</v>
          </cell>
          <cell r="I7">
            <v>30000</v>
          </cell>
          <cell r="J7">
            <v>178328</v>
          </cell>
          <cell r="K7">
            <v>5349840000</v>
          </cell>
          <cell r="L7">
            <v>154378</v>
          </cell>
          <cell r="M7">
            <v>4631340000</v>
          </cell>
          <cell r="N7">
            <v>26460</v>
          </cell>
          <cell r="O7">
            <v>793800000</v>
          </cell>
          <cell r="P7">
            <v>-171114</v>
          </cell>
          <cell r="Q7">
            <v>-5133420000</v>
          </cell>
          <cell r="R7">
            <v>-156773</v>
          </cell>
          <cell r="S7">
            <v>-4703190000</v>
          </cell>
          <cell r="T7">
            <v>-22931</v>
          </cell>
          <cell r="U7">
            <v>-687930000</v>
          </cell>
          <cell r="V7">
            <v>195</v>
          </cell>
          <cell r="W7">
            <v>5850000</v>
          </cell>
          <cell r="X7">
            <v>0</v>
          </cell>
          <cell r="Y7">
            <v>0</v>
          </cell>
          <cell r="Z7">
            <v>31235</v>
          </cell>
          <cell r="AA7">
            <v>937050000</v>
          </cell>
          <cell r="AB7">
            <v>7214</v>
          </cell>
          <cell r="AC7">
            <v>216420000</v>
          </cell>
          <cell r="AD7">
            <v>3724</v>
          </cell>
          <cell r="AE7">
            <v>111720000</v>
          </cell>
          <cell r="AF7">
            <v>2395</v>
          </cell>
          <cell r="AG7">
            <v>71850000</v>
          </cell>
          <cell r="AH7">
            <v>0</v>
          </cell>
        </row>
        <row r="8">
          <cell r="B8" t="str">
            <v>1011A</v>
          </cell>
          <cell r="C8" t="str">
            <v>AQ.5GLN ISI R</v>
          </cell>
          <cell r="D8">
            <v>0</v>
          </cell>
          <cell r="E8">
            <v>0</v>
          </cell>
          <cell r="F8">
            <v>9850</v>
          </cell>
          <cell r="G8">
            <v>8954.545454545454</v>
          </cell>
          <cell r="H8">
            <v>13300</v>
          </cell>
          <cell r="I8">
            <v>12090.90909090909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B9" t="str">
            <v>1011B</v>
          </cell>
          <cell r="C9" t="str">
            <v>AQ.5GLN BTL R</v>
          </cell>
          <cell r="D9">
            <v>240</v>
          </cell>
          <cell r="E9">
            <v>7200000</v>
          </cell>
          <cell r="F9">
            <v>30000</v>
          </cell>
          <cell r="G9">
            <v>30000</v>
          </cell>
          <cell r="H9">
            <v>30000</v>
          </cell>
          <cell r="I9">
            <v>30000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451</v>
          </cell>
          <cell r="O9">
            <v>13530000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691</v>
          </cell>
          <cell r="AA9">
            <v>20730000</v>
          </cell>
          <cell r="AB9">
            <v>0</v>
          </cell>
          <cell r="AC9">
            <v>0</v>
          </cell>
          <cell r="AD9">
            <v>451</v>
          </cell>
          <cell r="AE9">
            <v>13530000</v>
          </cell>
          <cell r="AF9">
            <v>0</v>
          </cell>
          <cell r="AG9">
            <v>0</v>
          </cell>
          <cell r="AH9">
            <v>0</v>
          </cell>
        </row>
        <row r="10">
          <cell r="B10">
            <v>74598</v>
          </cell>
          <cell r="C10" t="str">
            <v>AQ.380 ML ISI 1 X 12</v>
          </cell>
          <cell r="D10">
            <v>3</v>
          </cell>
          <cell r="E10">
            <v>219960</v>
          </cell>
          <cell r="F10">
            <v>80652</v>
          </cell>
          <cell r="G10">
            <v>73320</v>
          </cell>
          <cell r="H10">
            <v>77000</v>
          </cell>
          <cell r="I10">
            <v>70000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</v>
          </cell>
          <cell r="O10">
            <v>1173120</v>
          </cell>
          <cell r="P10">
            <v>0</v>
          </cell>
          <cell r="Q10">
            <v>0</v>
          </cell>
          <cell r="R10">
            <v>-12</v>
          </cell>
          <cell r="S10">
            <v>-879840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  <cell r="AA10">
            <v>513240</v>
          </cell>
          <cell r="AB10">
            <v>0</v>
          </cell>
          <cell r="AC10">
            <v>0</v>
          </cell>
          <cell r="AD10">
            <v>16</v>
          </cell>
          <cell r="AE10">
            <v>1173120</v>
          </cell>
          <cell r="AF10">
            <v>12</v>
          </cell>
          <cell r="AG10">
            <v>879840</v>
          </cell>
          <cell r="AH10">
            <v>0</v>
          </cell>
        </row>
        <row r="11">
          <cell r="B11" t="str">
            <v>74598R</v>
          </cell>
          <cell r="C11" t="str">
            <v>AQ.380 REFLECTIONS 1X12 REJECT</v>
          </cell>
          <cell r="D11">
            <v>0</v>
          </cell>
          <cell r="E11">
            <v>0</v>
          </cell>
          <cell r="F11">
            <v>80652</v>
          </cell>
          <cell r="G11">
            <v>73320</v>
          </cell>
          <cell r="H11">
            <v>77000</v>
          </cell>
          <cell r="I11">
            <v>70000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</row>
        <row r="12">
          <cell r="B12" t="str">
            <v>74598P</v>
          </cell>
          <cell r="C12" t="str">
            <v>AQ.380 REFLECTIONS 1X1 PCS</v>
          </cell>
          <cell r="D12">
            <v>0</v>
          </cell>
          <cell r="E12">
            <v>0</v>
          </cell>
          <cell r="F12">
            <v>6721</v>
          </cell>
          <cell r="G12">
            <v>6109.9999999999991</v>
          </cell>
          <cell r="H12">
            <v>6416.666666666667</v>
          </cell>
          <cell r="I12">
            <v>5833.333333333333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B13" t="str">
            <v>74598PR</v>
          </cell>
          <cell r="C13" t="str">
            <v>AQ.380 REFLECTIONS PCS REJECT</v>
          </cell>
          <cell r="D13">
            <v>0</v>
          </cell>
          <cell r="E13">
            <v>0</v>
          </cell>
          <cell r="F13">
            <v>6721</v>
          </cell>
          <cell r="G13">
            <v>6109.9999999999991</v>
          </cell>
          <cell r="H13">
            <v>6416.666666666667</v>
          </cell>
          <cell r="I13">
            <v>5833.333333333333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B14">
            <v>80333</v>
          </cell>
          <cell r="C14" t="str">
            <v>AQUA REFLECTIONS SPARKLING</v>
          </cell>
          <cell r="D14">
            <v>12</v>
          </cell>
          <cell r="E14">
            <v>879840</v>
          </cell>
          <cell r="F14">
            <v>80652</v>
          </cell>
          <cell r="G14">
            <v>73320</v>
          </cell>
          <cell r="H14">
            <v>83500</v>
          </cell>
          <cell r="I14">
            <v>75909.090909090897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  <cell r="AA14">
            <v>879840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5">
          <cell r="B15" t="str">
            <v>80333P</v>
          </cell>
          <cell r="C15" t="str">
            <v>AQ 380ML SPARKLING 1X1</v>
          </cell>
          <cell r="D15">
            <v>0</v>
          </cell>
          <cell r="E15">
            <v>0</v>
          </cell>
          <cell r="F15">
            <v>6721</v>
          </cell>
          <cell r="G15">
            <v>6109.9999999999991</v>
          </cell>
          <cell r="H15">
            <v>6958.333333333333</v>
          </cell>
          <cell r="I15">
            <v>6325.7575757575751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B16" t="str">
            <v>80333R</v>
          </cell>
          <cell r="C16" t="str">
            <v>AQ 380ML SPARKLING 1X12 REJECT</v>
          </cell>
          <cell r="D16">
            <v>0</v>
          </cell>
          <cell r="E16">
            <v>0</v>
          </cell>
          <cell r="F16">
            <v>80652</v>
          </cell>
          <cell r="G16">
            <v>73320</v>
          </cell>
          <cell r="H16">
            <v>83500</v>
          </cell>
          <cell r="I16">
            <v>75909.090909090897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B17" t="str">
            <v>80333PR</v>
          </cell>
          <cell r="C17" t="str">
            <v>AQ 380ML SPARKLING PCS REJECT</v>
          </cell>
          <cell r="D17">
            <v>0</v>
          </cell>
          <cell r="E17">
            <v>0</v>
          </cell>
          <cell r="F17">
            <v>6721</v>
          </cell>
          <cell r="G17">
            <v>6109.9999999999991</v>
          </cell>
          <cell r="H17">
            <v>6958.333333333333</v>
          </cell>
          <cell r="I17">
            <v>6325.7575757575751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B18">
            <v>10555</v>
          </cell>
          <cell r="C18" t="str">
            <v>POMPA GALON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B19">
            <v>10269549</v>
          </cell>
          <cell r="C19" t="str">
            <v>KARTON VT 220 ML 1X1</v>
          </cell>
          <cell r="D19">
            <v>533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533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B20">
            <v>10345439</v>
          </cell>
          <cell r="C20" t="str">
            <v>KARTON AQ 220ML LOCAL 1X1</v>
          </cell>
          <cell r="D20">
            <v>912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300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-30</v>
          </cell>
          <cell r="Q20">
            <v>0</v>
          </cell>
          <cell r="R20">
            <v>-19</v>
          </cell>
          <cell r="S20">
            <v>0</v>
          </cell>
          <cell r="T20">
            <v>-132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1031</v>
          </cell>
          <cell r="AA20">
            <v>0</v>
          </cell>
          <cell r="AB20">
            <v>270</v>
          </cell>
          <cell r="AC20">
            <v>0</v>
          </cell>
          <cell r="AD20">
            <v>-132</v>
          </cell>
          <cell r="AE20">
            <v>0</v>
          </cell>
          <cell r="AF20">
            <v>19</v>
          </cell>
          <cell r="AG20">
            <v>0</v>
          </cell>
          <cell r="AH20">
            <v>0</v>
          </cell>
        </row>
        <row r="21">
          <cell r="B21">
            <v>74553</v>
          </cell>
          <cell r="C21" t="str">
            <v>AQ.1500ML 1X12</v>
          </cell>
          <cell r="D21">
            <v>14042</v>
          </cell>
          <cell r="E21">
            <v>517000909.09090906</v>
          </cell>
          <cell r="F21">
            <v>40500</v>
          </cell>
          <cell r="G21">
            <v>36818.181818181816</v>
          </cell>
          <cell r="H21">
            <v>45500</v>
          </cell>
          <cell r="I21">
            <v>41363.63636363636</v>
          </cell>
          <cell r="J21">
            <v>36645</v>
          </cell>
          <cell r="K21">
            <v>1349202272.7272727</v>
          </cell>
          <cell r="L21">
            <v>4034</v>
          </cell>
          <cell r="M21">
            <v>148524545.45454544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-35423</v>
          </cell>
          <cell r="S21">
            <v>-1304210454.5454545</v>
          </cell>
          <cell r="T21">
            <v>-18630</v>
          </cell>
          <cell r="U21">
            <v>-685922727.27272725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668</v>
          </cell>
          <cell r="AA21">
            <v>24594545.454545453</v>
          </cell>
          <cell r="AB21">
            <v>36645</v>
          </cell>
          <cell r="AC21">
            <v>1349202272.7272727</v>
          </cell>
          <cell r="AD21">
            <v>-18630</v>
          </cell>
          <cell r="AE21">
            <v>-685922727.27272725</v>
          </cell>
          <cell r="AF21">
            <v>31389</v>
          </cell>
          <cell r="AG21">
            <v>1155685909.090909</v>
          </cell>
          <cell r="AH21">
            <v>0</v>
          </cell>
        </row>
        <row r="22">
          <cell r="B22" t="str">
            <v>74553P</v>
          </cell>
          <cell r="C22" t="str">
            <v>AQ.1500ML 1X1</v>
          </cell>
          <cell r="D22">
            <v>0</v>
          </cell>
          <cell r="E22">
            <v>0</v>
          </cell>
          <cell r="F22">
            <v>3375</v>
          </cell>
          <cell r="G22">
            <v>3068.181818181818</v>
          </cell>
          <cell r="H22">
            <v>3791.6666666666665</v>
          </cell>
          <cell r="I22">
            <v>3446.9696969696965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B23" t="str">
            <v>74553PR</v>
          </cell>
          <cell r="C23" t="str">
            <v>AQ.1500ML 1X1 PCS REJECT</v>
          </cell>
          <cell r="D23">
            <v>0</v>
          </cell>
          <cell r="E23">
            <v>0</v>
          </cell>
          <cell r="F23">
            <v>3375</v>
          </cell>
          <cell r="G23">
            <v>3068.181818181818</v>
          </cell>
          <cell r="H23">
            <v>3791.6666666666665</v>
          </cell>
          <cell r="I23">
            <v>3446.9696969696965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B24">
            <v>74589</v>
          </cell>
          <cell r="C24" t="str">
            <v>AQ.1500ML MULTIPACK 1X6</v>
          </cell>
          <cell r="D24">
            <v>51</v>
          </cell>
          <cell r="E24">
            <v>938863.63636363635</v>
          </cell>
          <cell r="F24">
            <v>20250</v>
          </cell>
          <cell r="G24">
            <v>18409.090909090908</v>
          </cell>
          <cell r="H24">
            <v>24520</v>
          </cell>
          <cell r="I24">
            <v>22290.909090909088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-15</v>
          </cell>
          <cell r="S24">
            <v>-276136.36363636365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36</v>
          </cell>
          <cell r="AA24">
            <v>662727.27272727271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15</v>
          </cell>
          <cell r="AG24">
            <v>276136.36363636365</v>
          </cell>
          <cell r="AH24">
            <v>0</v>
          </cell>
        </row>
        <row r="25">
          <cell r="B25">
            <v>74561</v>
          </cell>
          <cell r="C25" t="str">
            <v>AQ.600ML 1X24</v>
          </cell>
          <cell r="D25">
            <v>2711</v>
          </cell>
          <cell r="E25">
            <v>91779672.727272704</v>
          </cell>
          <cell r="F25">
            <v>37240</v>
          </cell>
          <cell r="G25">
            <v>33854.545454545449</v>
          </cell>
          <cell r="H25">
            <v>40900</v>
          </cell>
          <cell r="I25">
            <v>37181.818181818177</v>
          </cell>
          <cell r="J25">
            <v>44800</v>
          </cell>
          <cell r="K25">
            <v>1516683636.363636</v>
          </cell>
          <cell r="L25">
            <v>3574</v>
          </cell>
          <cell r="M25">
            <v>120996145.45454544</v>
          </cell>
          <cell r="N25">
            <v>1280</v>
          </cell>
          <cell r="O25">
            <v>43333818.181818172</v>
          </cell>
          <cell r="P25">
            <v>-1280</v>
          </cell>
          <cell r="Q25">
            <v>-43333818.181818172</v>
          </cell>
          <cell r="R25">
            <v>-35870</v>
          </cell>
          <cell r="S25">
            <v>-1214362545.4545453</v>
          </cell>
          <cell r="T25">
            <v>-4570</v>
          </cell>
          <cell r="U25">
            <v>-154715272.72727269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10645</v>
          </cell>
          <cell r="AA25">
            <v>360381636.36363631</v>
          </cell>
          <cell r="AB25">
            <v>43520</v>
          </cell>
          <cell r="AC25">
            <v>1473349818.181818</v>
          </cell>
          <cell r="AD25">
            <v>-3290</v>
          </cell>
          <cell r="AE25">
            <v>-111381454.54545453</v>
          </cell>
          <cell r="AF25">
            <v>32296</v>
          </cell>
          <cell r="AG25">
            <v>1093366400</v>
          </cell>
          <cell r="AH25">
            <v>0</v>
          </cell>
        </row>
        <row r="26">
          <cell r="B26" t="str">
            <v>74561P</v>
          </cell>
          <cell r="C26" t="str">
            <v>AQUA 600ML 1X1</v>
          </cell>
          <cell r="D26">
            <v>0</v>
          </cell>
          <cell r="E26">
            <v>0</v>
          </cell>
          <cell r="F26">
            <v>1551.6666666666667</v>
          </cell>
          <cell r="G26">
            <v>1410.6060606060605</v>
          </cell>
          <cell r="H26">
            <v>1704.1666666666667</v>
          </cell>
          <cell r="I26">
            <v>1549.2424242424242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</row>
        <row r="27">
          <cell r="B27" t="str">
            <v>74561PR</v>
          </cell>
          <cell r="C27" t="str">
            <v>AQ.600ML 1x1 PCS REJECT</v>
          </cell>
          <cell r="D27">
            <v>0</v>
          </cell>
          <cell r="E27">
            <v>0</v>
          </cell>
          <cell r="F27">
            <v>1551.6666666666667</v>
          </cell>
          <cell r="G27">
            <v>1410.6060606060605</v>
          </cell>
          <cell r="H27">
            <v>1704.1666666666667</v>
          </cell>
          <cell r="I27">
            <v>1549.2424242424242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B28">
            <v>122408</v>
          </cell>
          <cell r="C28" t="str">
            <v>AQUA CLICK N GO 450ML 1X24</v>
          </cell>
          <cell r="D28">
            <v>0</v>
          </cell>
          <cell r="E28">
            <v>0</v>
          </cell>
          <cell r="F28">
            <v>73380</v>
          </cell>
          <cell r="G28">
            <v>66709.090909090897</v>
          </cell>
          <cell r="H28">
            <v>76900</v>
          </cell>
          <cell r="I28">
            <v>69909.090909090897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B29">
            <v>122407</v>
          </cell>
          <cell r="C29" t="str">
            <v>AQUA CLICK N GO 450ML 1X6 MULTIPACK</v>
          </cell>
          <cell r="D29">
            <v>0</v>
          </cell>
          <cell r="E29">
            <v>0</v>
          </cell>
          <cell r="F29">
            <v>18345</v>
          </cell>
          <cell r="G29">
            <v>16677.272727272724</v>
          </cell>
          <cell r="H29">
            <v>18610</v>
          </cell>
          <cell r="I29">
            <v>16918.181818181816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B30" t="str">
            <v>122408P</v>
          </cell>
          <cell r="C30" t="str">
            <v>AQUA CLICK N GO 450ML 1X1</v>
          </cell>
          <cell r="D30">
            <v>9</v>
          </cell>
          <cell r="E30">
            <v>25015.909090909092</v>
          </cell>
          <cell r="F30">
            <v>3057.5</v>
          </cell>
          <cell r="G30">
            <v>2779.5454545454545</v>
          </cell>
          <cell r="H30">
            <v>3204.1666666666665</v>
          </cell>
          <cell r="I30">
            <v>2912.8787878787875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9</v>
          </cell>
          <cell r="AA30">
            <v>25015.909090909092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B31">
            <v>135877</v>
          </cell>
          <cell r="C31" t="str">
            <v>AQ.450 ML KIDS Q1 1X24</v>
          </cell>
          <cell r="D31">
            <v>138</v>
          </cell>
          <cell r="E31">
            <v>9205854.5454545431</v>
          </cell>
          <cell r="F31">
            <v>73380</v>
          </cell>
          <cell r="G31">
            <v>66709.090909090897</v>
          </cell>
          <cell r="H31">
            <v>76900</v>
          </cell>
          <cell r="I31">
            <v>69909.090909090897</v>
          </cell>
          <cell r="J31">
            <v>0</v>
          </cell>
          <cell r="K31">
            <v>0</v>
          </cell>
          <cell r="L31">
            <v>1</v>
          </cell>
          <cell r="M31">
            <v>66709.090909090897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-1</v>
          </cell>
          <cell r="S31">
            <v>-66709.090909090897</v>
          </cell>
          <cell r="T31">
            <v>-100</v>
          </cell>
          <cell r="U31">
            <v>-6670909.0909090899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38</v>
          </cell>
          <cell r="AA31">
            <v>2534945.4545454541</v>
          </cell>
          <cell r="AB31">
            <v>0</v>
          </cell>
          <cell r="AC31">
            <v>0</v>
          </cell>
          <cell r="AD31">
            <v>-100</v>
          </cell>
          <cell r="AE31">
            <v>-6670909.0909090899</v>
          </cell>
          <cell r="AF31">
            <v>0</v>
          </cell>
          <cell r="AG31">
            <v>0</v>
          </cell>
          <cell r="AH31">
            <v>0</v>
          </cell>
        </row>
        <row r="32">
          <cell r="B32">
            <v>74556</v>
          </cell>
          <cell r="C32" t="str">
            <v>AQ.330ML 1X24</v>
          </cell>
          <cell r="D32">
            <v>0</v>
          </cell>
          <cell r="E32">
            <v>0</v>
          </cell>
          <cell r="F32">
            <v>29330</v>
          </cell>
          <cell r="G32">
            <v>26663.63636363636</v>
          </cell>
          <cell r="H32">
            <v>31500</v>
          </cell>
          <cell r="I32">
            <v>28636.363636363632</v>
          </cell>
          <cell r="J32">
            <v>14560</v>
          </cell>
          <cell r="K32">
            <v>388222545.45454538</v>
          </cell>
          <cell r="L32">
            <v>454</v>
          </cell>
          <cell r="M32">
            <v>12105290.909090908</v>
          </cell>
          <cell r="N32">
            <v>700</v>
          </cell>
          <cell r="O32">
            <v>18664545.454545453</v>
          </cell>
          <cell r="P32">
            <v>0</v>
          </cell>
          <cell r="Q32">
            <v>0</v>
          </cell>
          <cell r="R32">
            <v>-4796</v>
          </cell>
          <cell r="S32">
            <v>-127878799.99999999</v>
          </cell>
          <cell r="T32">
            <v>-8728</v>
          </cell>
          <cell r="U32">
            <v>-232720218.18181816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2190</v>
          </cell>
          <cell r="AA32">
            <v>58393363.636363626</v>
          </cell>
          <cell r="AB32">
            <v>14560</v>
          </cell>
          <cell r="AC32">
            <v>388222545.45454538</v>
          </cell>
          <cell r="AD32">
            <v>-8028</v>
          </cell>
          <cell r="AE32">
            <v>-214055672.72727269</v>
          </cell>
          <cell r="AF32">
            <v>4342</v>
          </cell>
          <cell r="AG32">
            <v>115773509.09090906</v>
          </cell>
          <cell r="AH32">
            <v>0</v>
          </cell>
        </row>
        <row r="33">
          <cell r="B33" t="str">
            <v>74556P</v>
          </cell>
          <cell r="C33" t="str">
            <v>AQ.330ML 1x1 PCS</v>
          </cell>
          <cell r="D33">
            <v>0</v>
          </cell>
          <cell r="E33">
            <v>0</v>
          </cell>
          <cell r="F33">
            <v>1222.0833333333333</v>
          </cell>
          <cell r="G33">
            <v>1110.9848484848483</v>
          </cell>
          <cell r="H33">
            <v>1312.5</v>
          </cell>
          <cell r="I33">
            <v>1193.181818181818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B34">
            <v>12513</v>
          </cell>
          <cell r="C34" t="str">
            <v>AQ. 330 ML 1 X 24 PCS</v>
          </cell>
          <cell r="D34">
            <v>0</v>
          </cell>
          <cell r="E34">
            <v>0</v>
          </cell>
          <cell r="F34">
            <v>29330</v>
          </cell>
          <cell r="G34">
            <v>26663.63636363636</v>
          </cell>
          <cell r="H34">
            <v>31500</v>
          </cell>
          <cell r="I34">
            <v>28636.363636363632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B35">
            <v>113017</v>
          </cell>
          <cell r="C35" t="str">
            <v>AQUA 330ML BOY 1X24</v>
          </cell>
          <cell r="D35">
            <v>0</v>
          </cell>
          <cell r="E35">
            <v>0</v>
          </cell>
          <cell r="F35">
            <v>77380</v>
          </cell>
          <cell r="G35">
            <v>70345.454545454544</v>
          </cell>
          <cell r="H35">
            <v>81150</v>
          </cell>
          <cell r="I35">
            <v>73772.727272727265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B36" t="str">
            <v>113017P</v>
          </cell>
          <cell r="C36" t="str">
            <v>AQUA 330ML BOY 1X1</v>
          </cell>
          <cell r="D36">
            <v>0</v>
          </cell>
          <cell r="E36">
            <v>0</v>
          </cell>
          <cell r="F36">
            <v>3224.1666666666665</v>
          </cell>
          <cell r="G36">
            <v>2931.0606060606056</v>
          </cell>
          <cell r="H36">
            <v>3381.25</v>
          </cell>
          <cell r="I36">
            <v>3073.863636363636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B37" t="str">
            <v>113017PR</v>
          </cell>
          <cell r="C37" t="str">
            <v>AQ.330ML BOY 1X1 PCS REJECT</v>
          </cell>
          <cell r="D37">
            <v>0</v>
          </cell>
          <cell r="E37">
            <v>0</v>
          </cell>
          <cell r="F37">
            <v>3224.1666666666665</v>
          </cell>
          <cell r="G37">
            <v>2931.0606060606056</v>
          </cell>
          <cell r="H37">
            <v>3381.25</v>
          </cell>
          <cell r="I37">
            <v>3073.863636363636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B38">
            <v>113018</v>
          </cell>
          <cell r="C38" t="str">
            <v>AQUA 330ML GIRL 1X24</v>
          </cell>
          <cell r="D38">
            <v>0</v>
          </cell>
          <cell r="E38">
            <v>0</v>
          </cell>
          <cell r="F38">
            <v>77380</v>
          </cell>
          <cell r="G38">
            <v>70345.454545454544</v>
          </cell>
          <cell r="H38">
            <v>81150</v>
          </cell>
          <cell r="I38">
            <v>73772.727272727265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B39" t="str">
            <v>113018P</v>
          </cell>
          <cell r="C39" t="str">
            <v>AQUA 330ML GIRL 1X1</v>
          </cell>
          <cell r="D39">
            <v>0</v>
          </cell>
          <cell r="E39">
            <v>0</v>
          </cell>
          <cell r="F39">
            <v>3224.1666666666665</v>
          </cell>
          <cell r="G39">
            <v>2931.0606060606056</v>
          </cell>
          <cell r="H39">
            <v>3381.25</v>
          </cell>
          <cell r="I39">
            <v>3073.863636363636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</row>
        <row r="40">
          <cell r="B40" t="str">
            <v>1251A</v>
          </cell>
          <cell r="C40" t="str">
            <v>AQ.330ML 1X24 R</v>
          </cell>
          <cell r="D40">
            <v>0</v>
          </cell>
          <cell r="E40">
            <v>0</v>
          </cell>
          <cell r="F40">
            <v>29330</v>
          </cell>
          <cell r="G40">
            <v>26663.63636363636</v>
          </cell>
          <cell r="H40">
            <v>31500</v>
          </cell>
          <cell r="I40">
            <v>28636.363636363632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B41">
            <v>74548</v>
          </cell>
          <cell r="C41" t="str">
            <v>AQ.240ML 1X48</v>
          </cell>
          <cell r="D41">
            <v>0</v>
          </cell>
          <cell r="E41">
            <v>0</v>
          </cell>
          <cell r="F41">
            <v>22750</v>
          </cell>
          <cell r="G41">
            <v>20681.81818181818</v>
          </cell>
          <cell r="H41">
            <v>25700</v>
          </cell>
          <cell r="I41">
            <v>23363.63636363636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</row>
        <row r="42">
          <cell r="B42">
            <v>81681</v>
          </cell>
          <cell r="C42" t="str">
            <v>AQUA 750ML 1X18</v>
          </cell>
          <cell r="D42">
            <v>20</v>
          </cell>
          <cell r="E42">
            <v>1173818.1818181816</v>
          </cell>
          <cell r="F42">
            <v>64560</v>
          </cell>
          <cell r="G42">
            <v>58690.909090909088</v>
          </cell>
          <cell r="H42">
            <v>71200</v>
          </cell>
          <cell r="I42">
            <v>64727.272727272721</v>
          </cell>
          <cell r="J42">
            <v>0</v>
          </cell>
          <cell r="K42">
            <v>0</v>
          </cell>
          <cell r="L42">
            <v>1</v>
          </cell>
          <cell r="M42">
            <v>58690.909090909088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-1</v>
          </cell>
          <cell r="S42">
            <v>-58690.909090909088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20</v>
          </cell>
          <cell r="AA42">
            <v>1173818.1818181816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B43" t="str">
            <v>81681P</v>
          </cell>
          <cell r="C43" t="str">
            <v>AQUA 750ML 1X1</v>
          </cell>
          <cell r="D43">
            <v>0</v>
          </cell>
          <cell r="E43">
            <v>0</v>
          </cell>
          <cell r="F43">
            <v>3586.6666666666665</v>
          </cell>
          <cell r="G43">
            <v>3260.6060606060601</v>
          </cell>
          <cell r="H43">
            <v>3955.5555555555557</v>
          </cell>
          <cell r="I43">
            <v>3595.9595959595958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B44">
            <v>12814</v>
          </cell>
          <cell r="C44" t="str">
            <v>AQUA CLICK N GO 750ML 1X6 WRAP PACK</v>
          </cell>
          <cell r="D44">
            <v>0</v>
          </cell>
          <cell r="E44">
            <v>0</v>
          </cell>
          <cell r="F44">
            <v>21520</v>
          </cell>
          <cell r="G44">
            <v>19563.63636363636</v>
          </cell>
          <cell r="H44">
            <v>23733.333333333332</v>
          </cell>
          <cell r="I44">
            <v>21575.757575757572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B45" t="str">
            <v>12814E</v>
          </cell>
          <cell r="C45" t="str">
            <v>AQUA CLICK N GO 750ML 1X4 MULTIPACK</v>
          </cell>
          <cell r="D45">
            <v>0</v>
          </cell>
          <cell r="E45">
            <v>0</v>
          </cell>
          <cell r="F45">
            <v>14346.666666666666</v>
          </cell>
          <cell r="G45">
            <v>13042.42424242424</v>
          </cell>
          <cell r="H45">
            <v>16700</v>
          </cell>
          <cell r="I45">
            <v>15181.81818181818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B46">
            <v>15510</v>
          </cell>
          <cell r="C46" t="str">
            <v>AQ.HC STAN/SEWA</v>
          </cell>
          <cell r="D46">
            <v>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2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B47">
            <v>15530</v>
          </cell>
          <cell r="C47" t="str">
            <v>AQ.HC LIN/SEWA</v>
          </cell>
          <cell r="D47">
            <v>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2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B48">
            <v>15550</v>
          </cell>
          <cell r="C48" t="str">
            <v>AQ.HC PRIMA LINEA/SEWA</v>
          </cell>
          <cell r="D48">
            <v>31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31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B49">
            <v>17110</v>
          </cell>
          <cell r="C49" t="str">
            <v>AQ.GUCI BIRU</v>
          </cell>
          <cell r="D49">
            <v>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B50">
            <v>19310</v>
          </cell>
          <cell r="C50" t="str">
            <v>AQ.TISSUE</v>
          </cell>
          <cell r="D50">
            <v>6075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169104</v>
          </cell>
          <cell r="K50">
            <v>0</v>
          </cell>
          <cell r="L50">
            <v>24505</v>
          </cell>
          <cell r="M50">
            <v>0</v>
          </cell>
          <cell r="N50">
            <v>3600</v>
          </cell>
          <cell r="O50">
            <v>0</v>
          </cell>
          <cell r="P50">
            <v>-3505</v>
          </cell>
          <cell r="Q50">
            <v>0</v>
          </cell>
          <cell r="R50">
            <v>-160479</v>
          </cell>
          <cell r="S50">
            <v>0</v>
          </cell>
          <cell r="T50">
            <v>-21923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17377</v>
          </cell>
          <cell r="AA50">
            <v>0</v>
          </cell>
          <cell r="AB50">
            <v>165599</v>
          </cell>
          <cell r="AC50">
            <v>0</v>
          </cell>
          <cell r="AD50">
            <v>-18323</v>
          </cell>
          <cell r="AE50">
            <v>0</v>
          </cell>
          <cell r="AF50">
            <v>135974</v>
          </cell>
          <cell r="AG50">
            <v>0</v>
          </cell>
          <cell r="AH50">
            <v>0</v>
          </cell>
        </row>
        <row r="51">
          <cell r="B51">
            <v>127210</v>
          </cell>
          <cell r="C51" t="str">
            <v>CAAYA JASMINE 350 ML 1X12</v>
          </cell>
          <cell r="D51">
            <v>0</v>
          </cell>
          <cell r="E51">
            <v>0</v>
          </cell>
          <cell r="F51">
            <v>47191</v>
          </cell>
          <cell r="G51">
            <v>42900.909090909088</v>
          </cell>
          <cell r="H51">
            <v>53000</v>
          </cell>
          <cell r="I51">
            <v>48181.818181818177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B52" t="str">
            <v>127210P</v>
          </cell>
          <cell r="C52" t="str">
            <v>CAAYA JASMINE 350 ML 1X1</v>
          </cell>
          <cell r="D52">
            <v>0</v>
          </cell>
          <cell r="E52">
            <v>0</v>
          </cell>
          <cell r="F52">
            <v>3932.5833333333335</v>
          </cell>
          <cell r="G52">
            <v>3575.0757575757575</v>
          </cell>
          <cell r="H52">
            <v>4416.666666666667</v>
          </cell>
          <cell r="I52">
            <v>4015.151515151515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B53" t="str">
            <v>127210PR</v>
          </cell>
          <cell r="C53" t="str">
            <v>CAAYA JASMINE 350 ML 1X1 PCS REJECT</v>
          </cell>
          <cell r="D53">
            <v>0</v>
          </cell>
          <cell r="E53">
            <v>0</v>
          </cell>
          <cell r="F53">
            <v>3932.5833333333335</v>
          </cell>
          <cell r="G53">
            <v>3575.0757575757575</v>
          </cell>
          <cell r="H53">
            <v>4416.666666666667</v>
          </cell>
          <cell r="I53">
            <v>4015.151515151515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</row>
        <row r="54">
          <cell r="B54">
            <v>130376</v>
          </cell>
          <cell r="C54" t="str">
            <v>CAAYA TOASTED RICE 350 ML 1X12</v>
          </cell>
          <cell r="D54">
            <v>0</v>
          </cell>
          <cell r="E54">
            <v>0</v>
          </cell>
          <cell r="F54">
            <v>47191</v>
          </cell>
          <cell r="G54">
            <v>42900.909090909088</v>
          </cell>
          <cell r="H54">
            <v>53000</v>
          </cell>
          <cell r="I54">
            <v>48181.818181818177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B55" t="str">
            <v>130376P</v>
          </cell>
          <cell r="C55" t="str">
            <v>CAAYA TOASTED RICE 350 ML 1X1</v>
          </cell>
          <cell r="D55">
            <v>0</v>
          </cell>
          <cell r="E55">
            <v>0</v>
          </cell>
          <cell r="F55">
            <v>3932.5833333333335</v>
          </cell>
          <cell r="G55">
            <v>3575.0757575757575</v>
          </cell>
          <cell r="H55">
            <v>4416.666666666667</v>
          </cell>
          <cell r="I55">
            <v>4015.151515151515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B56" t="str">
            <v>130376PR</v>
          </cell>
          <cell r="C56" t="str">
            <v>CAAYA TOASTED RICE 350 ML 1X1 PCS REJECT</v>
          </cell>
          <cell r="D56">
            <v>0</v>
          </cell>
          <cell r="E56">
            <v>0</v>
          </cell>
          <cell r="F56">
            <v>3932.5833333333335</v>
          </cell>
          <cell r="G56">
            <v>3575.0757575757575</v>
          </cell>
          <cell r="H56">
            <v>4416.666666666667</v>
          </cell>
          <cell r="I56">
            <v>4015.151515151515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</row>
        <row r="57">
          <cell r="B57">
            <v>130377</v>
          </cell>
          <cell r="C57" t="str">
            <v>CAAYA VANILLA PANDAN 350 ML 1X12</v>
          </cell>
          <cell r="D57">
            <v>0</v>
          </cell>
          <cell r="E57">
            <v>0</v>
          </cell>
          <cell r="F57">
            <v>47191</v>
          </cell>
          <cell r="G57">
            <v>42900.909090909088</v>
          </cell>
          <cell r="H57">
            <v>53000</v>
          </cell>
          <cell r="I57">
            <v>48181.818181818177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B58" t="str">
            <v>130377P</v>
          </cell>
          <cell r="C58" t="str">
            <v>CAAYA VANILLA PANDAN 350 ML 1X1</v>
          </cell>
          <cell r="D58">
            <v>0</v>
          </cell>
          <cell r="E58">
            <v>0</v>
          </cell>
          <cell r="F58">
            <v>3932.5833333333335</v>
          </cell>
          <cell r="G58">
            <v>3575.0757575757575</v>
          </cell>
          <cell r="H58">
            <v>4416.666666666667</v>
          </cell>
          <cell r="I58">
            <v>4015.151515151515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B59" t="str">
            <v>130377PR</v>
          </cell>
          <cell r="C59" t="str">
            <v>CAAYA VANILLA PANDAN 350 ML 1X1 PCS REJECT</v>
          </cell>
          <cell r="D59">
            <v>0</v>
          </cell>
          <cell r="E59">
            <v>0</v>
          </cell>
          <cell r="F59">
            <v>3932.5833333333335</v>
          </cell>
          <cell r="G59">
            <v>3575.0757575757575</v>
          </cell>
          <cell r="H59">
            <v>4416.666666666667</v>
          </cell>
          <cell r="I59">
            <v>4015.151515151515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B60">
            <v>134578</v>
          </cell>
          <cell r="C60" t="str">
            <v>AQUA 220ML LOCAL 1X48</v>
          </cell>
          <cell r="D60">
            <v>1223</v>
          </cell>
          <cell r="E60">
            <v>25293863.636363633</v>
          </cell>
          <cell r="F60">
            <v>22750</v>
          </cell>
          <cell r="G60">
            <v>20681.81818181818</v>
          </cell>
          <cell r="H60">
            <v>25700</v>
          </cell>
          <cell r="I60">
            <v>23363.63636363636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R60">
            <v>-1223</v>
          </cell>
          <cell r="S60">
            <v>-25293863.636363633</v>
          </cell>
          <cell r="U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1223</v>
          </cell>
          <cell r="AG60">
            <v>25293863.636363633</v>
          </cell>
          <cell r="AH60">
            <v>0</v>
          </cell>
        </row>
        <row r="61">
          <cell r="B61">
            <v>134578</v>
          </cell>
          <cell r="C61" t="str">
            <v>AQUA 220ML LOCAL 1X48</v>
          </cell>
          <cell r="F61">
            <v>23550</v>
          </cell>
          <cell r="G61">
            <v>21409.090909090908</v>
          </cell>
          <cell r="H61">
            <v>27600</v>
          </cell>
          <cell r="I61">
            <v>24181.81818181818</v>
          </cell>
          <cell r="J61">
            <v>15360</v>
          </cell>
          <cell r="K61">
            <v>328843636.36363637</v>
          </cell>
          <cell r="L61">
            <v>840</v>
          </cell>
          <cell r="M61">
            <v>17983636.363636363</v>
          </cell>
          <cell r="N61">
            <v>1635</v>
          </cell>
          <cell r="O61">
            <v>35003863.636363633</v>
          </cell>
          <cell r="P61">
            <v>-1536</v>
          </cell>
          <cell r="Q61">
            <v>-32884363.636363633</v>
          </cell>
          <cell r="R61">
            <v>-6594</v>
          </cell>
          <cell r="S61">
            <v>-141171545.45454544</v>
          </cell>
          <cell r="T61">
            <v>-2351</v>
          </cell>
          <cell r="U61">
            <v>-50332772.727272727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7354</v>
          </cell>
          <cell r="AA61">
            <v>157442454.54545453</v>
          </cell>
          <cell r="AB61">
            <v>13824</v>
          </cell>
          <cell r="AC61">
            <v>295959272.72727269</v>
          </cell>
          <cell r="AD61">
            <v>-716</v>
          </cell>
          <cell r="AE61">
            <v>-15328909.09090909</v>
          </cell>
          <cell r="AF61">
            <v>5754</v>
          </cell>
          <cell r="AG61">
            <v>123187909.09090909</v>
          </cell>
          <cell r="AH61">
            <v>0</v>
          </cell>
        </row>
        <row r="62">
          <cell r="B62" t="str">
            <v>134578R</v>
          </cell>
          <cell r="C62" t="str">
            <v>AQ.220ML LOCAL 1X48 REJECT</v>
          </cell>
          <cell r="D62">
            <v>0</v>
          </cell>
          <cell r="E62">
            <v>0</v>
          </cell>
          <cell r="F62">
            <v>22750</v>
          </cell>
          <cell r="G62">
            <v>20681.81818181818</v>
          </cell>
          <cell r="H62">
            <v>25700</v>
          </cell>
          <cell r="I62">
            <v>23363.63636363636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B63">
            <v>74560</v>
          </cell>
          <cell r="C63" t="str">
            <v>VT.5GLN ISI</v>
          </cell>
          <cell r="D63">
            <v>924</v>
          </cell>
          <cell r="E63">
            <v>6249599.9999999991</v>
          </cell>
          <cell r="F63">
            <v>7440</v>
          </cell>
          <cell r="G63">
            <v>6763.6363636363631</v>
          </cell>
          <cell r="H63">
            <v>10300</v>
          </cell>
          <cell r="I63">
            <v>9363.6363636363621</v>
          </cell>
          <cell r="J63">
            <v>19520</v>
          </cell>
          <cell r="K63">
            <v>132026181.81818181</v>
          </cell>
          <cell r="L63">
            <v>4346</v>
          </cell>
          <cell r="M63">
            <v>29394763.636363633</v>
          </cell>
          <cell r="N63">
            <v>0</v>
          </cell>
          <cell r="O63">
            <v>0</v>
          </cell>
          <cell r="P63">
            <v>-250</v>
          </cell>
          <cell r="Q63">
            <v>-1690909.0909090908</v>
          </cell>
          <cell r="R63">
            <v>-20456</v>
          </cell>
          <cell r="S63">
            <v>-138356945.45454544</v>
          </cell>
          <cell r="T63">
            <v>-1906</v>
          </cell>
          <cell r="U63">
            <v>-12891490.909090908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2178</v>
          </cell>
          <cell r="AA63">
            <v>14731199.999999998</v>
          </cell>
          <cell r="AB63">
            <v>19270</v>
          </cell>
          <cell r="AC63">
            <v>130335272.72727272</v>
          </cell>
          <cell r="AD63">
            <v>-1906</v>
          </cell>
          <cell r="AE63">
            <v>-12891490.909090908</v>
          </cell>
          <cell r="AF63">
            <v>16110</v>
          </cell>
          <cell r="AG63">
            <v>108962181.81818181</v>
          </cell>
          <cell r="AH63">
            <v>0</v>
          </cell>
        </row>
        <row r="64">
          <cell r="B64" t="str">
            <v>74560G</v>
          </cell>
          <cell r="C64" t="str">
            <v>VT.5GLN BTL</v>
          </cell>
          <cell r="D64">
            <v>6942</v>
          </cell>
          <cell r="E64">
            <v>208260000</v>
          </cell>
          <cell r="F64">
            <v>30000</v>
          </cell>
          <cell r="G64">
            <v>30000</v>
          </cell>
          <cell r="H64">
            <v>30000</v>
          </cell>
          <cell r="I64">
            <v>30000</v>
          </cell>
          <cell r="J64">
            <v>20275</v>
          </cell>
          <cell r="K64">
            <v>608250000</v>
          </cell>
          <cell r="L64">
            <v>20391</v>
          </cell>
          <cell r="M64">
            <v>611730000</v>
          </cell>
          <cell r="N64">
            <v>1914</v>
          </cell>
          <cell r="O64">
            <v>57420000</v>
          </cell>
          <cell r="P64">
            <v>-20160</v>
          </cell>
          <cell r="Q64">
            <v>-604800000</v>
          </cell>
          <cell r="R64">
            <v>-20442</v>
          </cell>
          <cell r="S64">
            <v>-613260000</v>
          </cell>
          <cell r="T64">
            <v>-1906</v>
          </cell>
          <cell r="U64">
            <v>-57180000</v>
          </cell>
          <cell r="V64">
            <v>-195</v>
          </cell>
          <cell r="W64">
            <v>-5850000</v>
          </cell>
          <cell r="X64">
            <v>0</v>
          </cell>
          <cell r="Y64">
            <v>0</v>
          </cell>
          <cell r="Z64">
            <v>6819</v>
          </cell>
          <cell r="AA64">
            <v>204570000</v>
          </cell>
          <cell r="AB64">
            <v>115</v>
          </cell>
          <cell r="AC64">
            <v>3450000</v>
          </cell>
          <cell r="AD64">
            <v>-187</v>
          </cell>
          <cell r="AE64">
            <v>-5610000</v>
          </cell>
          <cell r="AF64">
            <v>51</v>
          </cell>
          <cell r="AG64">
            <v>1530000</v>
          </cell>
          <cell r="AH64">
            <v>0</v>
          </cell>
        </row>
        <row r="65">
          <cell r="B65" t="str">
            <v>2011B</v>
          </cell>
          <cell r="C65" t="str">
            <v>VT.5GLN BTL R</v>
          </cell>
          <cell r="D65">
            <v>0</v>
          </cell>
          <cell r="E65">
            <v>0</v>
          </cell>
          <cell r="F65">
            <v>30000</v>
          </cell>
          <cell r="G65">
            <v>30000</v>
          </cell>
          <cell r="H65">
            <v>10300</v>
          </cell>
          <cell r="I65">
            <v>9363.6363636363621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30000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</v>
          </cell>
          <cell r="AA65">
            <v>30000</v>
          </cell>
          <cell r="AB65">
            <v>0</v>
          </cell>
          <cell r="AC65">
            <v>0</v>
          </cell>
          <cell r="AD65">
            <v>1</v>
          </cell>
          <cell r="AE65">
            <v>30000</v>
          </cell>
          <cell r="AF65">
            <v>0</v>
          </cell>
          <cell r="AG65">
            <v>0</v>
          </cell>
          <cell r="AH65">
            <v>0</v>
          </cell>
        </row>
        <row r="66">
          <cell r="B66">
            <v>74565</v>
          </cell>
          <cell r="C66" t="str">
            <v>VT.1500ML 1X12</v>
          </cell>
          <cell r="D66">
            <v>2791</v>
          </cell>
          <cell r="E66">
            <v>65004927.272727266</v>
          </cell>
          <cell r="F66">
            <v>25620</v>
          </cell>
          <cell r="G66">
            <v>23290.909090909088</v>
          </cell>
          <cell r="H66">
            <v>28700</v>
          </cell>
          <cell r="I66">
            <v>26090.909090909088</v>
          </cell>
          <cell r="J66">
            <v>3271</v>
          </cell>
          <cell r="K66">
            <v>76184563.636363626</v>
          </cell>
          <cell r="L66">
            <v>246</v>
          </cell>
          <cell r="M66">
            <v>5729563.6363636358</v>
          </cell>
          <cell r="N66">
            <v>35</v>
          </cell>
          <cell r="O66">
            <v>815181.81818181812</v>
          </cell>
          <cell r="P66">
            <v>0</v>
          </cell>
          <cell r="Q66">
            <v>0</v>
          </cell>
          <cell r="R66">
            <v>-3166</v>
          </cell>
          <cell r="S66">
            <v>-73739018.181818172</v>
          </cell>
          <cell r="T66">
            <v>-370</v>
          </cell>
          <cell r="U66">
            <v>-8617636.3636363633</v>
          </cell>
          <cell r="V66">
            <v>-20</v>
          </cell>
          <cell r="W66">
            <v>-465818.18181818177</v>
          </cell>
          <cell r="X66">
            <v>0</v>
          </cell>
          <cell r="Y66">
            <v>0</v>
          </cell>
          <cell r="Z66">
            <v>2787</v>
          </cell>
          <cell r="AA66">
            <v>64911763.636363626</v>
          </cell>
          <cell r="AB66">
            <v>3271</v>
          </cell>
          <cell r="AC66">
            <v>76184563.636363626</v>
          </cell>
          <cell r="AD66">
            <v>-355</v>
          </cell>
          <cell r="AE66">
            <v>-8268272.7272727266</v>
          </cell>
          <cell r="AF66">
            <v>2920</v>
          </cell>
          <cell r="AG66">
            <v>68009454.545454532</v>
          </cell>
          <cell r="AH66">
            <v>0</v>
          </cell>
        </row>
        <row r="67">
          <cell r="B67" t="str">
            <v>74565P</v>
          </cell>
          <cell r="C67" t="str">
            <v>VT.1500ML 1X1</v>
          </cell>
          <cell r="D67">
            <v>156</v>
          </cell>
          <cell r="E67">
            <v>302781.81818181818</v>
          </cell>
          <cell r="F67">
            <v>2135</v>
          </cell>
          <cell r="G67">
            <v>1940.9090909090908</v>
          </cell>
          <cell r="H67">
            <v>2391.6666666666665</v>
          </cell>
          <cell r="I67">
            <v>2174.242424242424</v>
          </cell>
          <cell r="J67">
            <v>0</v>
          </cell>
          <cell r="K67">
            <v>0</v>
          </cell>
          <cell r="L67">
            <v>12</v>
          </cell>
          <cell r="M67">
            <v>23290.909090909088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-402</v>
          </cell>
          <cell r="S67">
            <v>-780245.45454545447</v>
          </cell>
          <cell r="T67">
            <v>0</v>
          </cell>
          <cell r="U67">
            <v>0</v>
          </cell>
          <cell r="V67">
            <v>240</v>
          </cell>
          <cell r="W67">
            <v>465818.18181818177</v>
          </cell>
          <cell r="X67">
            <v>0</v>
          </cell>
          <cell r="Y67">
            <v>0</v>
          </cell>
          <cell r="Z67">
            <v>6</v>
          </cell>
          <cell r="AA67">
            <v>11645.454545454544</v>
          </cell>
          <cell r="AB67">
            <v>0</v>
          </cell>
          <cell r="AC67">
            <v>0</v>
          </cell>
          <cell r="AD67">
            <v>240</v>
          </cell>
          <cell r="AE67">
            <v>465818.18181818177</v>
          </cell>
          <cell r="AF67">
            <v>390</v>
          </cell>
          <cell r="AG67">
            <v>756954.54545454541</v>
          </cell>
          <cell r="AH67">
            <v>0</v>
          </cell>
        </row>
        <row r="68">
          <cell r="B68" t="str">
            <v>74565PR</v>
          </cell>
          <cell r="C68" t="str">
            <v>VIT.1500ML 1X1 REJECT</v>
          </cell>
          <cell r="D68">
            <v>13</v>
          </cell>
          <cell r="E68">
            <v>25231.81818181818</v>
          </cell>
          <cell r="F68">
            <v>2135</v>
          </cell>
          <cell r="G68">
            <v>1940.9090909090908</v>
          </cell>
          <cell r="H68">
            <v>2391.6666666666665</v>
          </cell>
          <cell r="I68">
            <v>2174.242424242424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</v>
          </cell>
          <cell r="O68">
            <v>1940.9090909090908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14</v>
          </cell>
          <cell r="AA68">
            <v>27172.727272727272</v>
          </cell>
          <cell r="AB68">
            <v>0</v>
          </cell>
          <cell r="AC68">
            <v>0</v>
          </cell>
          <cell r="AD68">
            <v>1</v>
          </cell>
          <cell r="AE68">
            <v>1940.9090909090908</v>
          </cell>
          <cell r="AF68">
            <v>0</v>
          </cell>
          <cell r="AG68">
            <v>0</v>
          </cell>
          <cell r="AH68">
            <v>0</v>
          </cell>
        </row>
        <row r="69">
          <cell r="B69">
            <v>74566</v>
          </cell>
          <cell r="C69" t="str">
            <v>VT.600ML 1X24</v>
          </cell>
          <cell r="D69">
            <v>0</v>
          </cell>
          <cell r="E69">
            <v>0</v>
          </cell>
          <cell r="F69">
            <v>26680</v>
          </cell>
          <cell r="G69">
            <v>24254.545454545452</v>
          </cell>
          <cell r="H69">
            <v>29650</v>
          </cell>
          <cell r="I69">
            <v>26954.545454545452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B70" t="str">
            <v>74566P</v>
          </cell>
          <cell r="C70" t="str">
            <v>VT.600ML 1X1 PCS</v>
          </cell>
          <cell r="D70">
            <v>0</v>
          </cell>
          <cell r="E70">
            <v>0</v>
          </cell>
          <cell r="F70">
            <v>1111.6666666666667</v>
          </cell>
          <cell r="G70">
            <v>1010.6060606060606</v>
          </cell>
          <cell r="H70">
            <v>1235.4166666666667</v>
          </cell>
          <cell r="I70">
            <v>1123.1060606060605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B71" t="str">
            <v>74566PR</v>
          </cell>
          <cell r="C71" t="str">
            <v>VT.600ML 1X1 REJECT</v>
          </cell>
          <cell r="D71">
            <v>186</v>
          </cell>
          <cell r="E71">
            <v>187972.72727272726</v>
          </cell>
          <cell r="F71">
            <v>1111.6666666666667</v>
          </cell>
          <cell r="G71">
            <v>1010.6060606060606</v>
          </cell>
          <cell r="H71">
            <v>1235.4166666666667</v>
          </cell>
          <cell r="I71">
            <v>1123.1060606060605</v>
          </cell>
          <cell r="J71">
            <v>0</v>
          </cell>
          <cell r="K71">
            <v>0</v>
          </cell>
          <cell r="L71">
            <v>1124</v>
          </cell>
          <cell r="M71">
            <v>1135921.2121212122</v>
          </cell>
          <cell r="N71">
            <v>24</v>
          </cell>
          <cell r="O71">
            <v>24254.545454545456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1334</v>
          </cell>
          <cell r="AA71">
            <v>1348148.4848484849</v>
          </cell>
          <cell r="AB71">
            <v>0</v>
          </cell>
          <cell r="AC71">
            <v>0</v>
          </cell>
          <cell r="AD71">
            <v>24</v>
          </cell>
          <cell r="AE71">
            <v>24254.545454545456</v>
          </cell>
          <cell r="AF71">
            <v>-1124</v>
          </cell>
          <cell r="AG71">
            <v>-1135921.2121212122</v>
          </cell>
          <cell r="AH71">
            <v>0</v>
          </cell>
        </row>
        <row r="72">
          <cell r="B72">
            <v>157095</v>
          </cell>
          <cell r="C72" t="str">
            <v>VT.550 ML 1X24</v>
          </cell>
          <cell r="D72">
            <v>11</v>
          </cell>
          <cell r="E72">
            <v>240300</v>
          </cell>
          <cell r="F72">
            <v>24030</v>
          </cell>
          <cell r="G72">
            <v>21845.454545454544</v>
          </cell>
          <cell r="H72">
            <v>27000</v>
          </cell>
          <cell r="I72">
            <v>24545.454545454544</v>
          </cell>
          <cell r="J72">
            <v>8743</v>
          </cell>
          <cell r="K72">
            <v>190994809.09090909</v>
          </cell>
          <cell r="L72">
            <v>336</v>
          </cell>
          <cell r="M72">
            <v>7340072.7272727266</v>
          </cell>
          <cell r="N72">
            <v>600</v>
          </cell>
          <cell r="O72">
            <v>13107272.727272727</v>
          </cell>
          <cell r="P72">
            <v>0</v>
          </cell>
          <cell r="Q72">
            <v>0</v>
          </cell>
          <cell r="R72">
            <v>-3847</v>
          </cell>
          <cell r="S72">
            <v>-84039463.636363626</v>
          </cell>
          <cell r="T72">
            <v>-3140</v>
          </cell>
          <cell r="U72">
            <v>-68594727.272727266</v>
          </cell>
          <cell r="V72">
            <v>-228</v>
          </cell>
          <cell r="W72">
            <v>-4980763.6363636358</v>
          </cell>
          <cell r="X72">
            <v>0</v>
          </cell>
          <cell r="Y72">
            <v>0</v>
          </cell>
          <cell r="Z72">
            <v>2475</v>
          </cell>
          <cell r="AA72">
            <v>54067500</v>
          </cell>
          <cell r="AB72">
            <v>8743</v>
          </cell>
          <cell r="AC72">
            <v>190994809.09090909</v>
          </cell>
          <cell r="AD72">
            <v>-2768</v>
          </cell>
          <cell r="AE72">
            <v>-60468218.18181818</v>
          </cell>
          <cell r="AF72">
            <v>3511</v>
          </cell>
          <cell r="AG72">
            <v>76699390.909090906</v>
          </cell>
          <cell r="AH72">
            <v>0</v>
          </cell>
        </row>
        <row r="73">
          <cell r="B73" t="str">
            <v>157095P</v>
          </cell>
          <cell r="C73" t="str">
            <v>VT.550 ML 1X1 PCS</v>
          </cell>
          <cell r="D73">
            <v>153</v>
          </cell>
          <cell r="E73">
            <v>139264.77272727271</v>
          </cell>
          <cell r="F73">
            <v>1001.25</v>
          </cell>
          <cell r="G73">
            <v>910.22727272727263</v>
          </cell>
          <cell r="H73">
            <v>1125</v>
          </cell>
          <cell r="I73">
            <v>1022.7272727272726</v>
          </cell>
          <cell r="J73">
            <v>0</v>
          </cell>
          <cell r="K73">
            <v>0</v>
          </cell>
          <cell r="L73">
            <v>455</v>
          </cell>
          <cell r="M73">
            <v>414153.40909090906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-5801</v>
          </cell>
          <cell r="S73">
            <v>-5280228.4090909082</v>
          </cell>
          <cell r="T73">
            <v>0</v>
          </cell>
          <cell r="U73">
            <v>0</v>
          </cell>
          <cell r="V73">
            <v>5472</v>
          </cell>
          <cell r="W73">
            <v>4980763.6363636358</v>
          </cell>
          <cell r="X73">
            <v>0</v>
          </cell>
          <cell r="Y73">
            <v>0</v>
          </cell>
          <cell r="Z73">
            <v>279</v>
          </cell>
          <cell r="AA73">
            <v>253953.40909090906</v>
          </cell>
          <cell r="AB73">
            <v>0</v>
          </cell>
          <cell r="AC73">
            <v>0</v>
          </cell>
          <cell r="AD73">
            <v>5472</v>
          </cell>
          <cell r="AE73">
            <v>4980763.6363636358</v>
          </cell>
          <cell r="AF73">
            <v>5346</v>
          </cell>
          <cell r="AG73">
            <v>4866074.9999999991</v>
          </cell>
          <cell r="AH73">
            <v>0</v>
          </cell>
        </row>
        <row r="74">
          <cell r="B74" t="str">
            <v>157095PR</v>
          </cell>
          <cell r="C74" t="str">
            <v>VT.550 ML 1X1 PCS REJECT</v>
          </cell>
          <cell r="D74">
            <v>40</v>
          </cell>
          <cell r="E74">
            <v>36409.090909090904</v>
          </cell>
          <cell r="F74">
            <v>1001.25</v>
          </cell>
          <cell r="G74">
            <v>910.22727272727263</v>
          </cell>
          <cell r="H74">
            <v>1125</v>
          </cell>
          <cell r="I74">
            <v>1022.7272727272726</v>
          </cell>
          <cell r="J74">
            <v>0</v>
          </cell>
          <cell r="K74">
            <v>0</v>
          </cell>
          <cell r="L74">
            <v>1</v>
          </cell>
          <cell r="M74">
            <v>910.22727272727263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41</v>
          </cell>
          <cell r="AA74">
            <v>37319.318181818177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-1</v>
          </cell>
          <cell r="AG74">
            <v>-910.22727272727207</v>
          </cell>
          <cell r="AH74">
            <v>0</v>
          </cell>
        </row>
        <row r="75">
          <cell r="B75">
            <v>112839</v>
          </cell>
          <cell r="C75" t="str">
            <v>VT.330ML 1X24</v>
          </cell>
          <cell r="D75">
            <v>263</v>
          </cell>
          <cell r="E75">
            <v>5188272.7272727266</v>
          </cell>
          <cell r="F75">
            <v>21700</v>
          </cell>
          <cell r="G75">
            <v>19727.272727272724</v>
          </cell>
          <cell r="H75">
            <v>24700</v>
          </cell>
          <cell r="I75">
            <v>22454.545454545452</v>
          </cell>
          <cell r="J75">
            <v>2400</v>
          </cell>
          <cell r="K75">
            <v>47345454.545454539</v>
          </cell>
          <cell r="L75">
            <v>68</v>
          </cell>
          <cell r="M75">
            <v>1341454.5454545452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-771</v>
          </cell>
          <cell r="S75">
            <v>-15209727.27272727</v>
          </cell>
          <cell r="T75">
            <v>-1350</v>
          </cell>
          <cell r="U75">
            <v>-26631818.181818176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610</v>
          </cell>
          <cell r="AA75">
            <v>12033636.363636361</v>
          </cell>
          <cell r="AB75">
            <v>2400</v>
          </cell>
          <cell r="AC75">
            <v>47345454.545454539</v>
          </cell>
          <cell r="AD75">
            <v>-1350</v>
          </cell>
          <cell r="AE75">
            <v>-26631818.181818176</v>
          </cell>
          <cell r="AF75">
            <v>703</v>
          </cell>
          <cell r="AG75">
            <v>13868272.727272728</v>
          </cell>
          <cell r="AH75">
            <v>0</v>
          </cell>
        </row>
        <row r="76">
          <cell r="B76" t="str">
            <v>112839P</v>
          </cell>
          <cell r="C76" t="str">
            <v>VT.330ML 1X1 PCS</v>
          </cell>
          <cell r="D76">
            <v>0</v>
          </cell>
          <cell r="E76">
            <v>0</v>
          </cell>
          <cell r="F76">
            <v>904.16666666666663</v>
          </cell>
          <cell r="G76">
            <v>821.96969696969688</v>
          </cell>
          <cell r="H76">
            <v>1029.1666666666667</v>
          </cell>
          <cell r="I76">
            <v>935.60606060606062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B77" t="str">
            <v>112839PR</v>
          </cell>
          <cell r="C77" t="str">
            <v>VT.330ML 1X 1 PCS REJECT</v>
          </cell>
          <cell r="D77">
            <v>2</v>
          </cell>
          <cell r="E77">
            <v>1643.9393939393938</v>
          </cell>
          <cell r="F77">
            <v>904.16666666666663</v>
          </cell>
          <cell r="G77">
            <v>821.96969696969688</v>
          </cell>
          <cell r="H77">
            <v>1029.1666666666667</v>
          </cell>
          <cell r="I77">
            <v>935.60606060606062</v>
          </cell>
          <cell r="J77">
            <v>0</v>
          </cell>
          <cell r="K77">
            <v>0</v>
          </cell>
          <cell r="L77">
            <v>1</v>
          </cell>
          <cell r="M77">
            <v>821.96969696969688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3</v>
          </cell>
          <cell r="AA77">
            <v>2465.9090909090905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-1</v>
          </cell>
          <cell r="AG77">
            <v>-821.96969696969677</v>
          </cell>
          <cell r="AH77">
            <v>0</v>
          </cell>
        </row>
        <row r="78">
          <cell r="B78">
            <v>74554</v>
          </cell>
          <cell r="C78" t="str">
            <v>VT.240ML 1X48</v>
          </cell>
          <cell r="D78">
            <v>0</v>
          </cell>
          <cell r="E78">
            <v>0</v>
          </cell>
          <cell r="F78">
            <v>15960</v>
          </cell>
          <cell r="G78">
            <v>14509.090909090908</v>
          </cell>
          <cell r="H78">
            <v>17350</v>
          </cell>
          <cell r="I78">
            <v>15772.727272727272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B79">
            <v>96430</v>
          </cell>
          <cell r="C79" t="str">
            <v>VT 220ML 1X48</v>
          </cell>
          <cell r="D79">
            <v>0</v>
          </cell>
          <cell r="E79">
            <v>0</v>
          </cell>
          <cell r="F79">
            <v>15960</v>
          </cell>
          <cell r="G79">
            <v>14509.090909090908</v>
          </cell>
          <cell r="H79">
            <v>17350</v>
          </cell>
          <cell r="I79">
            <v>15772.727272727272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</row>
        <row r="80">
          <cell r="B80" t="str">
            <v>96430P</v>
          </cell>
          <cell r="C80" t="str">
            <v>VT.220 ML 1X1</v>
          </cell>
          <cell r="D80">
            <v>0</v>
          </cell>
          <cell r="E80">
            <v>0</v>
          </cell>
          <cell r="F80">
            <v>332.5</v>
          </cell>
          <cell r="G80">
            <v>302.27272727272725</v>
          </cell>
          <cell r="H80">
            <v>384.52380952380952</v>
          </cell>
          <cell r="I80">
            <v>349.56709956709955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B81" t="str">
            <v>96430R</v>
          </cell>
          <cell r="C81" t="str">
            <v>VT.220 ML 1X48 REJECT</v>
          </cell>
          <cell r="D81">
            <v>0</v>
          </cell>
          <cell r="E81">
            <v>0</v>
          </cell>
          <cell r="F81">
            <v>15960</v>
          </cell>
          <cell r="G81">
            <v>14509.090909090908</v>
          </cell>
          <cell r="H81">
            <v>17350</v>
          </cell>
          <cell r="I81">
            <v>15772.727272727272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</row>
        <row r="82">
          <cell r="B82">
            <v>173022</v>
          </cell>
          <cell r="C82" t="str">
            <v>VT.200ML LOCAL 1X48</v>
          </cell>
          <cell r="D82">
            <v>2933</v>
          </cell>
          <cell r="E82">
            <v>37062454.545454547</v>
          </cell>
          <cell r="F82">
            <v>13900</v>
          </cell>
          <cell r="G82">
            <v>12636.363636363636</v>
          </cell>
          <cell r="H82">
            <v>15150</v>
          </cell>
          <cell r="I82">
            <v>13772.727272727272</v>
          </cell>
          <cell r="K82">
            <v>0</v>
          </cell>
          <cell r="L82">
            <v>609</v>
          </cell>
          <cell r="M82">
            <v>7695545.4545454541</v>
          </cell>
          <cell r="O82">
            <v>0</v>
          </cell>
          <cell r="Q82">
            <v>0</v>
          </cell>
          <cell r="R82">
            <v>-2409</v>
          </cell>
          <cell r="S82">
            <v>-30441000</v>
          </cell>
          <cell r="T82">
            <v>-605</v>
          </cell>
          <cell r="U82">
            <v>-7645000</v>
          </cell>
          <cell r="W82">
            <v>0</v>
          </cell>
          <cell r="Y82">
            <v>0</v>
          </cell>
          <cell r="Z82">
            <v>528</v>
          </cell>
          <cell r="AA82">
            <v>6672000</v>
          </cell>
          <cell r="AB82">
            <v>0</v>
          </cell>
          <cell r="AC82">
            <v>0</v>
          </cell>
          <cell r="AD82">
            <v>-605</v>
          </cell>
          <cell r="AE82">
            <v>-7645000</v>
          </cell>
          <cell r="AF82">
            <v>1800</v>
          </cell>
          <cell r="AG82">
            <v>22745454.545454547</v>
          </cell>
          <cell r="AH82">
            <v>0</v>
          </cell>
        </row>
        <row r="83">
          <cell r="B83">
            <v>173022</v>
          </cell>
          <cell r="C83" t="str">
            <v>VT.200ML LOCAL 1X48</v>
          </cell>
          <cell r="F83">
            <v>14900</v>
          </cell>
          <cell r="G83">
            <v>13545.454545454544</v>
          </cell>
          <cell r="H83">
            <v>17400</v>
          </cell>
          <cell r="I83">
            <v>14909.090909090908</v>
          </cell>
          <cell r="J83">
            <v>2840</v>
          </cell>
          <cell r="K83">
            <v>38469090.909090906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-420</v>
          </cell>
          <cell r="Q83">
            <v>-5689090.9090909082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2420</v>
          </cell>
          <cell r="AA83">
            <v>32779999.999999996</v>
          </cell>
          <cell r="AB83">
            <v>2420</v>
          </cell>
          <cell r="AC83">
            <v>32779999.999999996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4">
          <cell r="B84" t="str">
            <v>173022R</v>
          </cell>
          <cell r="C84" t="str">
            <v>VT.200ML LOCAL 1X48 REJECT</v>
          </cell>
          <cell r="D84">
            <v>17</v>
          </cell>
          <cell r="E84">
            <v>214818.18181818182</v>
          </cell>
          <cell r="F84">
            <v>13900</v>
          </cell>
          <cell r="G84">
            <v>12636.363636363636</v>
          </cell>
          <cell r="H84">
            <v>15150</v>
          </cell>
          <cell r="I84">
            <v>13772.727272727272</v>
          </cell>
          <cell r="J84">
            <v>0</v>
          </cell>
          <cell r="K84">
            <v>0</v>
          </cell>
          <cell r="L84">
            <v>6</v>
          </cell>
          <cell r="M84">
            <v>75818.181818181823</v>
          </cell>
          <cell r="N84">
            <v>6</v>
          </cell>
          <cell r="O84">
            <v>75818.181818181823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29</v>
          </cell>
          <cell r="AA84">
            <v>366454.54545454547</v>
          </cell>
          <cell r="AB84">
            <v>0</v>
          </cell>
          <cell r="AC84">
            <v>0</v>
          </cell>
          <cell r="AD84">
            <v>6</v>
          </cell>
          <cell r="AE84">
            <v>75818.181818181823</v>
          </cell>
          <cell r="AF84">
            <v>-6</v>
          </cell>
          <cell r="AG84">
            <v>-75818.181818181823</v>
          </cell>
          <cell r="AH84">
            <v>0</v>
          </cell>
        </row>
        <row r="85">
          <cell r="B85" t="str">
            <v>173022R</v>
          </cell>
          <cell r="C85" t="str">
            <v>VT.200ML LOCAL 1X48 REJECT</v>
          </cell>
          <cell r="F85">
            <v>14900</v>
          </cell>
          <cell r="G85">
            <v>13545.454545454544</v>
          </cell>
          <cell r="H85">
            <v>17400</v>
          </cell>
          <cell r="I85">
            <v>14909.090909090908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B86">
            <v>148136</v>
          </cell>
          <cell r="C86" t="str">
            <v>VT.220ML LOCAL 1X42</v>
          </cell>
          <cell r="D86">
            <v>0</v>
          </cell>
          <cell r="E86">
            <v>0</v>
          </cell>
          <cell r="F86">
            <v>14900</v>
          </cell>
          <cell r="G86">
            <v>13545.454545454544</v>
          </cell>
          <cell r="H86">
            <v>16150</v>
          </cell>
          <cell r="I86">
            <v>14681.81818181818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</row>
        <row r="87">
          <cell r="B87" t="str">
            <v>148136P</v>
          </cell>
          <cell r="C87" t="str">
            <v>VT.220ML LOCAL 1X1</v>
          </cell>
          <cell r="D87">
            <v>0</v>
          </cell>
          <cell r="E87">
            <v>0</v>
          </cell>
          <cell r="F87">
            <v>354.76190476190476</v>
          </cell>
          <cell r="G87">
            <v>322.51082251082249</v>
          </cell>
          <cell r="H87">
            <v>384.52380952380952</v>
          </cell>
          <cell r="I87">
            <v>349.56709956709955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B88" t="str">
            <v>148136R</v>
          </cell>
          <cell r="C88" t="str">
            <v>VT.220ML LOCAL 1X42 REJECT</v>
          </cell>
          <cell r="D88">
            <v>247</v>
          </cell>
          <cell r="E88">
            <v>3345727.2727272725</v>
          </cell>
          <cell r="F88">
            <v>14900</v>
          </cell>
          <cell r="G88">
            <v>13545.454545454544</v>
          </cell>
          <cell r="H88">
            <v>16150</v>
          </cell>
          <cell r="I88">
            <v>14681.81818181818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25</v>
          </cell>
          <cell r="O88">
            <v>338636.36363636359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272</v>
          </cell>
          <cell r="AA88">
            <v>3684363.6363636358</v>
          </cell>
          <cell r="AB88">
            <v>0</v>
          </cell>
          <cell r="AC88">
            <v>0</v>
          </cell>
          <cell r="AD88">
            <v>25</v>
          </cell>
          <cell r="AE88">
            <v>338636.36363636359</v>
          </cell>
          <cell r="AF88">
            <v>0</v>
          </cell>
          <cell r="AG88">
            <v>0</v>
          </cell>
          <cell r="AH88">
            <v>0</v>
          </cell>
        </row>
        <row r="89">
          <cell r="B89">
            <v>26000</v>
          </cell>
          <cell r="C89" t="str">
            <v>VIT LEVITE ORANGE 350ML 1 X 12</v>
          </cell>
          <cell r="D89">
            <v>0</v>
          </cell>
          <cell r="E89">
            <v>0</v>
          </cell>
          <cell r="F89">
            <v>32236</v>
          </cell>
          <cell r="G89">
            <v>29305.454545454544</v>
          </cell>
          <cell r="H89">
            <v>33650</v>
          </cell>
          <cell r="I89">
            <v>30590.909090909088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B90" t="str">
            <v>26000P</v>
          </cell>
          <cell r="C90" t="str">
            <v>VIT LEVITE ORANGE 350ML 1 X 1</v>
          </cell>
          <cell r="D90">
            <v>0</v>
          </cell>
          <cell r="E90">
            <v>0</v>
          </cell>
          <cell r="F90">
            <v>2686.3333333333335</v>
          </cell>
          <cell r="G90">
            <v>2442.121212121212</v>
          </cell>
          <cell r="H90">
            <v>2804.1666666666665</v>
          </cell>
          <cell r="I90">
            <v>2549.242424242424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  <row r="91">
          <cell r="B91">
            <v>26001</v>
          </cell>
          <cell r="C91" t="str">
            <v>VIT LEVITE JAMBU BIJI 350ML 1 X 12</v>
          </cell>
          <cell r="D91">
            <v>0</v>
          </cell>
          <cell r="E91">
            <v>0</v>
          </cell>
          <cell r="F91">
            <v>32236</v>
          </cell>
          <cell r="G91">
            <v>29305.454545454544</v>
          </cell>
          <cell r="H91">
            <v>33650</v>
          </cell>
          <cell r="I91">
            <v>30590.909090909088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</row>
        <row r="92">
          <cell r="B92" t="str">
            <v>26001P</v>
          </cell>
          <cell r="C92" t="str">
            <v>VIT LEVITE JAMBU BIJI 350ML 1 X 1</v>
          </cell>
          <cell r="D92">
            <v>0</v>
          </cell>
          <cell r="E92">
            <v>0</v>
          </cell>
          <cell r="F92">
            <v>2686.3333333333335</v>
          </cell>
          <cell r="G92">
            <v>2442.121212121212</v>
          </cell>
          <cell r="H92">
            <v>2804.1666666666665</v>
          </cell>
          <cell r="I92">
            <v>2549.242424242424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</row>
        <row r="93">
          <cell r="B93" t="str">
            <v>26001PR</v>
          </cell>
          <cell r="C93" t="str">
            <v>LEVITE JAMBU 350ML 1X1 PCS REJECT</v>
          </cell>
          <cell r="D93">
            <v>0</v>
          </cell>
          <cell r="E93">
            <v>0</v>
          </cell>
          <cell r="F93">
            <v>2686.3333333333335</v>
          </cell>
          <cell r="G93">
            <v>2442.121212121212</v>
          </cell>
          <cell r="H93">
            <v>2804.1666666666665</v>
          </cell>
          <cell r="I93">
            <v>2549.242424242424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</row>
        <row r="94">
          <cell r="B94">
            <v>26002</v>
          </cell>
          <cell r="C94" t="str">
            <v>VIT LEVITE COMBO 350ML 1 X 12</v>
          </cell>
          <cell r="D94">
            <v>0</v>
          </cell>
          <cell r="E94">
            <v>0</v>
          </cell>
          <cell r="F94">
            <v>32236</v>
          </cell>
          <cell r="G94">
            <v>29305.454545454544</v>
          </cell>
          <cell r="H94">
            <v>33650</v>
          </cell>
          <cell r="I94">
            <v>30590.909090909088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B95">
            <v>26003</v>
          </cell>
          <cell r="C95" t="str">
            <v>VIT LEVITE COMBO 350ML 1 X 6</v>
          </cell>
          <cell r="D95">
            <v>0</v>
          </cell>
          <cell r="E95">
            <v>0</v>
          </cell>
          <cell r="F95">
            <v>16118</v>
          </cell>
          <cell r="G95">
            <v>14652.727272727272</v>
          </cell>
          <cell r="H95">
            <v>16825</v>
          </cell>
          <cell r="I95">
            <v>15295.454545454544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B96">
            <v>26004</v>
          </cell>
          <cell r="C96" t="str">
            <v>VIT LEVITE SIRSAK 350ML 1X12</v>
          </cell>
          <cell r="D96">
            <v>0</v>
          </cell>
          <cell r="E96">
            <v>0</v>
          </cell>
          <cell r="F96">
            <v>32236</v>
          </cell>
          <cell r="G96">
            <v>29305.454545454544</v>
          </cell>
          <cell r="H96">
            <v>33650</v>
          </cell>
          <cell r="I96">
            <v>30590.909090909088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</row>
        <row r="97">
          <cell r="B97" t="str">
            <v>26004P</v>
          </cell>
          <cell r="C97" t="str">
            <v>LEVITE SIRSAK 350ML 1X1</v>
          </cell>
          <cell r="D97">
            <v>0</v>
          </cell>
          <cell r="E97">
            <v>0</v>
          </cell>
          <cell r="F97">
            <v>2686.3333333333335</v>
          </cell>
          <cell r="G97">
            <v>2442.121212121212</v>
          </cell>
          <cell r="H97">
            <v>2804.1666666666665</v>
          </cell>
          <cell r="I97">
            <v>2549.242424242424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</row>
        <row r="98">
          <cell r="B98" t="str">
            <v>26004PR</v>
          </cell>
          <cell r="C98" t="str">
            <v>LEVITE SIRSAK 350ML 1X1 REJECT</v>
          </cell>
          <cell r="D98">
            <v>0</v>
          </cell>
          <cell r="E98">
            <v>0</v>
          </cell>
          <cell r="F98">
            <v>2686.3333333333335</v>
          </cell>
          <cell r="G98">
            <v>2442.121212121212</v>
          </cell>
          <cell r="H98">
            <v>2804.1666666666665</v>
          </cell>
          <cell r="I98">
            <v>2549.242424242424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</row>
        <row r="99">
          <cell r="B99">
            <v>26012</v>
          </cell>
          <cell r="C99" t="str">
            <v>VIT LEVITE ANGGUR HIJAU 350ML 1 X 12</v>
          </cell>
          <cell r="D99">
            <v>0</v>
          </cell>
          <cell r="E99">
            <v>0</v>
          </cell>
          <cell r="F99">
            <v>32236</v>
          </cell>
          <cell r="G99">
            <v>29305.454545454544</v>
          </cell>
          <cell r="H99">
            <v>33650</v>
          </cell>
          <cell r="I99">
            <v>30590.909090909088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B100" t="str">
            <v>26012P</v>
          </cell>
          <cell r="C100" t="str">
            <v>VIT LEVITE ANGGUR HUJAU 350ML 1 X 1</v>
          </cell>
          <cell r="D100">
            <v>0</v>
          </cell>
          <cell r="E100">
            <v>0</v>
          </cell>
          <cell r="F100">
            <v>2686.3333333333335</v>
          </cell>
          <cell r="G100">
            <v>2442.121212121212</v>
          </cell>
          <cell r="H100">
            <v>2804.1666666666665</v>
          </cell>
          <cell r="I100">
            <v>2549.242424242424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B101">
            <v>142193</v>
          </cell>
          <cell r="C101" t="str">
            <v>LEVITE LEMON CUCUMBER MINT 350ml 1X12</v>
          </cell>
          <cell r="D101">
            <v>0</v>
          </cell>
          <cell r="E101">
            <v>0</v>
          </cell>
          <cell r="F101">
            <v>32236</v>
          </cell>
          <cell r="G101">
            <v>29305.454545454544</v>
          </cell>
          <cell r="H101">
            <v>33650</v>
          </cell>
          <cell r="I101">
            <v>30590.909090909088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B102" t="str">
            <v>142193P</v>
          </cell>
          <cell r="C102" t="str">
            <v>LEVITE LEMON CUCUMBER MINT 350ml 1X1</v>
          </cell>
          <cell r="D102">
            <v>0</v>
          </cell>
          <cell r="E102">
            <v>0</v>
          </cell>
          <cell r="F102">
            <v>2686.3333333333335</v>
          </cell>
          <cell r="G102">
            <v>2442.121212121212</v>
          </cell>
          <cell r="H102">
            <v>2804.1666666666665</v>
          </cell>
          <cell r="I102">
            <v>2549.242424242424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</row>
        <row r="103">
          <cell r="B103">
            <v>142194</v>
          </cell>
          <cell r="C103" t="str">
            <v>LEVITE LYCEE CITRUS MINT 350ml 1X12</v>
          </cell>
          <cell r="D103">
            <v>0</v>
          </cell>
          <cell r="E103">
            <v>0</v>
          </cell>
          <cell r="F103">
            <v>32236</v>
          </cell>
          <cell r="G103">
            <v>29305.454545454544</v>
          </cell>
          <cell r="H103">
            <v>33650</v>
          </cell>
          <cell r="I103">
            <v>30590.909090909088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</row>
        <row r="104">
          <cell r="B104" t="str">
            <v>142194P</v>
          </cell>
          <cell r="C104" t="str">
            <v>LEVITE LYCEE CITRUS MINT 350ml 1X1</v>
          </cell>
          <cell r="D104">
            <v>0</v>
          </cell>
          <cell r="E104">
            <v>0</v>
          </cell>
          <cell r="F104">
            <v>2686.3333333333335</v>
          </cell>
          <cell r="G104">
            <v>2442.121212121212</v>
          </cell>
          <cell r="H104">
            <v>2804.1666666666665</v>
          </cell>
          <cell r="I104">
            <v>2549.242424242424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</row>
        <row r="105">
          <cell r="B105">
            <v>142196</v>
          </cell>
          <cell r="C105" t="str">
            <v>LEVITE WILDBERRIES LIME MINT 350ml 1X12</v>
          </cell>
          <cell r="D105">
            <v>0</v>
          </cell>
          <cell r="E105">
            <v>0</v>
          </cell>
          <cell r="F105">
            <v>32236</v>
          </cell>
          <cell r="G105">
            <v>29305.454545454544</v>
          </cell>
          <cell r="H105">
            <v>33650</v>
          </cell>
          <cell r="I105">
            <v>30590.909090909088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</row>
        <row r="106">
          <cell r="B106" t="str">
            <v>142196P</v>
          </cell>
          <cell r="C106" t="str">
            <v>LEVITE WILDBERRIES LIME MINT 350ml 1X1</v>
          </cell>
          <cell r="D106">
            <v>0</v>
          </cell>
          <cell r="E106">
            <v>0</v>
          </cell>
          <cell r="F106">
            <v>2686.3333333333335</v>
          </cell>
          <cell r="G106">
            <v>2442.121212121212</v>
          </cell>
          <cell r="H106">
            <v>2804.1666666666665</v>
          </cell>
          <cell r="I106">
            <v>2549.242424242424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B107">
            <v>27110</v>
          </cell>
          <cell r="C107" t="str">
            <v>VT.GUCI BIRU</v>
          </cell>
          <cell r="D107">
            <v>8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8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B108">
            <v>29310</v>
          </cell>
          <cell r="C108" t="str">
            <v>VT.TISSUE</v>
          </cell>
          <cell r="D108">
            <v>924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19520</v>
          </cell>
          <cell r="K108">
            <v>0</v>
          </cell>
          <cell r="L108">
            <v>4346</v>
          </cell>
          <cell r="M108">
            <v>0</v>
          </cell>
          <cell r="N108">
            <v>0</v>
          </cell>
          <cell r="O108">
            <v>0</v>
          </cell>
          <cell r="P108">
            <v>-250</v>
          </cell>
          <cell r="Q108">
            <v>0</v>
          </cell>
          <cell r="R108">
            <v>-20456</v>
          </cell>
          <cell r="S108">
            <v>0</v>
          </cell>
          <cell r="T108">
            <v>-1906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2178</v>
          </cell>
          <cell r="AA108">
            <v>0</v>
          </cell>
          <cell r="AB108">
            <v>19270</v>
          </cell>
          <cell r="AC108">
            <v>0</v>
          </cell>
          <cell r="AD108">
            <v>-1906</v>
          </cell>
          <cell r="AE108">
            <v>0</v>
          </cell>
          <cell r="AF108">
            <v>16110</v>
          </cell>
          <cell r="AG108">
            <v>0</v>
          </cell>
          <cell r="AH108">
            <v>0</v>
          </cell>
        </row>
        <row r="109">
          <cell r="B109">
            <v>32886</v>
          </cell>
          <cell r="C109" t="str">
            <v>RACK ANIMASI</v>
          </cell>
          <cell r="D109">
            <v>33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33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B110">
            <v>33110</v>
          </cell>
          <cell r="C110" t="str">
            <v>CHILLER/SHOWCASE AQUA  FV 100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B111">
            <v>33120</v>
          </cell>
          <cell r="C111" t="str">
            <v>CHILLER POLYTRON SCN 183</v>
          </cell>
          <cell r="D111">
            <v>8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</row>
        <row r="112">
          <cell r="B112">
            <v>74568</v>
          </cell>
          <cell r="C112" t="str">
            <v>MIZONE ORANGE LIME  500ML</v>
          </cell>
          <cell r="D112">
            <v>0</v>
          </cell>
          <cell r="E112">
            <v>0</v>
          </cell>
          <cell r="F112">
            <v>30738</v>
          </cell>
          <cell r="G112">
            <v>27943.63636363636</v>
          </cell>
          <cell r="H112">
            <v>35900</v>
          </cell>
          <cell r="I112">
            <v>32636.363636363632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B113" t="str">
            <v>74568P</v>
          </cell>
          <cell r="C113" t="str">
            <v>MIZONE ORANGE LIME  500ML 1X12 PCS</v>
          </cell>
          <cell r="D113">
            <v>0</v>
          </cell>
          <cell r="E113">
            <v>0</v>
          </cell>
          <cell r="F113">
            <v>2561.5</v>
          </cell>
          <cell r="G113">
            <v>2328.6363636363635</v>
          </cell>
          <cell r="H113">
            <v>2991.6666666666665</v>
          </cell>
          <cell r="I113">
            <v>2719.6969696969695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</row>
        <row r="114">
          <cell r="B114" t="str">
            <v>74568PR</v>
          </cell>
          <cell r="C114" t="str">
            <v>MIZONE OL 1X1 REJECT</v>
          </cell>
          <cell r="D114">
            <v>0</v>
          </cell>
          <cell r="E114">
            <v>0</v>
          </cell>
          <cell r="F114">
            <v>2561.5</v>
          </cell>
          <cell r="G114">
            <v>2328.6363636363635</v>
          </cell>
          <cell r="H114">
            <v>2991.6666666666665</v>
          </cell>
          <cell r="I114">
            <v>2719.6969696969695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B115" t="str">
            <v>74568SP</v>
          </cell>
          <cell r="C115" t="str">
            <v>MIZONE OL SPIDERMAN 500ML 1X12</v>
          </cell>
          <cell r="D115">
            <v>0</v>
          </cell>
          <cell r="E115">
            <v>0</v>
          </cell>
          <cell r="F115">
            <v>30738</v>
          </cell>
          <cell r="G115">
            <v>27943.63636363636</v>
          </cell>
          <cell r="H115">
            <v>35900</v>
          </cell>
          <cell r="I115">
            <v>32636.363636363632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B116" t="str">
            <v>74568SPP</v>
          </cell>
          <cell r="C116" t="str">
            <v>MIZONE OL SPIDERMAN 500ML 1X1</v>
          </cell>
          <cell r="D116">
            <v>0</v>
          </cell>
          <cell r="E116">
            <v>0</v>
          </cell>
          <cell r="F116">
            <v>2561.5</v>
          </cell>
          <cell r="G116">
            <v>2328.6363636363635</v>
          </cell>
          <cell r="H116">
            <v>2991.6666666666665</v>
          </cell>
          <cell r="I116">
            <v>2719.6969696969695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B117">
            <v>74567</v>
          </cell>
          <cell r="C117" t="str">
            <v>MIZONE LYCHEE LEMON 500 M 1X12</v>
          </cell>
          <cell r="D117">
            <v>0</v>
          </cell>
          <cell r="E117">
            <v>0</v>
          </cell>
          <cell r="F117">
            <v>30738</v>
          </cell>
          <cell r="G117">
            <v>27943.63636363636</v>
          </cell>
          <cell r="H117">
            <v>35900</v>
          </cell>
          <cell r="I117">
            <v>32636.363636363632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</row>
        <row r="118">
          <cell r="B118" t="str">
            <v>74567P</v>
          </cell>
          <cell r="C118" t="str">
            <v>MIZONE LYCHEE LEMON 500 ML 1X1 PCS</v>
          </cell>
          <cell r="D118">
            <v>0</v>
          </cell>
          <cell r="E118">
            <v>0</v>
          </cell>
          <cell r="F118">
            <v>2561.5</v>
          </cell>
          <cell r="G118">
            <v>2328.6363636363635</v>
          </cell>
          <cell r="H118">
            <v>2991.6666666666665</v>
          </cell>
          <cell r="I118">
            <v>2719.6969696969695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</row>
        <row r="119">
          <cell r="B119" t="str">
            <v>74567PR</v>
          </cell>
          <cell r="C119" t="str">
            <v>MIZONE LL 1X1 REJECT</v>
          </cell>
          <cell r="D119">
            <v>0</v>
          </cell>
          <cell r="E119">
            <v>0</v>
          </cell>
          <cell r="F119">
            <v>2561.5</v>
          </cell>
          <cell r="G119">
            <v>2328.6363636363635</v>
          </cell>
          <cell r="H119">
            <v>2991.6666666666665</v>
          </cell>
          <cell r="I119">
            <v>2719.6969696969695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</row>
        <row r="120">
          <cell r="B120" t="str">
            <v>74567SP</v>
          </cell>
          <cell r="C120" t="str">
            <v>MIZONE LL SPIDERMAN 500ML 1X12</v>
          </cell>
          <cell r="D120">
            <v>0</v>
          </cell>
          <cell r="E120">
            <v>0</v>
          </cell>
          <cell r="F120">
            <v>30738</v>
          </cell>
          <cell r="G120">
            <v>27943.63636363636</v>
          </cell>
          <cell r="H120">
            <v>35900</v>
          </cell>
          <cell r="I120">
            <v>32636.363636363632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1">
          <cell r="B121" t="str">
            <v>74567SPP</v>
          </cell>
          <cell r="C121" t="str">
            <v>MIZONE LL SPIDERMAN 500ML 1X1</v>
          </cell>
          <cell r="D121">
            <v>0</v>
          </cell>
          <cell r="E121">
            <v>0</v>
          </cell>
          <cell r="F121">
            <v>2561.5</v>
          </cell>
          <cell r="G121">
            <v>2328.6363636363635</v>
          </cell>
          <cell r="H121">
            <v>2991.6666666666665</v>
          </cell>
          <cell r="I121">
            <v>2719.6969696969695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</row>
        <row r="122">
          <cell r="B122">
            <v>124771</v>
          </cell>
          <cell r="C122" t="str">
            <v>MIZONE YUZU LEMON 500ML 1X12</v>
          </cell>
          <cell r="D122">
            <v>0</v>
          </cell>
          <cell r="E122">
            <v>0</v>
          </cell>
          <cell r="F122">
            <v>30738</v>
          </cell>
          <cell r="G122">
            <v>27943.63636363636</v>
          </cell>
          <cell r="H122">
            <v>35900</v>
          </cell>
          <cell r="I122">
            <v>32636.363636363632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</row>
        <row r="123">
          <cell r="B123" t="str">
            <v>124771P</v>
          </cell>
          <cell r="C123" t="str">
            <v>MIZONE YUZU LEMON 500ML 500ML 1X1</v>
          </cell>
          <cell r="D123">
            <v>0</v>
          </cell>
          <cell r="E123">
            <v>0</v>
          </cell>
          <cell r="F123">
            <v>2561.5</v>
          </cell>
          <cell r="G123">
            <v>2328.6363636363635</v>
          </cell>
          <cell r="H123">
            <v>2991.6666666666665</v>
          </cell>
          <cell r="I123">
            <v>2719.6969696969695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</row>
        <row r="124">
          <cell r="B124" t="str">
            <v>124771PR</v>
          </cell>
          <cell r="C124" t="str">
            <v>MIZONE YUZU LEMON 500ml 1X1 PCS REJECT</v>
          </cell>
          <cell r="D124">
            <v>0</v>
          </cell>
          <cell r="E124">
            <v>0</v>
          </cell>
          <cell r="F124">
            <v>2561.5</v>
          </cell>
          <cell r="G124">
            <v>2328.6363636363635</v>
          </cell>
          <cell r="H124">
            <v>2991.6666666666665</v>
          </cell>
          <cell r="I124">
            <v>2719.6969696969695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B125">
            <v>74593</v>
          </cell>
          <cell r="C125" t="str">
            <v>MIZONE APPLE GUAVA 500 ML</v>
          </cell>
          <cell r="D125">
            <v>0</v>
          </cell>
          <cell r="E125">
            <v>0</v>
          </cell>
          <cell r="F125">
            <v>30738</v>
          </cell>
          <cell r="G125">
            <v>27943.63636363636</v>
          </cell>
          <cell r="H125">
            <v>35900</v>
          </cell>
          <cell r="I125">
            <v>32636.363636363632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B126" t="str">
            <v>74593P</v>
          </cell>
          <cell r="C126" t="str">
            <v>MIZONE APPLE GUAVA 500 ML 1 X 12 PCS</v>
          </cell>
          <cell r="D126">
            <v>0</v>
          </cell>
          <cell r="E126">
            <v>0</v>
          </cell>
          <cell r="F126">
            <v>2561.5</v>
          </cell>
          <cell r="G126">
            <v>2328.6363636363635</v>
          </cell>
          <cell r="H126">
            <v>2991.6666666666665</v>
          </cell>
          <cell r="I126">
            <v>2719.6969696969695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B127" t="str">
            <v>74593PR</v>
          </cell>
          <cell r="C127" t="str">
            <v>MIZONE AG 1X1 REJECT</v>
          </cell>
          <cell r="D127">
            <v>0</v>
          </cell>
          <cell r="E127">
            <v>0</v>
          </cell>
          <cell r="F127">
            <v>2561.5</v>
          </cell>
          <cell r="G127">
            <v>2328.6363636363635</v>
          </cell>
          <cell r="H127">
            <v>2991.6666666666665</v>
          </cell>
          <cell r="I127">
            <v>2719.6969696969695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B128" t="str">
            <v>74593SP</v>
          </cell>
          <cell r="C128" t="str">
            <v>MIZONE AG SPIDERMAN 500ML 1X12</v>
          </cell>
          <cell r="D128">
            <v>0</v>
          </cell>
          <cell r="E128">
            <v>0</v>
          </cell>
          <cell r="F128">
            <v>30738</v>
          </cell>
          <cell r="G128">
            <v>27943.63636363636</v>
          </cell>
          <cell r="H128">
            <v>35900</v>
          </cell>
          <cell r="I128">
            <v>32636.363636363632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B129" t="str">
            <v>74593SPP</v>
          </cell>
          <cell r="C129" t="str">
            <v>MIZONE AG SPIDERMAN 500ML 1X1</v>
          </cell>
          <cell r="D129">
            <v>0</v>
          </cell>
          <cell r="E129">
            <v>0</v>
          </cell>
          <cell r="F129">
            <v>2561.5</v>
          </cell>
          <cell r="G129">
            <v>2328.6363636363635</v>
          </cell>
          <cell r="H129">
            <v>2991.6666666666665</v>
          </cell>
          <cell r="I129">
            <v>2719.6969696969695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</row>
        <row r="130">
          <cell r="B130">
            <v>87436</v>
          </cell>
          <cell r="C130" t="str">
            <v>MIZONE FRES-IN CRISPY APPLE 500ML1X12</v>
          </cell>
          <cell r="D130">
            <v>0</v>
          </cell>
          <cell r="E130">
            <v>0</v>
          </cell>
          <cell r="F130">
            <v>30738</v>
          </cell>
          <cell r="G130">
            <v>27943.63636363636</v>
          </cell>
          <cell r="H130">
            <v>35900</v>
          </cell>
          <cell r="I130">
            <v>32636.363636363632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B131" t="str">
            <v>87436P</v>
          </cell>
          <cell r="C131" t="str">
            <v>MIZONE FRES-IN CRISPY APPLE 500ML1X1</v>
          </cell>
          <cell r="D131">
            <v>0</v>
          </cell>
          <cell r="E131">
            <v>0</v>
          </cell>
          <cell r="F131">
            <v>2561.5</v>
          </cell>
          <cell r="G131">
            <v>2328.6363636363635</v>
          </cell>
          <cell r="H131">
            <v>2991.6666666666665</v>
          </cell>
          <cell r="I131">
            <v>2719.6969696969695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</row>
        <row r="132">
          <cell r="B132">
            <v>87625</v>
          </cell>
          <cell r="C132" t="str">
            <v>MIZONE FRES-IN JC STRAWBERRY 500ML1X12</v>
          </cell>
          <cell r="D132">
            <v>0</v>
          </cell>
          <cell r="E132">
            <v>0</v>
          </cell>
          <cell r="F132">
            <v>30738</v>
          </cell>
          <cell r="G132">
            <v>27943.63636363636</v>
          </cell>
          <cell r="H132">
            <v>35900</v>
          </cell>
          <cell r="I132">
            <v>32636.363636363632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</row>
        <row r="133">
          <cell r="B133" t="str">
            <v>87625P</v>
          </cell>
          <cell r="C133" t="str">
            <v>MIZONE FRES-IN JC STRAWBERRY 500ML1X1</v>
          </cell>
          <cell r="D133">
            <v>0</v>
          </cell>
          <cell r="E133">
            <v>0</v>
          </cell>
          <cell r="F133">
            <v>2561.5</v>
          </cell>
          <cell r="G133">
            <v>2328.6363636363635</v>
          </cell>
          <cell r="H133">
            <v>2991.6666666666665</v>
          </cell>
          <cell r="I133">
            <v>2719.6969696969695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B134">
            <v>95948</v>
          </cell>
          <cell r="C134" t="str">
            <v>MIZONE FRES-IN JC STRAWBERRY 500ML1X6</v>
          </cell>
          <cell r="D134">
            <v>0</v>
          </cell>
          <cell r="E134">
            <v>0</v>
          </cell>
          <cell r="F134">
            <v>15369</v>
          </cell>
          <cell r="G134">
            <v>13971.81818181818</v>
          </cell>
          <cell r="H134">
            <v>17950</v>
          </cell>
          <cell r="I134">
            <v>16318.181818181816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</row>
        <row r="135">
          <cell r="B135">
            <v>111998</v>
          </cell>
          <cell r="C135" t="str">
            <v>MIZONE ACTIVE 500ML 1X12</v>
          </cell>
          <cell r="D135">
            <v>0</v>
          </cell>
          <cell r="E135">
            <v>0</v>
          </cell>
          <cell r="F135">
            <v>30738</v>
          </cell>
          <cell r="G135">
            <v>27943.63636363636</v>
          </cell>
          <cell r="H135">
            <v>35900</v>
          </cell>
          <cell r="I135">
            <v>32636.363636363632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</row>
        <row r="136">
          <cell r="B136" t="str">
            <v>111998P</v>
          </cell>
          <cell r="C136" t="str">
            <v>MIZONE ACTIVE 500ML 1X1</v>
          </cell>
          <cell r="D136">
            <v>0</v>
          </cell>
          <cell r="E136">
            <v>0</v>
          </cell>
          <cell r="F136">
            <v>2561.5</v>
          </cell>
          <cell r="G136">
            <v>2328.6363636363635</v>
          </cell>
          <cell r="H136">
            <v>2991.6666666666665</v>
          </cell>
          <cell r="I136">
            <v>2719.6969696969695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B137" t="str">
            <v>111998PR</v>
          </cell>
          <cell r="C137" t="str">
            <v>MIZONE ACTIVE 1X1 REJECT</v>
          </cell>
          <cell r="D137">
            <v>0</v>
          </cell>
          <cell r="E137">
            <v>0</v>
          </cell>
          <cell r="F137">
            <v>2561.5</v>
          </cell>
          <cell r="G137">
            <v>2328.6363636363635</v>
          </cell>
          <cell r="H137">
            <v>2991.6666666666665</v>
          </cell>
          <cell r="I137">
            <v>2719.6969696969695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</row>
        <row r="138">
          <cell r="B138" t="str">
            <v>111998SP</v>
          </cell>
          <cell r="C138" t="str">
            <v>MIZONE ACTIVE SPIDERMAN 500ML 1X12</v>
          </cell>
          <cell r="D138">
            <v>0</v>
          </cell>
          <cell r="E138">
            <v>0</v>
          </cell>
          <cell r="F138">
            <v>30738</v>
          </cell>
          <cell r="G138">
            <v>27943.63636363636</v>
          </cell>
          <cell r="H138">
            <v>35900</v>
          </cell>
          <cell r="I138">
            <v>32636.363636363632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B139" t="str">
            <v>111998SPP</v>
          </cell>
          <cell r="C139" t="str">
            <v>MIZONE ACTIVE SPIDERMAN 500ML 1X1</v>
          </cell>
          <cell r="D139">
            <v>0</v>
          </cell>
          <cell r="E139">
            <v>0</v>
          </cell>
          <cell r="F139">
            <v>2561.5</v>
          </cell>
          <cell r="G139">
            <v>2328.6363636363635</v>
          </cell>
          <cell r="H139">
            <v>2991.6666666666665</v>
          </cell>
          <cell r="I139">
            <v>2719.6969696969695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</row>
        <row r="140">
          <cell r="B140">
            <v>137295</v>
          </cell>
          <cell r="C140" t="str">
            <v>MIZONE ACTIV LYCHEE LEMON 350ML 1X12</v>
          </cell>
          <cell r="D140">
            <v>3</v>
          </cell>
          <cell r="E140">
            <v>71727.272727272721</v>
          </cell>
          <cell r="F140">
            <v>26300</v>
          </cell>
          <cell r="G140">
            <v>23909.090909090908</v>
          </cell>
          <cell r="H140">
            <v>27600</v>
          </cell>
          <cell r="I140">
            <v>25090.909090909088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-3</v>
          </cell>
          <cell r="S140">
            <v>-71727.272727272721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3</v>
          </cell>
          <cell r="AG140">
            <v>71727.272727272721</v>
          </cell>
          <cell r="AH140">
            <v>0</v>
          </cell>
        </row>
        <row r="141">
          <cell r="B141" t="str">
            <v>137295P</v>
          </cell>
          <cell r="C141" t="str">
            <v>MIZONE ACTIV LYCHEE LEMON 350ML PCS 1X1</v>
          </cell>
          <cell r="D141">
            <v>0</v>
          </cell>
          <cell r="E141">
            <v>0</v>
          </cell>
          <cell r="F141">
            <v>2191.6666666666665</v>
          </cell>
          <cell r="G141">
            <v>1992.424242424242</v>
          </cell>
          <cell r="H141">
            <v>2300</v>
          </cell>
          <cell r="I141">
            <v>2090.9090909090905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</row>
        <row r="142">
          <cell r="B142" t="str">
            <v>145141P</v>
          </cell>
          <cell r="C142" t="str">
            <v>MIZONE ACTIVE LYCHEE LEMON 500ML 1X1 PCS</v>
          </cell>
          <cell r="D142">
            <v>306</v>
          </cell>
          <cell r="E142">
            <v>785863.63636363635</v>
          </cell>
          <cell r="F142">
            <v>2825</v>
          </cell>
          <cell r="G142">
            <v>2568.181818181818</v>
          </cell>
          <cell r="H142">
            <v>2991.6666666666665</v>
          </cell>
          <cell r="I142">
            <v>2719.6969696969695</v>
          </cell>
          <cell r="J142">
            <v>0</v>
          </cell>
          <cell r="K142">
            <v>0</v>
          </cell>
          <cell r="L142">
            <v>1158</v>
          </cell>
          <cell r="M142">
            <v>2973954.5454545454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-5754</v>
          </cell>
          <cell r="S142">
            <v>-14777318.181818182</v>
          </cell>
          <cell r="T142">
            <v>0</v>
          </cell>
          <cell r="U142">
            <v>0</v>
          </cell>
          <cell r="V142">
            <v>4440</v>
          </cell>
          <cell r="W142">
            <v>11402727.272727272</v>
          </cell>
          <cell r="X142">
            <v>0</v>
          </cell>
          <cell r="Y142">
            <v>0</v>
          </cell>
          <cell r="Z142">
            <v>150</v>
          </cell>
          <cell r="AA142">
            <v>385227.27272727271</v>
          </cell>
          <cell r="AB142">
            <v>0</v>
          </cell>
          <cell r="AC142">
            <v>0</v>
          </cell>
          <cell r="AD142">
            <v>4440</v>
          </cell>
          <cell r="AE142">
            <v>11402727.272727272</v>
          </cell>
          <cell r="AF142">
            <v>4596</v>
          </cell>
          <cell r="AG142">
            <v>11803363.636363635</v>
          </cell>
          <cell r="AH142">
            <v>0</v>
          </cell>
        </row>
        <row r="143">
          <cell r="B143">
            <v>145141</v>
          </cell>
          <cell r="C143" t="str">
            <v>MIZONE ACTIVE LYCHEE LEMON 500ML 1X12</v>
          </cell>
          <cell r="D143">
            <v>33</v>
          </cell>
          <cell r="E143">
            <v>1016999.9999999999</v>
          </cell>
          <cell r="F143">
            <v>33900</v>
          </cell>
          <cell r="G143">
            <v>30818.181818181816</v>
          </cell>
          <cell r="H143">
            <v>35900</v>
          </cell>
          <cell r="I143">
            <v>32636.363636363632</v>
          </cell>
          <cell r="J143">
            <v>2112</v>
          </cell>
          <cell r="K143">
            <v>65087999.999999993</v>
          </cell>
          <cell r="L143">
            <v>70</v>
          </cell>
          <cell r="M143">
            <v>2157272.7272727271</v>
          </cell>
          <cell r="N143">
            <v>200</v>
          </cell>
          <cell r="O143">
            <v>6163636.3636363633</v>
          </cell>
          <cell r="P143">
            <v>0</v>
          </cell>
          <cell r="Q143">
            <v>0</v>
          </cell>
          <cell r="R143">
            <v>-1555</v>
          </cell>
          <cell r="S143">
            <v>-47922272.727272727</v>
          </cell>
          <cell r="T143">
            <v>-325</v>
          </cell>
          <cell r="U143">
            <v>-10015909.09090909</v>
          </cell>
          <cell r="V143">
            <v>-300</v>
          </cell>
          <cell r="W143">
            <v>-9245454.5454545449</v>
          </cell>
          <cell r="X143">
            <v>0</v>
          </cell>
          <cell r="Y143">
            <v>0</v>
          </cell>
          <cell r="Z143">
            <v>235</v>
          </cell>
          <cell r="AA143">
            <v>7242272.7272727266</v>
          </cell>
          <cell r="AB143">
            <v>2112</v>
          </cell>
          <cell r="AC143">
            <v>65087999.999999993</v>
          </cell>
          <cell r="AD143">
            <v>-425</v>
          </cell>
          <cell r="AE143">
            <v>-13097727.272727272</v>
          </cell>
          <cell r="AF143">
            <v>1485</v>
          </cell>
          <cell r="AG143">
            <v>45764999.999999993</v>
          </cell>
          <cell r="AH143">
            <v>0</v>
          </cell>
        </row>
        <row r="144">
          <cell r="B144" t="str">
            <v>145143P</v>
          </cell>
          <cell r="C144" t="str">
            <v>MIZONE MOOD UP CRANBERRY 500ML 1X1 PCS</v>
          </cell>
          <cell r="D144">
            <v>279</v>
          </cell>
          <cell r="E144">
            <v>716522.72727272718</v>
          </cell>
          <cell r="F144">
            <v>2825</v>
          </cell>
          <cell r="G144">
            <v>2568.181818181818</v>
          </cell>
          <cell r="H144">
            <v>2991.6666666666665</v>
          </cell>
          <cell r="I144">
            <v>2719.6969696969695</v>
          </cell>
          <cell r="J144">
            <v>0</v>
          </cell>
          <cell r="K144">
            <v>0</v>
          </cell>
          <cell r="L144">
            <v>1062</v>
          </cell>
          <cell r="M144">
            <v>2727409.0909090908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-5322</v>
          </cell>
          <cell r="S144">
            <v>-13667863.636363635</v>
          </cell>
          <cell r="T144">
            <v>0</v>
          </cell>
          <cell r="U144">
            <v>0</v>
          </cell>
          <cell r="V144">
            <v>4368</v>
          </cell>
          <cell r="W144">
            <v>11217818.181818182</v>
          </cell>
          <cell r="X144">
            <v>0</v>
          </cell>
          <cell r="Y144">
            <v>0</v>
          </cell>
          <cell r="Z144">
            <v>387</v>
          </cell>
          <cell r="AA144">
            <v>993886.36363636353</v>
          </cell>
          <cell r="AB144">
            <v>0</v>
          </cell>
          <cell r="AC144">
            <v>0</v>
          </cell>
          <cell r="AD144">
            <v>4368</v>
          </cell>
          <cell r="AE144">
            <v>11217818.181818182</v>
          </cell>
          <cell r="AF144">
            <v>4260</v>
          </cell>
          <cell r="AG144">
            <v>10940454.545454545</v>
          </cell>
          <cell r="AH144">
            <v>0</v>
          </cell>
        </row>
        <row r="145">
          <cell r="B145">
            <v>145143</v>
          </cell>
          <cell r="C145" t="str">
            <v>MIZONE MOOD UP CRANBERRY 500ML 1X12</v>
          </cell>
          <cell r="D145">
            <v>9</v>
          </cell>
          <cell r="E145">
            <v>277363.63636363635</v>
          </cell>
          <cell r="F145">
            <v>33900</v>
          </cell>
          <cell r="G145">
            <v>30818.181818181816</v>
          </cell>
          <cell r="H145">
            <v>35900</v>
          </cell>
          <cell r="I145">
            <v>32636.363636363632</v>
          </cell>
          <cell r="J145">
            <v>880</v>
          </cell>
          <cell r="K145">
            <v>27120000</v>
          </cell>
          <cell r="L145">
            <v>24</v>
          </cell>
          <cell r="M145">
            <v>739636.36363636353</v>
          </cell>
          <cell r="N145">
            <v>100</v>
          </cell>
          <cell r="O145">
            <v>3081818.1818181816</v>
          </cell>
          <cell r="P145">
            <v>0</v>
          </cell>
          <cell r="Q145">
            <v>0</v>
          </cell>
          <cell r="R145">
            <v>-397</v>
          </cell>
          <cell r="S145">
            <v>-12234818.181818182</v>
          </cell>
          <cell r="T145">
            <v>-125</v>
          </cell>
          <cell r="U145">
            <v>-3852272.7272727271</v>
          </cell>
          <cell r="V145">
            <v>-369</v>
          </cell>
          <cell r="W145">
            <v>-11371909.09090909</v>
          </cell>
          <cell r="X145">
            <v>0</v>
          </cell>
          <cell r="Y145">
            <v>0</v>
          </cell>
          <cell r="Z145">
            <v>122</v>
          </cell>
          <cell r="AA145">
            <v>3759818.1818181816</v>
          </cell>
          <cell r="AB145">
            <v>880</v>
          </cell>
          <cell r="AC145">
            <v>27120000</v>
          </cell>
          <cell r="AD145">
            <v>-394</v>
          </cell>
          <cell r="AE145">
            <v>-12142363.636363635</v>
          </cell>
          <cell r="AF145">
            <v>373</v>
          </cell>
          <cell r="AG145">
            <v>11495181.81818182</v>
          </cell>
          <cell r="AH145">
            <v>0</v>
          </cell>
        </row>
        <row r="146">
          <cell r="B146" t="str">
            <v>145143KR</v>
          </cell>
          <cell r="C146" t="str">
            <v>KARTON MZ MOOD UP CRANBERRY 500ML 1X1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B147" t="str">
            <v>145144P</v>
          </cell>
          <cell r="C147" t="str">
            <v>MIZONE BREAK FREE CHERRY BLOSSOM 500ML 1x1 PCS</v>
          </cell>
          <cell r="D147">
            <v>293</v>
          </cell>
          <cell r="E147">
            <v>752477.27272727271</v>
          </cell>
          <cell r="F147">
            <v>2825</v>
          </cell>
          <cell r="G147">
            <v>2568.181818181818</v>
          </cell>
          <cell r="H147">
            <v>2991.6666666666665</v>
          </cell>
          <cell r="I147">
            <v>2719.6969696969695</v>
          </cell>
          <cell r="J147">
            <v>0</v>
          </cell>
          <cell r="K147">
            <v>0</v>
          </cell>
          <cell r="L147">
            <v>1032</v>
          </cell>
          <cell r="M147">
            <v>2650363.6363636362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-5226</v>
          </cell>
          <cell r="S147">
            <v>-13421318.181818182</v>
          </cell>
          <cell r="T147">
            <v>0</v>
          </cell>
          <cell r="U147">
            <v>0</v>
          </cell>
          <cell r="V147">
            <v>4332</v>
          </cell>
          <cell r="W147">
            <v>11125363.636363635</v>
          </cell>
          <cell r="X147">
            <v>0</v>
          </cell>
          <cell r="Y147">
            <v>0</v>
          </cell>
          <cell r="Z147">
            <v>431</v>
          </cell>
          <cell r="AA147">
            <v>1106886.3636363635</v>
          </cell>
          <cell r="AB147">
            <v>0</v>
          </cell>
          <cell r="AC147">
            <v>0</v>
          </cell>
          <cell r="AD147">
            <v>4332</v>
          </cell>
          <cell r="AE147">
            <v>11125363.636363635</v>
          </cell>
          <cell r="AF147">
            <v>4194</v>
          </cell>
          <cell r="AG147">
            <v>10770954.545454545</v>
          </cell>
          <cell r="AH147">
            <v>0</v>
          </cell>
        </row>
        <row r="148">
          <cell r="B148">
            <v>145144</v>
          </cell>
          <cell r="C148" t="str">
            <v>MIZONE BREAK FREE CHERRY BLOSSOM 500ML 1x12</v>
          </cell>
          <cell r="D148">
            <v>4</v>
          </cell>
          <cell r="E148">
            <v>123272.72727272726</v>
          </cell>
          <cell r="F148">
            <v>33900</v>
          </cell>
          <cell r="G148">
            <v>30818.181818181816</v>
          </cell>
          <cell r="H148">
            <v>35900</v>
          </cell>
          <cell r="I148">
            <v>32636.363636363632</v>
          </cell>
          <cell r="J148">
            <v>792</v>
          </cell>
          <cell r="K148">
            <v>24408000</v>
          </cell>
          <cell r="L148">
            <v>11</v>
          </cell>
          <cell r="M148">
            <v>339000</v>
          </cell>
          <cell r="N148">
            <v>100</v>
          </cell>
          <cell r="O148">
            <v>3081818.1818181816</v>
          </cell>
          <cell r="P148">
            <v>0</v>
          </cell>
          <cell r="Q148">
            <v>0</v>
          </cell>
          <cell r="R148">
            <v>-268</v>
          </cell>
          <cell r="S148">
            <v>-8259272.7272727266</v>
          </cell>
          <cell r="T148">
            <v>-100</v>
          </cell>
          <cell r="U148">
            <v>-3081818.1818181816</v>
          </cell>
          <cell r="V148">
            <v>-428</v>
          </cell>
          <cell r="W148">
            <v>-13190181.818181816</v>
          </cell>
          <cell r="X148">
            <v>0</v>
          </cell>
          <cell r="Y148">
            <v>0</v>
          </cell>
          <cell r="Z148">
            <v>111</v>
          </cell>
          <cell r="AA148">
            <v>3420818.1818181816</v>
          </cell>
          <cell r="AB148">
            <v>792</v>
          </cell>
          <cell r="AC148">
            <v>24408000</v>
          </cell>
          <cell r="AD148">
            <v>-428</v>
          </cell>
          <cell r="AE148">
            <v>-13190181.818181816</v>
          </cell>
          <cell r="AF148">
            <v>257</v>
          </cell>
          <cell r="AG148">
            <v>7920272.7272727285</v>
          </cell>
          <cell r="AH148">
            <v>0</v>
          </cell>
        </row>
        <row r="149">
          <cell r="B149" t="str">
            <v>145679P</v>
          </cell>
          <cell r="C149" t="str">
            <v>MIZONE MOVE ON STARFRUIT 500ML 1X1 PCS</v>
          </cell>
          <cell r="D149">
            <v>270</v>
          </cell>
          <cell r="E149">
            <v>693409.09090909082</v>
          </cell>
          <cell r="F149">
            <v>2825</v>
          </cell>
          <cell r="G149">
            <v>2568.181818181818</v>
          </cell>
          <cell r="H149">
            <v>2991.6666666666665</v>
          </cell>
          <cell r="I149">
            <v>2719.6969696969695</v>
          </cell>
          <cell r="J149">
            <v>0</v>
          </cell>
          <cell r="K149">
            <v>0</v>
          </cell>
          <cell r="L149">
            <v>1032</v>
          </cell>
          <cell r="M149">
            <v>2650363.6363636362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-5220</v>
          </cell>
          <cell r="S149">
            <v>-13405909.09090909</v>
          </cell>
          <cell r="T149">
            <v>0</v>
          </cell>
          <cell r="U149">
            <v>0</v>
          </cell>
          <cell r="V149">
            <v>4380</v>
          </cell>
          <cell r="W149">
            <v>11248636.363636363</v>
          </cell>
          <cell r="X149">
            <v>0</v>
          </cell>
          <cell r="Y149">
            <v>0</v>
          </cell>
          <cell r="Z149">
            <v>462</v>
          </cell>
          <cell r="AA149">
            <v>1186500</v>
          </cell>
          <cell r="AB149">
            <v>0</v>
          </cell>
          <cell r="AC149">
            <v>0</v>
          </cell>
          <cell r="AD149">
            <v>4380</v>
          </cell>
          <cell r="AE149">
            <v>11248636.363636363</v>
          </cell>
          <cell r="AF149">
            <v>4188</v>
          </cell>
          <cell r="AG149">
            <v>10755545.454545453</v>
          </cell>
          <cell r="AH149">
            <v>0</v>
          </cell>
        </row>
        <row r="150">
          <cell r="B150">
            <v>145679</v>
          </cell>
          <cell r="C150" t="str">
            <v>MIZONE MOVE ON STARFRUIT 500ML 1X12</v>
          </cell>
          <cell r="D150">
            <v>35</v>
          </cell>
          <cell r="E150">
            <v>1078636.3636363635</v>
          </cell>
          <cell r="F150">
            <v>33900</v>
          </cell>
          <cell r="G150">
            <v>30818.181818181816</v>
          </cell>
          <cell r="H150">
            <v>35900</v>
          </cell>
          <cell r="I150">
            <v>32636.363636363632</v>
          </cell>
          <cell r="J150">
            <v>616</v>
          </cell>
          <cell r="K150">
            <v>18984000</v>
          </cell>
          <cell r="L150">
            <v>15</v>
          </cell>
          <cell r="M150">
            <v>462272.72727272724</v>
          </cell>
          <cell r="N150">
            <v>100</v>
          </cell>
          <cell r="O150">
            <v>3081818.1818181816</v>
          </cell>
          <cell r="P150">
            <v>0</v>
          </cell>
          <cell r="Q150">
            <v>0</v>
          </cell>
          <cell r="R150">
            <v>-148</v>
          </cell>
          <cell r="S150">
            <v>-4561090.9090909092</v>
          </cell>
          <cell r="T150">
            <v>-100</v>
          </cell>
          <cell r="U150">
            <v>-3081818.1818181816</v>
          </cell>
          <cell r="V150">
            <v>-365</v>
          </cell>
          <cell r="W150">
            <v>-11248636.363636363</v>
          </cell>
          <cell r="X150">
            <v>0</v>
          </cell>
          <cell r="Y150">
            <v>0</v>
          </cell>
          <cell r="Z150">
            <v>153</v>
          </cell>
          <cell r="AA150">
            <v>4715181.8181818174</v>
          </cell>
          <cell r="AB150">
            <v>616</v>
          </cell>
          <cell r="AC150">
            <v>18984000</v>
          </cell>
          <cell r="AD150">
            <v>-365</v>
          </cell>
          <cell r="AE150">
            <v>-11248636.363636363</v>
          </cell>
          <cell r="AF150">
            <v>133</v>
          </cell>
          <cell r="AG150">
            <v>4098818.1818181826</v>
          </cell>
          <cell r="AH150">
            <v>0</v>
          </cell>
        </row>
        <row r="151">
          <cell r="B151">
            <v>161138</v>
          </cell>
          <cell r="C151" t="str">
            <v>MIZONE MOVE ON STARFRUIT HD 500ML 1X12</v>
          </cell>
          <cell r="D151">
            <v>0</v>
          </cell>
          <cell r="E151">
            <v>0</v>
          </cell>
          <cell r="F151">
            <v>33900</v>
          </cell>
          <cell r="G151">
            <v>30818.181818181816</v>
          </cell>
          <cell r="H151">
            <v>35900</v>
          </cell>
          <cell r="I151">
            <v>32636.363636363632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B152">
            <v>161139</v>
          </cell>
          <cell r="C152" t="str">
            <v>MIZONE ACTIVE LYCHEE LEMON HD 500ML 1X12</v>
          </cell>
          <cell r="D152">
            <v>0</v>
          </cell>
          <cell r="E152">
            <v>0</v>
          </cell>
          <cell r="F152">
            <v>33900</v>
          </cell>
          <cell r="G152">
            <v>30818.181818181816</v>
          </cell>
          <cell r="H152">
            <v>35900</v>
          </cell>
          <cell r="I152">
            <v>32636.363636363632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</row>
        <row r="153">
          <cell r="B153">
            <v>161162</v>
          </cell>
          <cell r="C153" t="str">
            <v>MIZONE BREAK FREE CHERRY BLOSSOM HD 500ML 1x12</v>
          </cell>
          <cell r="D153">
            <v>0</v>
          </cell>
          <cell r="E153">
            <v>0</v>
          </cell>
          <cell r="F153">
            <v>33900</v>
          </cell>
          <cell r="G153">
            <v>30818.181818181816</v>
          </cell>
          <cell r="H153">
            <v>35900</v>
          </cell>
          <cell r="I153">
            <v>32636.363636363632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B154">
            <v>161163</v>
          </cell>
          <cell r="C154" t="str">
            <v>MIZONE MOOD UP CRANBERRY HD 500ML 1X12</v>
          </cell>
          <cell r="D154">
            <v>0</v>
          </cell>
          <cell r="E154">
            <v>0</v>
          </cell>
          <cell r="F154">
            <v>33900</v>
          </cell>
          <cell r="G154">
            <v>30818.181818181816</v>
          </cell>
          <cell r="H154">
            <v>35900</v>
          </cell>
          <cell r="I154">
            <v>32636.363636363632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B155" t="str">
            <v>161162P</v>
          </cell>
          <cell r="C155" t="str">
            <v>MIZONE BREAK FREE CHERRY BLOSSOM HD 500ML PCS</v>
          </cell>
          <cell r="D155">
            <v>0</v>
          </cell>
          <cell r="E155">
            <v>0</v>
          </cell>
          <cell r="F155">
            <v>2825</v>
          </cell>
          <cell r="G155">
            <v>2568.181818181818</v>
          </cell>
          <cell r="H155">
            <v>2991.6666666666665</v>
          </cell>
          <cell r="I155">
            <v>2719.6969696969695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B156" t="str">
            <v>161163P</v>
          </cell>
          <cell r="C156" t="str">
            <v>MIZONE MOOD UP CRANBERRY HD 500ML PCS</v>
          </cell>
          <cell r="D156">
            <v>0</v>
          </cell>
          <cell r="E156">
            <v>0</v>
          </cell>
          <cell r="F156">
            <v>2825</v>
          </cell>
          <cell r="G156">
            <v>2568.181818181818</v>
          </cell>
          <cell r="H156">
            <v>2991.6666666666665</v>
          </cell>
          <cell r="I156">
            <v>2719.6969696969695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B157" t="str">
            <v>161138P</v>
          </cell>
          <cell r="C157" t="str">
            <v>MIZONE MOVE ON STARFRUIT HD 500ML PCS</v>
          </cell>
          <cell r="D157">
            <v>0</v>
          </cell>
          <cell r="E157">
            <v>0</v>
          </cell>
          <cell r="F157">
            <v>2825</v>
          </cell>
          <cell r="G157">
            <v>2568.181818181818</v>
          </cell>
          <cell r="H157">
            <v>2991.6666666666665</v>
          </cell>
          <cell r="I157">
            <v>2719.6969696969695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B158" t="str">
            <v>161139P</v>
          </cell>
          <cell r="C158" t="str">
            <v>MIZONE ACTIVE LYCHEE LEMON HD 500ML PCS</v>
          </cell>
          <cell r="D158">
            <v>0</v>
          </cell>
          <cell r="E158">
            <v>0</v>
          </cell>
          <cell r="F158">
            <v>2825</v>
          </cell>
          <cell r="G158">
            <v>2568.181818181818</v>
          </cell>
          <cell r="H158">
            <v>2991.6666666666665</v>
          </cell>
          <cell r="I158">
            <v>2719.6969696969695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B159" t="str">
            <v>142193PR</v>
          </cell>
          <cell r="C159" t="str">
            <v>LEVITE LEMON CUCUMBER MINT 350ml 1X1 PCS REJECT</v>
          </cell>
          <cell r="D159">
            <v>0</v>
          </cell>
          <cell r="E159">
            <v>0</v>
          </cell>
          <cell r="F159">
            <v>2686.3333333333335</v>
          </cell>
          <cell r="G159">
            <v>2442.121212121212</v>
          </cell>
          <cell r="H159">
            <v>2804.1666666666665</v>
          </cell>
          <cell r="I159">
            <v>2549.242424242424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B160" t="str">
            <v>142193R</v>
          </cell>
          <cell r="C160" t="str">
            <v>LEVITE LEMON CUCUMBER MINT 350ml 1X12 REJECT</v>
          </cell>
          <cell r="D160">
            <v>0</v>
          </cell>
          <cell r="E160">
            <v>0</v>
          </cell>
          <cell r="F160">
            <v>32236</v>
          </cell>
          <cell r="G160">
            <v>29305.454545454544</v>
          </cell>
          <cell r="H160">
            <v>33650</v>
          </cell>
          <cell r="I160">
            <v>30590.909090909088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B161" t="str">
            <v>142194PR</v>
          </cell>
          <cell r="C161" t="str">
            <v>LEVITE LYCEE CITRUS MINT 350ml 1X1 PCS REJECT</v>
          </cell>
          <cell r="D161">
            <v>0</v>
          </cell>
          <cell r="E161">
            <v>0</v>
          </cell>
          <cell r="F161">
            <v>2686.3333333333335</v>
          </cell>
          <cell r="G161">
            <v>2442.121212121212</v>
          </cell>
          <cell r="H161">
            <v>2804.1666666666665</v>
          </cell>
          <cell r="I161">
            <v>2549.242424242424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B162" t="str">
            <v>142194R</v>
          </cell>
          <cell r="C162" t="str">
            <v>LEVITE LYCEE CITRUS MINT 350ml 1X12 REJECT</v>
          </cell>
          <cell r="D162">
            <v>0</v>
          </cell>
          <cell r="E162">
            <v>0</v>
          </cell>
          <cell r="F162">
            <v>32236</v>
          </cell>
          <cell r="G162">
            <v>29305.454545454544</v>
          </cell>
          <cell r="H162">
            <v>33650</v>
          </cell>
          <cell r="I162">
            <v>30590.909090909088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B163" t="str">
            <v>142196PR</v>
          </cell>
          <cell r="C163" t="str">
            <v>LEVITE WILDBERRIES LIME MINT 350ml 1X1 PCS REJECT</v>
          </cell>
          <cell r="D163">
            <v>0</v>
          </cell>
          <cell r="E163">
            <v>0</v>
          </cell>
          <cell r="F163">
            <v>2686.3333333333335</v>
          </cell>
          <cell r="G163">
            <v>2442.121212121212</v>
          </cell>
          <cell r="H163">
            <v>2804.1666666666665</v>
          </cell>
          <cell r="I163">
            <v>2549.242424242424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B164" t="str">
            <v>142196R</v>
          </cell>
          <cell r="C164" t="str">
            <v>LEVITE WILDBERRIES LIME MINT 350ml 1X12 REJECT</v>
          </cell>
          <cell r="D164">
            <v>0</v>
          </cell>
          <cell r="E164">
            <v>0</v>
          </cell>
          <cell r="F164">
            <v>32236</v>
          </cell>
          <cell r="G164">
            <v>29305.454545454544</v>
          </cell>
          <cell r="H164">
            <v>33650</v>
          </cell>
          <cell r="I164">
            <v>30590.909090909088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B165" t="str">
            <v>137295R</v>
          </cell>
          <cell r="C165" t="str">
            <v>MIZONE ACTIV LYCHEE LEMON 350ML 1X12 RJCT</v>
          </cell>
          <cell r="D165">
            <v>0</v>
          </cell>
          <cell r="E165">
            <v>0</v>
          </cell>
          <cell r="F165">
            <v>26300</v>
          </cell>
          <cell r="G165">
            <v>23909.090909090908</v>
          </cell>
          <cell r="H165">
            <v>27600</v>
          </cell>
          <cell r="I165">
            <v>25090.909090909088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B166" t="str">
            <v>137295PR</v>
          </cell>
          <cell r="C166" t="str">
            <v>MIZONE ACTIV LYCHEE LEMON 350ML PCS RJCT</v>
          </cell>
          <cell r="D166">
            <v>0</v>
          </cell>
          <cell r="E166">
            <v>0</v>
          </cell>
          <cell r="F166">
            <v>2191.6666666666665</v>
          </cell>
          <cell r="G166">
            <v>1992.424242424242</v>
          </cell>
          <cell r="H166">
            <v>2300</v>
          </cell>
          <cell r="I166">
            <v>2090.9090909090905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B167" t="str">
            <v>145141PR</v>
          </cell>
          <cell r="C167" t="str">
            <v>MIZONE ACTIVE LYCHEE LEMON 500ML 1X1 PCS REJECT</v>
          </cell>
          <cell r="D167">
            <v>0</v>
          </cell>
          <cell r="E167">
            <v>0</v>
          </cell>
          <cell r="F167">
            <v>2825</v>
          </cell>
          <cell r="G167">
            <v>2568.181818181818</v>
          </cell>
          <cell r="H167">
            <v>2991.6666666666665</v>
          </cell>
          <cell r="I167">
            <v>2719.6969696969695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B168" t="str">
            <v>145141R</v>
          </cell>
          <cell r="C168" t="str">
            <v>MIZONE ACTIVE LYCHEE LEMON 500ML 1X12 REJECT</v>
          </cell>
          <cell r="D168">
            <v>0</v>
          </cell>
          <cell r="E168">
            <v>0</v>
          </cell>
          <cell r="F168">
            <v>33900</v>
          </cell>
          <cell r="G168">
            <v>30818.181818181816</v>
          </cell>
          <cell r="H168">
            <v>35900</v>
          </cell>
          <cell r="I168">
            <v>32636.363636363632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B169" t="str">
            <v>145144R</v>
          </cell>
          <cell r="C169" t="str">
            <v>MIZONE BREAK FREE CHERRY BLOSSOM 500ML 1x12 REJECT</v>
          </cell>
          <cell r="D169">
            <v>0</v>
          </cell>
          <cell r="E169">
            <v>0</v>
          </cell>
          <cell r="F169">
            <v>33900</v>
          </cell>
          <cell r="G169">
            <v>30818.181818181816</v>
          </cell>
          <cell r="H169">
            <v>35900</v>
          </cell>
          <cell r="I169">
            <v>32636.363636363632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</row>
        <row r="170">
          <cell r="B170" t="str">
            <v>145144PR</v>
          </cell>
          <cell r="C170" t="str">
            <v>MIZONE BREAK FREE CHERRY BLOSSOM 500ML PCS REJECT</v>
          </cell>
          <cell r="D170">
            <v>0</v>
          </cell>
          <cell r="E170">
            <v>0</v>
          </cell>
          <cell r="F170">
            <v>2825</v>
          </cell>
          <cell r="G170">
            <v>2568.181818181818</v>
          </cell>
          <cell r="H170">
            <v>2991.6666666666665</v>
          </cell>
          <cell r="I170">
            <v>2719.6969696969695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B171" t="str">
            <v>74567R</v>
          </cell>
          <cell r="C171" t="str">
            <v>MIZONE LL 1X12 REJECT</v>
          </cell>
          <cell r="D171">
            <v>0</v>
          </cell>
          <cell r="E171">
            <v>0</v>
          </cell>
          <cell r="F171">
            <v>30738</v>
          </cell>
          <cell r="G171">
            <v>27943.63636363636</v>
          </cell>
          <cell r="H171">
            <v>35900</v>
          </cell>
          <cell r="I171">
            <v>32636.363636363632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B172" t="str">
            <v>145143R</v>
          </cell>
          <cell r="C172" t="str">
            <v>MIZONE MOOD UP CRANBERRY 500ML 1X12 REJECT</v>
          </cell>
          <cell r="D172">
            <v>0</v>
          </cell>
          <cell r="E172">
            <v>0</v>
          </cell>
          <cell r="F172">
            <v>33900</v>
          </cell>
          <cell r="G172">
            <v>30818.181818181816</v>
          </cell>
          <cell r="H172">
            <v>35900</v>
          </cell>
          <cell r="I172">
            <v>32636.363636363632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B173" t="str">
            <v>145143PR</v>
          </cell>
          <cell r="C173" t="str">
            <v>MIZONE MOOD UP CRANBERRY 500ML PCS REJECT</v>
          </cell>
          <cell r="D173">
            <v>0</v>
          </cell>
          <cell r="E173">
            <v>0</v>
          </cell>
          <cell r="F173">
            <v>2825</v>
          </cell>
          <cell r="G173">
            <v>2568.181818181818</v>
          </cell>
          <cell r="H173">
            <v>2991.6666666666665</v>
          </cell>
          <cell r="I173">
            <v>2719.6969696969695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</row>
        <row r="174">
          <cell r="B174" t="str">
            <v>145679R</v>
          </cell>
          <cell r="C174" t="str">
            <v>MIZONE MOVE ON STARFRUIT 500ML 1X12 REJECT</v>
          </cell>
          <cell r="D174">
            <v>0</v>
          </cell>
          <cell r="E174">
            <v>0</v>
          </cell>
          <cell r="F174">
            <v>33900</v>
          </cell>
          <cell r="G174">
            <v>30818.181818181816</v>
          </cell>
          <cell r="H174">
            <v>35900</v>
          </cell>
          <cell r="I174">
            <v>32636.363636363632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</row>
        <row r="175">
          <cell r="B175" t="str">
            <v>145679PR</v>
          </cell>
          <cell r="C175" t="str">
            <v>MIZONE MOVE ON STARFRUIT 500ML PCS REJECT</v>
          </cell>
          <cell r="D175">
            <v>0</v>
          </cell>
          <cell r="E175">
            <v>0</v>
          </cell>
          <cell r="F175">
            <v>2825</v>
          </cell>
          <cell r="G175">
            <v>2568.181818181818</v>
          </cell>
          <cell r="H175">
            <v>2991.6666666666665</v>
          </cell>
          <cell r="I175">
            <v>2719.6969696969695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B176">
            <v>81111</v>
          </cell>
          <cell r="C176" t="str">
            <v>AQ.KRTN 1500 ML 1X1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92</v>
          </cell>
          <cell r="O176">
            <v>0</v>
          </cell>
          <cell r="P176">
            <v>0</v>
          </cell>
          <cell r="Q176">
            <v>0</v>
          </cell>
          <cell r="R176">
            <v>-92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92</v>
          </cell>
          <cell r="AE176">
            <v>0</v>
          </cell>
          <cell r="AF176">
            <v>92</v>
          </cell>
          <cell r="AG176">
            <v>0</v>
          </cell>
          <cell r="AH176">
            <v>0</v>
          </cell>
        </row>
        <row r="177">
          <cell r="B177">
            <v>81312</v>
          </cell>
          <cell r="C177" t="str">
            <v>AQ.KRTN 600 ML 1X1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B178">
            <v>81512</v>
          </cell>
          <cell r="C178" t="str">
            <v>AQ.KARTON 330 1X1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B179">
            <v>81613</v>
          </cell>
          <cell r="C179" t="str">
            <v>AQ.KRTN 240 ML 1X1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B180" t="str">
            <v>81681KR</v>
          </cell>
          <cell r="C180" t="str">
            <v>KARTON AQ.750ML 1X1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B181" t="str">
            <v>157095KR</v>
          </cell>
          <cell r="C181" t="str">
            <v>KARTON VT.550 ML 1X1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B182">
            <v>70022</v>
          </cell>
          <cell r="C182" t="str">
            <v>KARTON VIT 200 ML</v>
          </cell>
          <cell r="D182">
            <v>382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56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-8</v>
          </cell>
          <cell r="Q182">
            <v>0</v>
          </cell>
          <cell r="R182">
            <v>-8</v>
          </cell>
          <cell r="S182">
            <v>0</v>
          </cell>
          <cell r="T182">
            <v>-67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355</v>
          </cell>
          <cell r="AA182">
            <v>0</v>
          </cell>
          <cell r="AB182">
            <v>48</v>
          </cell>
          <cell r="AC182">
            <v>0</v>
          </cell>
          <cell r="AD182">
            <v>-67</v>
          </cell>
          <cell r="AE182">
            <v>0</v>
          </cell>
          <cell r="AF182">
            <v>8</v>
          </cell>
          <cell r="AG182">
            <v>0</v>
          </cell>
          <cell r="AH182">
            <v>0</v>
          </cell>
        </row>
        <row r="183">
          <cell r="B183">
            <v>82111</v>
          </cell>
          <cell r="C183" t="str">
            <v>VIT KRTN 1500 ML 1X1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B184">
            <v>82312</v>
          </cell>
          <cell r="C184" t="str">
            <v>VIT KRTN 600 ML 1X1</v>
          </cell>
          <cell r="D184">
            <v>23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B185">
            <v>82512</v>
          </cell>
          <cell r="C185" t="str">
            <v>VIT KARTON 330 ML 1X1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B186">
            <v>82613</v>
          </cell>
          <cell r="C186" t="str">
            <v>VIT KRTN 240 ML 1X1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  <row r="187">
          <cell r="B187">
            <v>84121</v>
          </cell>
          <cell r="C187" t="str">
            <v>MIZONE KARTON LL/500ML 1X12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</row>
        <row r="188">
          <cell r="B188">
            <v>84127</v>
          </cell>
          <cell r="C188" t="str">
            <v>KARTON MIZ YUZU LEMON 1X12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B189">
            <v>84128</v>
          </cell>
          <cell r="C189" t="str">
            <v>KARTON MIZ APPLE GUAVA 1X12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B190" t="str">
            <v>3311H</v>
          </cell>
          <cell r="C190" t="str">
            <v>CHILLER  AQUA FV 280 / R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B191" t="str">
            <v>P9904</v>
          </cell>
          <cell r="C191" t="str">
            <v>CHILLER MIZONE FV 100</v>
          </cell>
          <cell r="D191">
            <v>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B192" t="str">
            <v>P9911</v>
          </cell>
          <cell r="C192" t="str">
            <v>CHILLER AQUA S240SC</v>
          </cell>
          <cell r="D192">
            <v>16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16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B193" t="str">
            <v>P9914</v>
          </cell>
          <cell r="C193" t="str">
            <v>CHILLER S880 SLIM DOUBLE DOOR</v>
          </cell>
          <cell r="D193">
            <v>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1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B194" t="str">
            <v>S5523</v>
          </cell>
          <cell r="C194" t="str">
            <v>TENDA AQUA</v>
          </cell>
          <cell r="D194">
            <v>1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</row>
        <row r="195">
          <cell r="B195">
            <v>10114</v>
          </cell>
          <cell r="C195" t="str">
            <v>PALLET KAYU</v>
          </cell>
          <cell r="D195">
            <v>107</v>
          </cell>
          <cell r="E195">
            <v>10700000</v>
          </cell>
          <cell r="F195">
            <v>100000</v>
          </cell>
          <cell r="G195">
            <v>100000</v>
          </cell>
          <cell r="H195">
            <v>100000</v>
          </cell>
          <cell r="I195">
            <v>100000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107</v>
          </cell>
          <cell r="AA195">
            <v>10700000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B196">
            <v>10116</v>
          </cell>
          <cell r="C196" t="str">
            <v>PALLET KAYU LOSCAM</v>
          </cell>
          <cell r="D196">
            <v>1409</v>
          </cell>
          <cell r="E196">
            <v>140900000</v>
          </cell>
          <cell r="F196">
            <v>100000</v>
          </cell>
          <cell r="G196">
            <v>100000</v>
          </cell>
          <cell r="H196">
            <v>100000</v>
          </cell>
          <cell r="I196">
            <v>100000</v>
          </cell>
          <cell r="J196">
            <v>1951</v>
          </cell>
          <cell r="K196">
            <v>195100000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-1891</v>
          </cell>
          <cell r="Q196">
            <v>-189100000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1469</v>
          </cell>
          <cell r="AA196">
            <v>146900000</v>
          </cell>
          <cell r="AB196">
            <v>60</v>
          </cell>
          <cell r="AC196">
            <v>6000000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B197">
            <v>90002</v>
          </cell>
          <cell r="C197" t="str">
            <v>TRIPLEK/TRAY RIJECT</v>
          </cell>
          <cell r="D197">
            <v>334</v>
          </cell>
          <cell r="E197">
            <v>63376500</v>
          </cell>
          <cell r="F197">
            <v>189750</v>
          </cell>
          <cell r="G197">
            <v>189750</v>
          </cell>
          <cell r="H197">
            <v>189750</v>
          </cell>
          <cell r="I197">
            <v>189750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334</v>
          </cell>
          <cell r="AA197">
            <v>63376500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</row>
        <row r="198">
          <cell r="B198" t="str">
            <v>9002R</v>
          </cell>
          <cell r="C198" t="str">
            <v>TRIPLEK/TRAY RIJECT</v>
          </cell>
          <cell r="D198">
            <v>0</v>
          </cell>
          <cell r="E198">
            <v>0</v>
          </cell>
          <cell r="F198">
            <v>189750</v>
          </cell>
          <cell r="G198">
            <v>189750</v>
          </cell>
          <cell r="H198">
            <v>189750</v>
          </cell>
          <cell r="I198">
            <v>189750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B199">
            <v>33300</v>
          </cell>
          <cell r="C199" t="str">
            <v>JUG RACK</v>
          </cell>
          <cell r="D199">
            <v>229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3708</v>
          </cell>
          <cell r="K199">
            <v>0</v>
          </cell>
          <cell r="L199">
            <v>0</v>
          </cell>
          <cell r="M199">
            <v>0</v>
          </cell>
          <cell r="N199">
            <v>48</v>
          </cell>
          <cell r="O199">
            <v>0</v>
          </cell>
          <cell r="P199">
            <v>-3756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229</v>
          </cell>
          <cell r="AA199">
            <v>0</v>
          </cell>
          <cell r="AB199">
            <v>-48</v>
          </cell>
          <cell r="AC199">
            <v>0</v>
          </cell>
          <cell r="AD199">
            <v>48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B200" t="str">
            <v>74569P</v>
          </cell>
          <cell r="C200" t="str">
            <v>MIZONE PF/PCS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B201" t="str">
            <v>74567YLP</v>
          </cell>
          <cell r="C201" t="str">
            <v>MIZONE YUZU LEMON 500ML 1X1</v>
          </cell>
          <cell r="D201">
            <v>0</v>
          </cell>
          <cell r="E201">
            <v>0</v>
          </cell>
          <cell r="F201">
            <v>2561.5</v>
          </cell>
          <cell r="G201">
            <v>2328.6363636363635</v>
          </cell>
          <cell r="H201">
            <v>2991.6666666666665</v>
          </cell>
          <cell r="I201">
            <v>2719.6969696969695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</row>
        <row r="202">
          <cell r="B202" t="str">
            <v>74567YL</v>
          </cell>
          <cell r="C202" t="str">
            <v>MIZONE YUZU LEMON 500ML 1X12</v>
          </cell>
          <cell r="D202">
            <v>0</v>
          </cell>
          <cell r="E202">
            <v>0</v>
          </cell>
          <cell r="F202">
            <v>30738</v>
          </cell>
          <cell r="G202">
            <v>27943.63636363636</v>
          </cell>
          <cell r="H202">
            <v>35900</v>
          </cell>
          <cell r="I202">
            <v>32636.363636363632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</row>
        <row r="203">
          <cell r="B203">
            <v>1020003876</v>
          </cell>
          <cell r="C203" t="str">
            <v>(blank)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</row>
        <row r="204">
          <cell r="B204">
            <v>1020005984</v>
          </cell>
          <cell r="C204" t="str">
            <v>(blank)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9">
          <cell r="C209" t="str">
            <v>TOTAL</v>
          </cell>
          <cell r="D209">
            <v>74958</v>
          </cell>
          <cell r="E209">
            <v>1942729792.8030305</v>
          </cell>
          <cell r="J209">
            <v>714885</v>
          </cell>
          <cell r="K209">
            <v>11871011645.454546</v>
          </cell>
          <cell r="L209">
            <v>248620</v>
          </cell>
          <cell r="M209">
            <v>5829936515.9090919</v>
          </cell>
          <cell r="N209">
            <v>40988</v>
          </cell>
          <cell r="O209">
            <v>1024963906.3636361</v>
          </cell>
          <cell r="P209">
            <v>-207705</v>
          </cell>
          <cell r="Q209">
            <v>-6042303863.636364</v>
          </cell>
          <cell r="R209">
            <v>-663411</v>
          </cell>
          <cell r="S209">
            <v>-10043681077.500002</v>
          </cell>
          <cell r="T209">
            <v>-113188</v>
          </cell>
          <cell r="U209">
            <v>-2216194890.90909</v>
          </cell>
          <cell r="V209">
            <v>21522</v>
          </cell>
          <cell r="W209">
            <v>-61636.363636363298</v>
          </cell>
          <cell r="X209">
            <v>0</v>
          </cell>
          <cell r="Y209">
            <v>0</v>
          </cell>
          <cell r="Z209">
            <v>116669</v>
          </cell>
          <cell r="AA209">
            <v>2366400392.121212</v>
          </cell>
          <cell r="AB209">
            <v>507180</v>
          </cell>
          <cell r="AC209">
            <v>5828707781.8181829</v>
          </cell>
          <cell r="AD209">
            <v>-50678</v>
          </cell>
          <cell r="AE209">
            <v>-1191292620.9090908</v>
          </cell>
          <cell r="AF209">
            <v>414791</v>
          </cell>
          <cell r="AG209">
            <v>4213744561.5909095</v>
          </cell>
          <cell r="AH209">
            <v>0</v>
          </cell>
        </row>
        <row r="210">
          <cell r="J210">
            <v>4</v>
          </cell>
          <cell r="L210">
            <v>5</v>
          </cell>
          <cell r="N210">
            <v>6</v>
          </cell>
          <cell r="P210">
            <v>7</v>
          </cell>
          <cell r="R210">
            <v>8</v>
          </cell>
          <cell r="T210">
            <v>9</v>
          </cell>
          <cell r="V210">
            <v>10</v>
          </cell>
          <cell r="X210">
            <v>12</v>
          </cell>
        </row>
        <row r="211">
          <cell r="D211">
            <v>0</v>
          </cell>
          <cell r="E211">
            <v>0</v>
          </cell>
          <cell r="J211">
            <v>0</v>
          </cell>
          <cell r="L211">
            <v>0</v>
          </cell>
          <cell r="N211">
            <v>0</v>
          </cell>
          <cell r="P211">
            <v>0</v>
          </cell>
          <cell r="R211">
            <v>0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  <cell r="AA211">
            <v>0</v>
          </cell>
          <cell r="AF211">
            <v>0</v>
          </cell>
        </row>
        <row r="213">
          <cell r="B213">
            <v>1</v>
          </cell>
          <cell r="C213">
            <v>2</v>
          </cell>
          <cell r="D213">
            <v>3</v>
          </cell>
          <cell r="Y213">
            <v>5828707781.8181829</v>
          </cell>
          <cell r="AA213" t="str">
            <v>74559G</v>
          </cell>
          <cell r="AB213" t="str">
            <v>AQ GLN</v>
          </cell>
          <cell r="AC213">
            <v>216420000</v>
          </cell>
          <cell r="AG213">
            <v>71850000</v>
          </cell>
        </row>
        <row r="214">
          <cell r="Y214">
            <v>-1191292620.9090903</v>
          </cell>
          <cell r="AA214" t="str">
            <v>74560G</v>
          </cell>
          <cell r="AB214" t="str">
            <v>VIT GLN</v>
          </cell>
          <cell r="AC214">
            <v>3450000</v>
          </cell>
          <cell r="AG214">
            <v>1530000</v>
          </cell>
        </row>
        <row r="215">
          <cell r="AA215">
            <v>10116</v>
          </cell>
          <cell r="AB215" t="str">
            <v>Pallet</v>
          </cell>
          <cell r="AC215">
            <v>6000000</v>
          </cell>
          <cell r="AG215">
            <v>73380000</v>
          </cell>
        </row>
        <row r="216">
          <cell r="AA216">
            <v>90002</v>
          </cell>
          <cell r="AB216" t="str">
            <v>Triplek</v>
          </cell>
          <cell r="AC216">
            <v>0</v>
          </cell>
        </row>
        <row r="217">
          <cell r="AC217">
            <v>225870000</v>
          </cell>
          <cell r="AF217" t="str">
            <v>HPP PABRIK SPS</v>
          </cell>
          <cell r="AG217">
            <v>4140364561.5909095</v>
          </cell>
        </row>
        <row r="218">
          <cell r="AB218" t="str">
            <v>DPP TNP GLN BTL DAN PALLET</v>
          </cell>
          <cell r="AC218">
            <v>5602837781.8181829</v>
          </cell>
          <cell r="AF218" t="str">
            <v>HPP PABRIK GLN BTL</v>
          </cell>
          <cell r="AG218">
            <v>73380000</v>
          </cell>
        </row>
        <row r="219">
          <cell r="AB219" t="str">
            <v>PPN TNP GLN BTL DAN PALLET</v>
          </cell>
          <cell r="AC219">
            <v>560283778.18181837</v>
          </cell>
          <cell r="AF219" t="str">
            <v>HPP PABRIK PALLET</v>
          </cell>
          <cell r="AG219">
            <v>0</v>
          </cell>
        </row>
        <row r="222">
          <cell r="D222">
            <v>43235</v>
          </cell>
          <cell r="E222">
            <v>830547500</v>
          </cell>
          <cell r="G222">
            <v>456050</v>
          </cell>
          <cell r="J222">
            <v>470451</v>
          </cell>
          <cell r="K222">
            <v>11282033900</v>
          </cell>
          <cell r="L222">
            <v>157071</v>
          </cell>
          <cell r="M222">
            <v>3832365950</v>
          </cell>
          <cell r="N222">
            <v>0</v>
          </cell>
          <cell r="O222">
            <v>0</v>
          </cell>
          <cell r="P222">
            <v>76384</v>
          </cell>
          <cell r="Q222">
            <v>1954768850</v>
          </cell>
          <cell r="R222">
            <v>73518</v>
          </cell>
          <cell r="S222">
            <v>2185967800</v>
          </cell>
          <cell r="T222">
            <v>468827</v>
          </cell>
          <cell r="U222">
            <v>10960412250</v>
          </cell>
          <cell r="V222">
            <v>0</v>
          </cell>
          <cell r="W222">
            <v>0</v>
          </cell>
          <cell r="X222">
            <v>11325</v>
          </cell>
          <cell r="Y222">
            <v>236757300</v>
          </cell>
          <cell r="Z222">
            <v>348473</v>
          </cell>
          <cell r="AA222">
            <v>7958283550</v>
          </cell>
          <cell r="AF222">
            <v>0</v>
          </cell>
        </row>
        <row r="223">
          <cell r="D223">
            <v>31723</v>
          </cell>
          <cell r="AA223">
            <v>3744538988.4090905</v>
          </cell>
          <cell r="AB223">
            <v>311756</v>
          </cell>
          <cell r="AC223">
            <v>7128046300</v>
          </cell>
        </row>
        <row r="224">
          <cell r="E224" t="str">
            <v>HPP NEW APRIL</v>
          </cell>
          <cell r="Q224">
            <v>-172122</v>
          </cell>
        </row>
        <row r="225">
          <cell r="D225">
            <v>15300</v>
          </cell>
          <cell r="E225" t="str">
            <v>Aqua 240 ml</v>
          </cell>
          <cell r="G225">
            <v>15900</v>
          </cell>
          <cell r="K225" t="e">
            <v>#REF!</v>
          </cell>
        </row>
        <row r="226">
          <cell r="D226">
            <v>22450</v>
          </cell>
          <cell r="E226" t="str">
            <v>Aqua 330 ml</v>
          </cell>
          <cell r="G226">
            <v>23350</v>
          </cell>
          <cell r="K226">
            <v>680760000</v>
          </cell>
        </row>
        <row r="227">
          <cell r="D227">
            <v>15000</v>
          </cell>
          <cell r="E227" t="str">
            <v>Aqua 380 ml</v>
          </cell>
          <cell r="G227">
            <v>17400</v>
          </cell>
          <cell r="K227" t="e">
            <v>#REF!</v>
          </cell>
        </row>
        <row r="228">
          <cell r="D228">
            <v>28700</v>
          </cell>
          <cell r="E228" t="str">
            <v>Aqua 600 ml</v>
          </cell>
          <cell r="G228">
            <v>29700</v>
          </cell>
          <cell r="K228" t="e">
            <v>#REF!</v>
          </cell>
        </row>
        <row r="229">
          <cell r="D229">
            <v>28200</v>
          </cell>
          <cell r="E229" t="str">
            <v>Aqua 1500 ml</v>
          </cell>
          <cell r="G229">
            <v>29150</v>
          </cell>
          <cell r="K229" t="e">
            <v>#REF!</v>
          </cell>
        </row>
        <row r="230">
          <cell r="D230">
            <v>27450</v>
          </cell>
          <cell r="E230" t="str">
            <v>MIZONE</v>
          </cell>
          <cell r="G230">
            <v>29200</v>
          </cell>
          <cell r="K230" t="e">
            <v>#REF!</v>
          </cell>
        </row>
        <row r="231">
          <cell r="E231" t="str">
            <v>MILKUAT</v>
          </cell>
          <cell r="K231" t="e">
            <v>#REF!</v>
          </cell>
        </row>
        <row r="232">
          <cell r="E232" t="str">
            <v>MILKUAT CHC-135</v>
          </cell>
          <cell r="K232" t="e">
            <v>#REF!</v>
          </cell>
        </row>
        <row r="233">
          <cell r="E233" t="str">
            <v>MILKUAT CHC-70</v>
          </cell>
          <cell r="K233" t="e">
            <v>#REF!</v>
          </cell>
        </row>
        <row r="234">
          <cell r="E234" t="str">
            <v>MILKUAT PREB./40</v>
          </cell>
          <cell r="K234">
            <v>3672000</v>
          </cell>
        </row>
        <row r="235">
          <cell r="D235">
            <v>11800</v>
          </cell>
          <cell r="E235" t="str">
            <v>Vit 240 ml</v>
          </cell>
          <cell r="G235">
            <v>12250</v>
          </cell>
          <cell r="K235" t="e">
            <v>#REF!</v>
          </cell>
        </row>
        <row r="236">
          <cell r="D236">
            <v>19900</v>
          </cell>
          <cell r="E236" t="str">
            <v>Vit 600 ml</v>
          </cell>
          <cell r="G236">
            <v>20550</v>
          </cell>
          <cell r="K236">
            <v>0</v>
          </cell>
        </row>
        <row r="237">
          <cell r="D237">
            <v>19000</v>
          </cell>
          <cell r="E237" t="str">
            <v>Vit 1500 ml</v>
          </cell>
          <cell r="G237">
            <v>19650</v>
          </cell>
          <cell r="K237">
            <v>0</v>
          </cell>
        </row>
        <row r="238">
          <cell r="K238">
            <v>0</v>
          </cell>
        </row>
        <row r="239">
          <cell r="D239">
            <v>8150</v>
          </cell>
          <cell r="E239" t="str">
            <v>Aqua 5 Gallon</v>
          </cell>
          <cell r="G239">
            <v>8500</v>
          </cell>
          <cell r="K239">
            <v>0</v>
          </cell>
        </row>
        <row r="240">
          <cell r="D240">
            <v>5900</v>
          </cell>
          <cell r="E240" t="str">
            <v>Vit 5 Gallon</v>
          </cell>
          <cell r="G240">
            <v>6100</v>
          </cell>
          <cell r="K240" t="e">
            <v>#REF!</v>
          </cell>
        </row>
        <row r="241">
          <cell r="K241" t="e">
            <v>#REF!</v>
          </cell>
        </row>
        <row r="242">
          <cell r="K242">
            <v>1942729792.8030305</v>
          </cell>
        </row>
        <row r="243">
          <cell r="K243" t="e">
            <v>#REF!</v>
          </cell>
        </row>
      </sheetData>
      <sheetData sheetId="11">
        <row r="50">
          <cell r="L50">
            <v>3786902672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037">
          <cell r="G4037">
            <v>1818144060.4200001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47">
          <cell r="E147">
            <v>148248.25999996066</v>
          </cell>
        </row>
      </sheetData>
      <sheetData sheetId="38"/>
      <sheetData sheetId="39">
        <row r="168">
          <cell r="H168">
            <v>54972927095.32</v>
          </cell>
        </row>
      </sheetData>
      <sheetData sheetId="40"/>
      <sheetData sheetId="41"/>
      <sheetData sheetId="42"/>
      <sheetData sheetId="43"/>
      <sheetData sheetId="44">
        <row r="7">
          <cell r="H7">
            <v>75298215.5</v>
          </cell>
        </row>
      </sheetData>
      <sheetData sheetId="45">
        <row r="16">
          <cell r="H16">
            <v>24221231</v>
          </cell>
        </row>
      </sheetData>
      <sheetData sheetId="46"/>
      <sheetData sheetId="47">
        <row r="35">
          <cell r="H35">
            <v>9425403</v>
          </cell>
        </row>
      </sheetData>
      <sheetData sheetId="48"/>
      <sheetData sheetId="49"/>
      <sheetData sheetId="50">
        <row r="63">
          <cell r="FV63">
            <v>176134199</v>
          </cell>
          <cell r="FW63">
            <v>2500000</v>
          </cell>
        </row>
      </sheetData>
      <sheetData sheetId="51"/>
      <sheetData sheetId="52">
        <row r="7">
          <cell r="E7">
            <v>0</v>
          </cell>
        </row>
      </sheetData>
      <sheetData sheetId="53"/>
      <sheetData sheetId="54">
        <row r="15">
          <cell r="H15">
            <v>0</v>
          </cell>
        </row>
      </sheetData>
      <sheetData sheetId="55">
        <row r="9">
          <cell r="H9">
            <v>9599705</v>
          </cell>
        </row>
      </sheetData>
      <sheetData sheetId="56">
        <row r="244">
          <cell r="G244">
            <v>731896935.52999997</v>
          </cell>
        </row>
      </sheetData>
      <sheetData sheetId="57">
        <row r="9">
          <cell r="H9">
            <v>1610000</v>
          </cell>
        </row>
      </sheetData>
      <sheetData sheetId="58">
        <row r="17">
          <cell r="F17">
            <v>136745468.95999998</v>
          </cell>
        </row>
      </sheetData>
      <sheetData sheetId="59"/>
      <sheetData sheetId="60"/>
      <sheetData sheetId="61"/>
      <sheetData sheetId="62"/>
      <sheetData sheetId="6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COV"/>
      <sheetName val="DAF_ISI"/>
      <sheetName val="LPK-D"/>
      <sheetName val="LA"/>
      <sheetName val="LPAB"/>
      <sheetName val="LAK"/>
      <sheetName val="PLPK"/>
      <sheetName val="L1A1-kas"/>
      <sheetName val="L1A2-BS"/>
      <sheetName val="L1B-DepIDR"/>
      <sheetName val="L1B1-DepIDR"/>
      <sheetName val="L1C-DepUSD"/>
      <sheetName val="L1C1-DepUSD"/>
      <sheetName val="L2-PK"/>
      <sheetName val="L3-TUS"/>
      <sheetName val="L4-PdAD"/>
      <sheetName val="L5-AT"/>
      <sheetName val="L5A-ST"/>
      <sheetName val="L6-PdMUS"/>
      <sheetName val="L7-PdMDU"/>
      <sheetName val="L8-TPD"/>
      <sheetName val="L9-PdUS"/>
      <sheetName val="L10-PMB"/>
      <sheetName val="L11-PdBD"/>
      <sheetName val="L12-PFDU"/>
      <sheetName val="L13-PFMB"/>
      <sheetName val="L14-SKPL"/>
      <sheetName val="L15-BPP"/>
      <sheetName val="L16-BUL"/>
      <sheetName val="L17-BLS"/>
      <sheetName val="JK"/>
      <sheetName val="Kor. AT"/>
      <sheetName val="AK Ber"/>
      <sheetName val="LPK"/>
      <sheetName val="WWb"/>
      <sheetName val="Penghapusan"/>
      <sheetName val="Asuransi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P"/>
      <sheetName val="INPUT"/>
      <sheetName val="memo"/>
      <sheetName val="aje"/>
      <sheetName val="BB"/>
      <sheetName val="PPN"/>
      <sheetName val="Lap Stock"/>
      <sheetName val="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pt"/>
      <sheetName val="Invoice"/>
      <sheetName val="Customers"/>
      <sheetName val="TermsOfUse"/>
    </sheetNames>
    <sheetDataSet>
      <sheetData sheetId="0"/>
      <sheetData sheetId="1"/>
      <sheetData sheetId="2">
        <row r="1">
          <cell r="A1" t="str">
            <v>Customer 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 t="str">
            <v>12a</v>
          </cell>
        </row>
        <row r="14">
          <cell r="A14" t="str">
            <v>12b</v>
          </cell>
        </row>
        <row r="15">
          <cell r="A15" t="str">
            <v>12c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 t="str">
            <v>18a</v>
          </cell>
        </row>
        <row r="22">
          <cell r="A22" t="str">
            <v>18b</v>
          </cell>
        </row>
        <row r="23">
          <cell r="A23" t="str">
            <v>18c</v>
          </cell>
        </row>
        <row r="24">
          <cell r="A24" t="str">
            <v>18d</v>
          </cell>
        </row>
        <row r="25">
          <cell r="A25">
            <v>19</v>
          </cell>
        </row>
        <row r="26">
          <cell r="A26" t="str">
            <v>20a</v>
          </cell>
        </row>
        <row r="27">
          <cell r="A27" t="str">
            <v>20b</v>
          </cell>
        </row>
        <row r="28">
          <cell r="A28">
            <v>21</v>
          </cell>
        </row>
        <row r="29">
          <cell r="A29">
            <v>22</v>
          </cell>
        </row>
        <row r="30">
          <cell r="A30">
            <v>23</v>
          </cell>
        </row>
        <row r="31">
          <cell r="A31">
            <v>24</v>
          </cell>
        </row>
        <row r="32">
          <cell r="A32">
            <v>25</v>
          </cell>
        </row>
        <row r="33">
          <cell r="A33">
            <v>26</v>
          </cell>
        </row>
        <row r="34">
          <cell r="A34">
            <v>27</v>
          </cell>
        </row>
        <row r="35">
          <cell r="A35">
            <v>28</v>
          </cell>
        </row>
        <row r="36">
          <cell r="A36">
            <v>29</v>
          </cell>
        </row>
        <row r="37">
          <cell r="A37">
            <v>30</v>
          </cell>
        </row>
        <row r="38">
          <cell r="A38">
            <v>31</v>
          </cell>
        </row>
        <row r="39">
          <cell r="A39" t="str">
            <v>32a</v>
          </cell>
        </row>
        <row r="40">
          <cell r="A40" t="str">
            <v>32b</v>
          </cell>
        </row>
        <row r="41">
          <cell r="A41">
            <v>33</v>
          </cell>
        </row>
        <row r="42">
          <cell r="A42">
            <v>34</v>
          </cell>
        </row>
        <row r="43">
          <cell r="A43">
            <v>35</v>
          </cell>
        </row>
        <row r="44">
          <cell r="A44">
            <v>36</v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48">
          <cell r="A48" t="str">
            <v>40a</v>
          </cell>
        </row>
        <row r="49">
          <cell r="A49" t="str">
            <v>40b</v>
          </cell>
        </row>
        <row r="50">
          <cell r="A50" t="str">
            <v>40c</v>
          </cell>
        </row>
        <row r="51">
          <cell r="A51" t="str">
            <v>40d</v>
          </cell>
        </row>
        <row r="52">
          <cell r="A52" t="str">
            <v>40e</v>
          </cell>
        </row>
        <row r="53">
          <cell r="A53" t="str">
            <v>40f</v>
          </cell>
        </row>
        <row r="54">
          <cell r="A54" t="str">
            <v>40g</v>
          </cell>
        </row>
        <row r="55">
          <cell r="A55" t="str">
            <v>40h</v>
          </cell>
        </row>
        <row r="56">
          <cell r="A56" t="str">
            <v>40i</v>
          </cell>
        </row>
        <row r="57">
          <cell r="A57" t="str">
            <v>40j</v>
          </cell>
        </row>
        <row r="58">
          <cell r="A58" t="str">
            <v>40k</v>
          </cell>
        </row>
        <row r="59">
          <cell r="A59" t="str">
            <v>40l</v>
          </cell>
        </row>
        <row r="60">
          <cell r="A60" t="str">
            <v>40m</v>
          </cell>
        </row>
        <row r="61">
          <cell r="A61" t="str">
            <v>40n</v>
          </cell>
        </row>
        <row r="62">
          <cell r="A62" t="str">
            <v>40o</v>
          </cell>
        </row>
        <row r="63">
          <cell r="A63" t="str">
            <v>40p</v>
          </cell>
        </row>
        <row r="64">
          <cell r="A64">
            <v>41</v>
          </cell>
        </row>
        <row r="65">
          <cell r="A65">
            <v>42</v>
          </cell>
        </row>
        <row r="66">
          <cell r="A66">
            <v>43</v>
          </cell>
        </row>
        <row r="67">
          <cell r="A67">
            <v>44</v>
          </cell>
        </row>
        <row r="68">
          <cell r="A68">
            <v>45</v>
          </cell>
        </row>
      </sheetData>
      <sheetData sheetId="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LKH"/>
      <sheetName val="MANEY KROSCEK"/>
      <sheetName val="SEGMEN 1-31"/>
      <sheetName val="tbg"/>
      <sheetName val="Supplier in"/>
      <sheetName val="BANK"/>
      <sheetName val="KB "/>
      <sheetName val="KO"/>
      <sheetName val="BD"/>
      <sheetName val="REKAP BIAYA"/>
      <sheetName val="PIUT SUPPORT"/>
      <sheetName val="hutang ms support"/>
      <sheetName val="KENJERAN"/>
    </sheetNames>
    <sheetDataSet>
      <sheetData sheetId="0"/>
      <sheetData sheetId="1"/>
      <sheetData sheetId="2">
        <row r="1">
          <cell r="A1" t="e">
            <v>#REF!</v>
          </cell>
        </row>
        <row r="2">
          <cell r="A2" t="str">
            <v>NERACA LAJUR</v>
          </cell>
        </row>
        <row r="3">
          <cell r="A3" t="e">
            <v>#REF!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26538500</v>
          </cell>
          <cell r="F6">
            <v>0</v>
          </cell>
          <cell r="G6">
            <v>364865300</v>
          </cell>
          <cell r="H6">
            <v>369656900</v>
          </cell>
          <cell r="K6">
            <v>21746900</v>
          </cell>
          <cell r="L6">
            <v>0</v>
          </cell>
          <cell r="M6">
            <v>0</v>
          </cell>
          <cell r="N6">
            <v>0</v>
          </cell>
          <cell r="O6">
            <v>21746900</v>
          </cell>
          <cell r="P6">
            <v>0</v>
          </cell>
          <cell r="R6">
            <v>21746900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500000</v>
          </cell>
          <cell r="F7">
            <v>0</v>
          </cell>
          <cell r="G7">
            <v>62906175</v>
          </cell>
          <cell r="H7">
            <v>62906175</v>
          </cell>
          <cell r="K7">
            <v>500000</v>
          </cell>
          <cell r="L7">
            <v>0</v>
          </cell>
          <cell r="M7">
            <v>0</v>
          </cell>
          <cell r="N7">
            <v>0</v>
          </cell>
          <cell r="O7">
            <v>500000</v>
          </cell>
          <cell r="P7">
            <v>0</v>
          </cell>
          <cell r="R7">
            <v>500000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109511.39999997616</v>
          </cell>
          <cell r="F8">
            <v>0</v>
          </cell>
          <cell r="G8">
            <v>338278326</v>
          </cell>
          <cell r="H8">
            <v>338356600</v>
          </cell>
          <cell r="K8">
            <v>31237.399999976158</v>
          </cell>
          <cell r="L8">
            <v>0</v>
          </cell>
          <cell r="M8">
            <v>0</v>
          </cell>
          <cell r="N8">
            <v>0</v>
          </cell>
          <cell r="O8">
            <v>31237.399999976158</v>
          </cell>
          <cell r="P8">
            <v>0</v>
          </cell>
          <cell r="R8">
            <v>31237.399999976158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3971167077.8699999</v>
          </cell>
          <cell r="F9">
            <v>0</v>
          </cell>
          <cell r="G9">
            <v>330442601</v>
          </cell>
          <cell r="H9">
            <v>23032651</v>
          </cell>
          <cell r="I9">
            <v>50000</v>
          </cell>
          <cell r="J9">
            <v>110937408</v>
          </cell>
          <cell r="K9">
            <v>4167689619.8699999</v>
          </cell>
          <cell r="L9">
            <v>0</v>
          </cell>
          <cell r="M9">
            <v>0</v>
          </cell>
          <cell r="N9">
            <v>0</v>
          </cell>
          <cell r="O9">
            <v>4167689619.8699999</v>
          </cell>
          <cell r="P9">
            <v>0</v>
          </cell>
          <cell r="R9">
            <v>4167689619.8699999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313846350</v>
          </cell>
          <cell r="I10">
            <v>313846350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30903000</v>
          </cell>
          <cell r="F11">
            <v>0</v>
          </cell>
          <cell r="G11">
            <v>15460200</v>
          </cell>
          <cell r="H11">
            <v>45928100</v>
          </cell>
          <cell r="I11">
            <v>29734500</v>
          </cell>
          <cell r="K11">
            <v>30169600</v>
          </cell>
          <cell r="L11">
            <v>0</v>
          </cell>
          <cell r="M11">
            <v>0</v>
          </cell>
          <cell r="N11">
            <v>0</v>
          </cell>
          <cell r="O11">
            <v>30169600</v>
          </cell>
          <cell r="P11">
            <v>0</v>
          </cell>
          <cell r="R11">
            <v>30169600</v>
          </cell>
          <cell r="S11">
            <v>0</v>
          </cell>
        </row>
        <row r="12">
          <cell r="A12">
            <v>311100</v>
          </cell>
          <cell r="B12" t="str">
            <v>JAMINAN PELANGGAN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28320000</v>
          </cell>
          <cell r="H12">
            <v>0</v>
          </cell>
          <cell r="I12">
            <v>0</v>
          </cell>
          <cell r="J12">
            <v>28320000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130131</v>
          </cell>
          <cell r="B13" t="str">
            <v>PIUTANG PUSAT</v>
          </cell>
          <cell r="C13" t="str">
            <v>N</v>
          </cell>
          <cell r="D13" t="str">
            <v>D</v>
          </cell>
          <cell r="E13">
            <v>31022650</v>
          </cell>
          <cell r="F13">
            <v>0</v>
          </cell>
          <cell r="G13">
            <v>8286050</v>
          </cell>
          <cell r="H13">
            <v>8314950</v>
          </cell>
          <cell r="K13">
            <v>30993750</v>
          </cell>
          <cell r="L13">
            <v>0</v>
          </cell>
          <cell r="M13">
            <v>0</v>
          </cell>
          <cell r="N13">
            <v>0</v>
          </cell>
          <cell r="O13">
            <v>30993750</v>
          </cell>
          <cell r="P13">
            <v>0</v>
          </cell>
          <cell r="R13">
            <v>30993750</v>
          </cell>
          <cell r="S13">
            <v>0</v>
          </cell>
        </row>
        <row r="14">
          <cell r="A14">
            <v>130130</v>
          </cell>
          <cell r="B14" t="str">
            <v>PIUTANG TIV</v>
          </cell>
          <cell r="C14" t="str">
            <v>N</v>
          </cell>
          <cell r="D14" t="str">
            <v>D</v>
          </cell>
          <cell r="E14">
            <v>1112650</v>
          </cell>
          <cell r="F14">
            <v>0</v>
          </cell>
          <cell r="G14">
            <v>0</v>
          </cell>
          <cell r="H14">
            <v>0</v>
          </cell>
          <cell r="I14">
            <v>744200</v>
          </cell>
          <cell r="K14">
            <v>1856850</v>
          </cell>
          <cell r="L14">
            <v>0</v>
          </cell>
          <cell r="M14">
            <v>0</v>
          </cell>
          <cell r="N14">
            <v>0</v>
          </cell>
          <cell r="O14">
            <v>1856850</v>
          </cell>
          <cell r="P14">
            <v>0</v>
          </cell>
          <cell r="R14">
            <v>1856850</v>
          </cell>
          <cell r="S14">
            <v>0</v>
          </cell>
        </row>
        <row r="15">
          <cell r="A15">
            <v>130501</v>
          </cell>
          <cell r="B15" t="str">
            <v>PIUTANG MSSUPPORT</v>
          </cell>
          <cell r="C15" t="str">
            <v>N</v>
          </cell>
          <cell r="D15" t="str">
            <v>D</v>
          </cell>
          <cell r="E15">
            <v>125500</v>
          </cell>
          <cell r="F15">
            <v>0</v>
          </cell>
          <cell r="G15">
            <v>761076</v>
          </cell>
          <cell r="H15">
            <v>0</v>
          </cell>
          <cell r="I15">
            <v>0</v>
          </cell>
          <cell r="K15">
            <v>886576</v>
          </cell>
          <cell r="L15">
            <v>0</v>
          </cell>
          <cell r="M15">
            <v>0</v>
          </cell>
          <cell r="N15">
            <v>0</v>
          </cell>
          <cell r="O15">
            <v>886576</v>
          </cell>
          <cell r="P15">
            <v>0</v>
          </cell>
          <cell r="R15">
            <v>886576</v>
          </cell>
          <cell r="S15">
            <v>0</v>
          </cell>
        </row>
        <row r="16">
          <cell r="A16">
            <v>311110</v>
          </cell>
          <cell r="B16" t="str">
            <v xml:space="preserve">TITIPAN PELANGGAN 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114001</v>
          </cell>
          <cell r="B17" t="str">
            <v>PERSEDIAAN</v>
          </cell>
          <cell r="C17" t="str">
            <v>N</v>
          </cell>
          <cell r="D17" t="str">
            <v>D</v>
          </cell>
          <cell r="E17">
            <v>241429850</v>
          </cell>
          <cell r="F17">
            <v>0</v>
          </cell>
          <cell r="G17">
            <v>0</v>
          </cell>
          <cell r="H17">
            <v>0</v>
          </cell>
          <cell r="I17">
            <v>188010450</v>
          </cell>
          <cell r="J17">
            <v>241429850</v>
          </cell>
          <cell r="K17">
            <v>188010450</v>
          </cell>
          <cell r="L17">
            <v>0</v>
          </cell>
          <cell r="M17">
            <v>0</v>
          </cell>
          <cell r="N17">
            <v>0</v>
          </cell>
          <cell r="O17">
            <v>188010450</v>
          </cell>
          <cell r="P17">
            <v>0</v>
          </cell>
          <cell r="R17">
            <v>188010450</v>
          </cell>
          <cell r="S17">
            <v>0</v>
          </cell>
        </row>
        <row r="18">
          <cell r="A18">
            <v>211001</v>
          </cell>
          <cell r="B18" t="str">
            <v>HUTANG DAGANG</v>
          </cell>
          <cell r="C18" t="str">
            <v>N</v>
          </cell>
          <cell r="D18" t="str">
            <v>K</v>
          </cell>
          <cell r="E18">
            <v>0</v>
          </cell>
          <cell r="F18">
            <v>5708048256</v>
          </cell>
          <cell r="G18">
            <v>0</v>
          </cell>
          <cell r="H18">
            <v>0</v>
          </cell>
          <cell r="J18">
            <v>229297650</v>
          </cell>
          <cell r="K18">
            <v>0</v>
          </cell>
          <cell r="L18">
            <v>5937345906</v>
          </cell>
          <cell r="M18">
            <v>0</v>
          </cell>
          <cell r="N18">
            <v>0</v>
          </cell>
          <cell r="O18">
            <v>0</v>
          </cell>
          <cell r="P18">
            <v>5937345906</v>
          </cell>
          <cell r="R18">
            <v>0</v>
          </cell>
          <cell r="S18">
            <v>5937345906</v>
          </cell>
        </row>
        <row r="19">
          <cell r="A19">
            <v>211101</v>
          </cell>
          <cell r="B19" t="str">
            <v>HUTANG GAJI</v>
          </cell>
          <cell r="C19" t="str">
            <v>N</v>
          </cell>
          <cell r="D19" t="str">
            <v>K</v>
          </cell>
          <cell r="E19">
            <v>0</v>
          </cell>
          <cell r="F19">
            <v>40755100</v>
          </cell>
          <cell r="G19">
            <v>0</v>
          </cell>
          <cell r="H19">
            <v>0</v>
          </cell>
          <cell r="I19">
            <v>40755100</v>
          </cell>
          <cell r="J19">
            <v>44527500</v>
          </cell>
          <cell r="K19">
            <v>0</v>
          </cell>
          <cell r="L19">
            <v>44527500</v>
          </cell>
          <cell r="M19">
            <v>0</v>
          </cell>
          <cell r="N19">
            <v>0</v>
          </cell>
          <cell r="O19">
            <v>0</v>
          </cell>
          <cell r="P19">
            <v>44527500</v>
          </cell>
          <cell r="R19">
            <v>0</v>
          </cell>
          <cell r="S19">
            <v>44527500</v>
          </cell>
        </row>
        <row r="20">
          <cell r="A20">
            <v>211201</v>
          </cell>
          <cell r="B20" t="str">
            <v>HUTANG MS SUPPORT</v>
          </cell>
          <cell r="C20" t="str">
            <v>N</v>
          </cell>
          <cell r="D20" t="str">
            <v>K</v>
          </cell>
          <cell r="E20">
            <v>0</v>
          </cell>
          <cell r="F20">
            <v>35909308</v>
          </cell>
          <cell r="G20">
            <v>0</v>
          </cell>
          <cell r="H20">
            <v>0</v>
          </cell>
          <cell r="I20">
            <v>35909308</v>
          </cell>
          <cell r="J20">
            <v>41598075</v>
          </cell>
          <cell r="K20">
            <v>0</v>
          </cell>
          <cell r="L20">
            <v>41598075</v>
          </cell>
          <cell r="M20">
            <v>0</v>
          </cell>
          <cell r="N20">
            <v>0</v>
          </cell>
          <cell r="O20">
            <v>0</v>
          </cell>
          <cell r="P20">
            <v>41598075</v>
          </cell>
          <cell r="R20">
            <v>0</v>
          </cell>
          <cell r="S20">
            <v>41598075</v>
          </cell>
        </row>
        <row r="21">
          <cell r="A21">
            <v>211202</v>
          </cell>
          <cell r="B21" t="str">
            <v>HUTANG INSENTIVE</v>
          </cell>
          <cell r="C21" t="str">
            <v>N</v>
          </cell>
          <cell r="D21" t="str">
            <v>K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J21">
            <v>10668900</v>
          </cell>
          <cell r="K21">
            <v>0</v>
          </cell>
          <cell r="L21">
            <v>10668900</v>
          </cell>
          <cell r="M21">
            <v>0</v>
          </cell>
          <cell r="N21">
            <v>0</v>
          </cell>
          <cell r="O21">
            <v>0</v>
          </cell>
          <cell r="P21">
            <v>10668900</v>
          </cell>
          <cell r="R21">
            <v>0</v>
          </cell>
          <cell r="S21">
            <v>10668900</v>
          </cell>
        </row>
        <row r="22">
          <cell r="A22">
            <v>311001</v>
          </cell>
          <cell r="B22" t="str">
            <v>MODAL</v>
          </cell>
          <cell r="C22" t="str">
            <v>N</v>
          </cell>
          <cell r="D22" t="str">
            <v>K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A23">
            <v>311101</v>
          </cell>
          <cell r="B23" t="str">
            <v>LABA DITAHAN</v>
          </cell>
          <cell r="C23" t="str">
            <v>N</v>
          </cell>
          <cell r="D23" t="str">
            <v>K</v>
          </cell>
          <cell r="E23">
            <v>0</v>
          </cell>
          <cell r="F23">
            <v>-35764713.686669603</v>
          </cell>
          <cell r="G23">
            <v>0</v>
          </cell>
          <cell r="H23">
            <v>0</v>
          </cell>
          <cell r="K23">
            <v>0</v>
          </cell>
          <cell r="L23">
            <v>-35764713.686669603</v>
          </cell>
          <cell r="M23">
            <v>0</v>
          </cell>
          <cell r="N23">
            <v>0</v>
          </cell>
          <cell r="O23">
            <v>0</v>
          </cell>
          <cell r="P23">
            <v>-35764713.686669603</v>
          </cell>
          <cell r="R23">
            <v>0</v>
          </cell>
          <cell r="S23">
            <v>-35764713.686669603</v>
          </cell>
        </row>
        <row r="24">
          <cell r="A24">
            <v>311201</v>
          </cell>
          <cell r="B24" t="str">
            <v>LABA TAHUN TAHUN LALU</v>
          </cell>
          <cell r="C24" t="str">
            <v>N</v>
          </cell>
          <cell r="D24" t="str">
            <v>K</v>
          </cell>
          <cell r="E24">
            <v>0</v>
          </cell>
          <cell r="F24">
            <v>-963951374.97000003</v>
          </cell>
          <cell r="G24">
            <v>0</v>
          </cell>
          <cell r="H24">
            <v>0</v>
          </cell>
          <cell r="K24">
            <v>0</v>
          </cell>
          <cell r="L24">
            <v>-963951374.97000003</v>
          </cell>
          <cell r="M24">
            <v>0</v>
          </cell>
          <cell r="N24">
            <v>0</v>
          </cell>
          <cell r="O24">
            <v>0</v>
          </cell>
          <cell r="P24">
            <v>-963951374.97000003</v>
          </cell>
          <cell r="R24">
            <v>0</v>
          </cell>
          <cell r="S24">
            <v>-963951374.97000003</v>
          </cell>
        </row>
        <row r="25">
          <cell r="A25">
            <v>312002</v>
          </cell>
          <cell r="B25" t="str">
            <v>LABA  TAHUN BERJALAN</v>
          </cell>
          <cell r="C25" t="str">
            <v>N</v>
          </cell>
          <cell r="D25" t="str">
            <v>K</v>
          </cell>
          <cell r="E25">
            <v>0</v>
          </cell>
          <cell r="F25">
            <v>-482087835.60000002</v>
          </cell>
          <cell r="G25">
            <v>0</v>
          </cell>
          <cell r="H25">
            <v>0</v>
          </cell>
          <cell r="K25">
            <v>0</v>
          </cell>
          <cell r="L25">
            <v>-482087835.60000002</v>
          </cell>
          <cell r="M25">
            <v>0</v>
          </cell>
          <cell r="N25">
            <v>0</v>
          </cell>
          <cell r="O25">
            <v>0</v>
          </cell>
          <cell r="P25">
            <v>-482087835.60000002</v>
          </cell>
          <cell r="R25">
            <v>0</v>
          </cell>
          <cell r="S25">
            <v>-592539308.60000002</v>
          </cell>
        </row>
        <row r="26">
          <cell r="A26">
            <v>312003</v>
          </cell>
          <cell r="B26" t="str">
            <v>LABA BULAN BERJALAN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-110451473</v>
          </cell>
          <cell r="R26">
            <v>0</v>
          </cell>
          <cell r="S26">
            <v>0</v>
          </cell>
        </row>
        <row r="27">
          <cell r="A27">
            <v>411001</v>
          </cell>
          <cell r="B27" t="str">
            <v>PENJUALAN TUNAI</v>
          </cell>
          <cell r="C27" t="str">
            <v>L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J27">
            <v>286270550</v>
          </cell>
          <cell r="K27">
            <v>0</v>
          </cell>
          <cell r="L27">
            <v>286270550</v>
          </cell>
          <cell r="M27">
            <v>0</v>
          </cell>
          <cell r="N27">
            <v>286270550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411101</v>
          </cell>
          <cell r="B28" t="str">
            <v>PENJUALAN KREDIT</v>
          </cell>
          <cell r="C28" t="str">
            <v>L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29734500</v>
          </cell>
          <cell r="K28">
            <v>0</v>
          </cell>
          <cell r="L28">
            <v>29734500</v>
          </cell>
          <cell r="M28">
            <v>0</v>
          </cell>
          <cell r="N28">
            <v>29734500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A29">
            <v>510001</v>
          </cell>
          <cell r="B29" t="str">
            <v>HPP</v>
          </cell>
          <cell r="C29" t="str">
            <v>L</v>
          </cell>
          <cell r="D29" t="str">
            <v>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470727500</v>
          </cell>
          <cell r="J29">
            <v>188010450</v>
          </cell>
          <cell r="K29">
            <v>282717050</v>
          </cell>
          <cell r="L29">
            <v>0</v>
          </cell>
          <cell r="M29">
            <v>282717050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511001</v>
          </cell>
          <cell r="B30" t="str">
            <v>PEMBELIAN</v>
          </cell>
          <cell r="C30" t="str">
            <v>L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229297650</v>
          </cell>
          <cell r="J30">
            <v>229297650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A31">
            <v>811001</v>
          </cell>
          <cell r="B31" t="str">
            <v>LEMBUR</v>
          </cell>
          <cell r="C31" t="str">
            <v>L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811002</v>
          </cell>
          <cell r="B32" t="str">
            <v>INCENTIVE</v>
          </cell>
          <cell r="C32" t="str">
            <v>L</v>
          </cell>
          <cell r="D32" t="str">
            <v>D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10668900</v>
          </cell>
          <cell r="K32">
            <v>10668900</v>
          </cell>
          <cell r="L32">
            <v>0</v>
          </cell>
          <cell r="M32">
            <v>10668900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811003</v>
          </cell>
          <cell r="B33" t="str">
            <v>BBM</v>
          </cell>
          <cell r="C33" t="str">
            <v>L</v>
          </cell>
          <cell r="D33" t="str">
            <v>D</v>
          </cell>
          <cell r="E33">
            <v>0</v>
          </cell>
          <cell r="F33">
            <v>0</v>
          </cell>
          <cell r="G33">
            <v>7263595</v>
          </cell>
          <cell r="H33">
            <v>0</v>
          </cell>
          <cell r="I33">
            <v>0</v>
          </cell>
          <cell r="K33">
            <v>7263595</v>
          </cell>
          <cell r="L33">
            <v>0</v>
          </cell>
          <cell r="M33">
            <v>7263595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811004</v>
          </cell>
          <cell r="B34" t="str">
            <v>PEMELIHARAAN KENDARAAN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50000</v>
          </cell>
          <cell r="H34">
            <v>0</v>
          </cell>
          <cell r="I34">
            <v>2547300</v>
          </cell>
          <cell r="J34">
            <v>50000</v>
          </cell>
          <cell r="K34">
            <v>2547300</v>
          </cell>
          <cell r="L34">
            <v>0</v>
          </cell>
          <cell r="M34">
            <v>2547300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811005</v>
          </cell>
          <cell r="B35" t="str">
            <v>PARKIR &amp; TOL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1553500</v>
          </cell>
          <cell r="H35">
            <v>0</v>
          </cell>
          <cell r="K35">
            <v>1553500</v>
          </cell>
          <cell r="L35">
            <v>0</v>
          </cell>
          <cell r="M35">
            <v>1553500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811006</v>
          </cell>
          <cell r="B36" t="str">
            <v>PAKET/PENGIRIMAN DOKUMEN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90000</v>
          </cell>
          <cell r="H36">
            <v>0</v>
          </cell>
          <cell r="I36">
            <v>0</v>
          </cell>
          <cell r="K36">
            <v>90000</v>
          </cell>
          <cell r="L36">
            <v>0</v>
          </cell>
          <cell r="M36">
            <v>90000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821000</v>
          </cell>
          <cell r="B37" t="str">
            <v>PERLENGKAPAN KANTOR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821001</v>
          </cell>
          <cell r="B38" t="str">
            <v>GAJI DAN TUNJANGAN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44527500</v>
          </cell>
          <cell r="K38">
            <v>44527500</v>
          </cell>
          <cell r="L38">
            <v>0</v>
          </cell>
          <cell r="M38">
            <v>44527500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821004</v>
          </cell>
          <cell r="B39" t="str">
            <v>KONSUMSI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821005</v>
          </cell>
          <cell r="B40" t="str">
            <v>PENGOBATAN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821006</v>
          </cell>
          <cell r="B41" t="str">
            <v>THR/BONUS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350000</v>
          </cell>
          <cell r="H41">
            <v>0</v>
          </cell>
          <cell r="I41">
            <v>34273000</v>
          </cell>
          <cell r="K41">
            <v>34623000</v>
          </cell>
          <cell r="L41">
            <v>0</v>
          </cell>
          <cell r="M41">
            <v>34623000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822005</v>
          </cell>
          <cell r="B42" t="str">
            <v>PEMELIHARAAN KANTOR/BANGUNAN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822015</v>
          </cell>
          <cell r="B43" t="str">
            <v>PEMELIHARAAN INVENTARIS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2245700</v>
          </cell>
          <cell r="J43">
            <v>0</v>
          </cell>
          <cell r="K43">
            <v>2245700</v>
          </cell>
          <cell r="L43">
            <v>0</v>
          </cell>
          <cell r="M43">
            <v>2245700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824001</v>
          </cell>
          <cell r="B44" t="str">
            <v>LISTRIK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838539</v>
          </cell>
          <cell r="H44">
            <v>0</v>
          </cell>
          <cell r="K44">
            <v>838539</v>
          </cell>
          <cell r="L44">
            <v>0</v>
          </cell>
          <cell r="M44">
            <v>838539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824002</v>
          </cell>
          <cell r="B45" t="str">
            <v>ALAT TULIS &amp; CETAKAN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39825</v>
          </cell>
          <cell r="H45">
            <v>0</v>
          </cell>
          <cell r="I45">
            <v>556875</v>
          </cell>
          <cell r="J45">
            <v>0</v>
          </cell>
          <cell r="K45">
            <v>596700</v>
          </cell>
          <cell r="L45">
            <v>0</v>
          </cell>
          <cell r="M45">
            <v>596700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824003</v>
          </cell>
          <cell r="B46" t="str">
            <v>TELEPHONE/FAX/SPEEDY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95000</v>
          </cell>
          <cell r="H46">
            <v>0</v>
          </cell>
          <cell r="K46">
            <v>95000</v>
          </cell>
          <cell r="L46">
            <v>0</v>
          </cell>
          <cell r="M46">
            <v>95000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824004</v>
          </cell>
          <cell r="B47" t="str">
            <v>SUMBANGAN/IURAN &amp; MAJALAH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824005</v>
          </cell>
          <cell r="B48" t="str">
            <v>PERJALANAN DINAS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824006</v>
          </cell>
          <cell r="B49" t="str">
            <v>TRAINNING/SEMINAR/RAPAT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824007</v>
          </cell>
          <cell r="B50" t="str">
            <v>BIAYA RUMAH TANGGA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461900</v>
          </cell>
          <cell r="H50">
            <v>5000</v>
          </cell>
          <cell r="I50">
            <v>0</v>
          </cell>
          <cell r="K50">
            <v>456900</v>
          </cell>
          <cell r="L50">
            <v>0</v>
          </cell>
          <cell r="M50">
            <v>456900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824008</v>
          </cell>
          <cell r="B51" t="str">
            <v>SEWA KENDARAAN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26807500</v>
          </cell>
          <cell r="K51">
            <v>26807500</v>
          </cell>
          <cell r="L51">
            <v>0</v>
          </cell>
          <cell r="M51">
            <v>26807500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824009</v>
          </cell>
          <cell r="B52" t="str">
            <v>SEWA KANTOR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4166700</v>
          </cell>
          <cell r="J52">
            <v>0</v>
          </cell>
          <cell r="K52">
            <v>4166700</v>
          </cell>
          <cell r="L52">
            <v>0</v>
          </cell>
          <cell r="M52">
            <v>4166700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824010</v>
          </cell>
          <cell r="B53" t="str">
            <v>SEWA INVENTARIS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1829500</v>
          </cell>
          <cell r="J53">
            <v>0</v>
          </cell>
          <cell r="K53">
            <v>1829500</v>
          </cell>
          <cell r="L53">
            <v>0</v>
          </cell>
          <cell r="M53">
            <v>1829500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824011</v>
          </cell>
          <cell r="B54" t="str">
            <v>PEMBELIAN TRIPLEK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824013</v>
          </cell>
          <cell r="B55" t="str">
            <v>PENGHAPUSAN PIUTANG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824019</v>
          </cell>
          <cell r="B56" t="str">
            <v>PERIJINAN DAN PBB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824021</v>
          </cell>
          <cell r="B57" t="str">
            <v>BIAYA STNK/KEUR/DISPENSASI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3444500</v>
          </cell>
          <cell r="K57">
            <v>3444500</v>
          </cell>
          <cell r="L57">
            <v>0</v>
          </cell>
          <cell r="M57">
            <v>3444500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824033</v>
          </cell>
          <cell r="B58" t="str">
            <v>BIAYA KEAMANAN DAN KEBERSIHAN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350000</v>
          </cell>
          <cell r="H58">
            <v>0</v>
          </cell>
          <cell r="K58">
            <v>350000</v>
          </cell>
          <cell r="L58">
            <v>0</v>
          </cell>
          <cell r="M58">
            <v>350000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824037</v>
          </cell>
          <cell r="B59" t="str">
            <v>BENDA POS/MATERAI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36500</v>
          </cell>
          <cell r="H59">
            <v>0</v>
          </cell>
          <cell r="K59">
            <v>36500</v>
          </cell>
          <cell r="L59">
            <v>0</v>
          </cell>
          <cell r="M59">
            <v>36500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824041</v>
          </cell>
          <cell r="B60" t="str">
            <v>AIR ( PAM )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549140</v>
          </cell>
          <cell r="H60">
            <v>0</v>
          </cell>
          <cell r="K60">
            <v>549140</v>
          </cell>
          <cell r="L60">
            <v>0</v>
          </cell>
          <cell r="M60">
            <v>549140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824042</v>
          </cell>
          <cell r="B61" t="str">
            <v>REPACKING , BONGKAR MUAT,dll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825011</v>
          </cell>
          <cell r="B62" t="str">
            <v>BIAYA  PAJAK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825012</v>
          </cell>
          <cell r="B63" t="str">
            <v>ADMINISTRASI BANK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12000</v>
          </cell>
          <cell r="H63">
            <v>0</v>
          </cell>
          <cell r="K63">
            <v>12000</v>
          </cell>
          <cell r="L63">
            <v>0</v>
          </cell>
          <cell r="M63">
            <v>12000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825013</v>
          </cell>
          <cell r="B64" t="str">
            <v>BIAYA JASA MANAGEMENT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825015</v>
          </cell>
          <cell r="B65" t="str">
            <v>REKRUITMEN KARYAWAN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825099</v>
          </cell>
          <cell r="B66" t="str">
            <v>LAIN-LAIN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829207</v>
          </cell>
          <cell r="B67" t="str">
            <v>BIAYA PROMOSI DAGANG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1039500</v>
          </cell>
          <cell r="H67">
            <v>0</v>
          </cell>
          <cell r="I67">
            <v>0</v>
          </cell>
          <cell r="K67">
            <v>1039500</v>
          </cell>
          <cell r="L67">
            <v>0</v>
          </cell>
          <cell r="M67">
            <v>1039500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910200</v>
          </cell>
          <cell r="B68" t="str">
            <v>PENDAPATAN BUNGA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2501</v>
          </cell>
          <cell r="H68">
            <v>5002</v>
          </cell>
          <cell r="K68">
            <v>-2501</v>
          </cell>
          <cell r="L68">
            <v>0</v>
          </cell>
          <cell r="M68">
            <v>-2501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910800</v>
          </cell>
          <cell r="B69" t="str">
            <v>PENJUALAN BARANG BEKAS/SISA BA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910900</v>
          </cell>
          <cell r="B70" t="str">
            <v>LABA PENJUALAN AKTIVA TETAP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919900</v>
          </cell>
          <cell r="B71" t="str">
            <v>PENDAPATAN LAIN-LAIN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920100</v>
          </cell>
          <cell r="B72" t="str">
            <v>BEBAN BUNGA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920500</v>
          </cell>
          <cell r="B73" t="str">
            <v>KERUGIAN PENJUALAN AKTIVA TETA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929900</v>
          </cell>
          <cell r="B74" t="str">
            <v>BEBAN LAIN-LAIN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 t="str">
            <v>Rugi Bulan Berjalan</v>
          </cell>
          <cell r="E75">
            <v>4302908739.2700005</v>
          </cell>
          <cell r="F75">
            <v>4302908739.74333</v>
          </cell>
          <cell r="G75">
            <v>1162051728</v>
          </cell>
          <cell r="H75">
            <v>1162051728</v>
          </cell>
          <cell r="I75">
            <v>1440142533</v>
          </cell>
          <cell r="J75">
            <v>1440142533</v>
          </cell>
          <cell r="K75">
            <v>4868341506.2700005</v>
          </cell>
          <cell r="L75">
            <v>4868341506.74333</v>
          </cell>
          <cell r="M75">
            <v>426456523</v>
          </cell>
          <cell r="N75">
            <v>316005050</v>
          </cell>
          <cell r="O75">
            <v>4441884983.2700005</v>
          </cell>
          <cell r="P75">
            <v>4441884983.74333</v>
          </cell>
          <cell r="R75">
            <v>4441884983.2700005</v>
          </cell>
          <cell r="S75">
            <v>4441884983.74333</v>
          </cell>
        </row>
        <row r="76">
          <cell r="F76">
            <v>0</v>
          </cell>
          <cell r="G76">
            <v>0</v>
          </cell>
          <cell r="I76">
            <v>0</v>
          </cell>
          <cell r="M76">
            <v>-110451473</v>
          </cell>
          <cell r="P76">
            <v>-0.47332954406738281</v>
          </cell>
          <cell r="S76">
            <v>-0.47332954406738281</v>
          </cell>
        </row>
        <row r="77">
          <cell r="E77">
            <v>4302908739.2700005</v>
          </cell>
          <cell r="F77">
            <v>4302908739.74333</v>
          </cell>
          <cell r="G77">
            <v>1162051728</v>
          </cell>
          <cell r="H77">
            <v>1162051728</v>
          </cell>
          <cell r="I77">
            <v>1440142533</v>
          </cell>
          <cell r="J77">
            <v>1440142533</v>
          </cell>
          <cell r="K77">
            <v>4868341506.2700005</v>
          </cell>
          <cell r="L77">
            <v>4868341506.74333</v>
          </cell>
          <cell r="M77">
            <v>316005050</v>
          </cell>
          <cell r="N77">
            <v>316005050</v>
          </cell>
          <cell r="O77">
            <v>4441884983.2700005</v>
          </cell>
          <cell r="P77">
            <v>4441884983.2700005</v>
          </cell>
          <cell r="R77">
            <v>4441884983.2700005</v>
          </cell>
          <cell r="S77">
            <v>4441884983.2700005</v>
          </cell>
        </row>
        <row r="79">
          <cell r="B79" t="str">
            <v>Ctrl Jumlah</v>
          </cell>
          <cell r="F79">
            <v>0.47332954406738281</v>
          </cell>
          <cell r="H79">
            <v>0</v>
          </cell>
          <cell r="J79">
            <v>0</v>
          </cell>
          <cell r="L79">
            <v>0.47332954406738281</v>
          </cell>
          <cell r="N79">
            <v>0</v>
          </cell>
          <cell r="P79">
            <v>0</v>
          </cell>
        </row>
        <row r="80">
          <cell r="B80" t="str">
            <v>Ctrl vs Rekap GL</v>
          </cell>
          <cell r="G80">
            <v>0</v>
          </cell>
          <cell r="H80">
            <v>0</v>
          </cell>
        </row>
        <row r="81">
          <cell r="B81" t="str">
            <v>Ctrl vs Memo Jurnal</v>
          </cell>
          <cell r="I81">
            <v>0</v>
          </cell>
          <cell r="J81">
            <v>0</v>
          </cell>
        </row>
        <row r="82">
          <cell r="B82" t="str">
            <v>Ctrl vs Rugi Laba</v>
          </cell>
          <cell r="M82">
            <v>0</v>
          </cell>
        </row>
        <row r="83">
          <cell r="B83" t="str">
            <v>Ctrl vs Neraca</v>
          </cell>
          <cell r="O83">
            <v>0</v>
          </cell>
          <cell r="P83">
            <v>-0.47332954406738281</v>
          </cell>
        </row>
        <row r="84">
          <cell r="B84" t="str">
            <v>Ctrl vs COGS</v>
          </cell>
          <cell r="K84">
            <v>0</v>
          </cell>
        </row>
        <row r="85">
          <cell r="B85" t="str">
            <v>Ctrl vs Analisa Piutang</v>
          </cell>
          <cell r="O85">
            <v>0</v>
          </cell>
        </row>
        <row r="86">
          <cell r="B86" t="str">
            <v>Ctrl vs So Persed Akir</v>
          </cell>
          <cell r="O86">
            <v>0</v>
          </cell>
        </row>
      </sheetData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1219</v>
          </cell>
          <cell r="E7">
            <v>10727200</v>
          </cell>
          <cell r="F7">
            <v>8800</v>
          </cell>
          <cell r="G7">
            <v>25210</v>
          </cell>
          <cell r="H7">
            <v>221848000</v>
          </cell>
          <cell r="I7">
            <v>4048</v>
          </cell>
          <cell r="J7">
            <v>35622400</v>
          </cell>
          <cell r="K7">
            <v>0</v>
          </cell>
          <cell r="L7">
            <v>0</v>
          </cell>
          <cell r="M7">
            <v>3890</v>
          </cell>
          <cell r="N7">
            <v>34232000</v>
          </cell>
          <cell r="O7">
            <v>380</v>
          </cell>
          <cell r="P7">
            <v>3344000</v>
          </cell>
          <cell r="Q7">
            <v>33419</v>
          </cell>
          <cell r="R7">
            <v>294087200</v>
          </cell>
          <cell r="S7">
            <v>0</v>
          </cell>
          <cell r="T7">
            <v>0</v>
          </cell>
          <cell r="U7">
            <v>457</v>
          </cell>
          <cell r="V7">
            <v>4021600</v>
          </cell>
          <cell r="W7">
            <v>0</v>
          </cell>
          <cell r="X7">
            <v>0</v>
          </cell>
          <cell r="Y7">
            <v>111</v>
          </cell>
          <cell r="Z7">
            <v>976800</v>
          </cell>
          <cell r="AA7">
            <v>28263</v>
          </cell>
          <cell r="AB7">
            <v>248714400</v>
          </cell>
          <cell r="AC7">
            <v>29371</v>
          </cell>
          <cell r="AD7">
            <v>258464800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4105</v>
          </cell>
          <cell r="E8">
            <v>123150000</v>
          </cell>
          <cell r="F8">
            <v>30000</v>
          </cell>
          <cell r="G8">
            <v>25808</v>
          </cell>
          <cell r="H8">
            <v>774240000</v>
          </cell>
          <cell r="I8">
            <v>33289</v>
          </cell>
          <cell r="J8">
            <v>998670000</v>
          </cell>
          <cell r="K8">
            <v>0</v>
          </cell>
          <cell r="L8">
            <v>0</v>
          </cell>
          <cell r="M8">
            <v>4128</v>
          </cell>
          <cell r="N8">
            <v>123840000</v>
          </cell>
          <cell r="O8">
            <v>26300</v>
          </cell>
          <cell r="P8">
            <v>789000000</v>
          </cell>
          <cell r="Q8">
            <v>33552</v>
          </cell>
          <cell r="R8">
            <v>1006560000</v>
          </cell>
          <cell r="S8">
            <v>0</v>
          </cell>
          <cell r="T8">
            <v>0</v>
          </cell>
          <cell r="U8">
            <v>3198</v>
          </cell>
          <cell r="V8">
            <v>95940000</v>
          </cell>
          <cell r="W8">
            <v>25</v>
          </cell>
          <cell r="X8">
            <v>750000</v>
          </cell>
          <cell r="Y8">
            <v>4255</v>
          </cell>
          <cell r="Z8">
            <v>127650000</v>
          </cell>
          <cell r="AA8">
            <v>413</v>
          </cell>
          <cell r="AB8">
            <v>12390000</v>
          </cell>
          <cell r="AC8">
            <v>263</v>
          </cell>
          <cell r="AD8">
            <v>7890000</v>
          </cell>
          <cell r="AE8">
            <v>0</v>
          </cell>
        </row>
        <row r="9">
          <cell r="B9">
            <v>15530</v>
          </cell>
          <cell r="C9" t="str">
            <v>AQ.HC LIN/SEWA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19310</v>
          </cell>
          <cell r="C10" t="str">
            <v>AQ.TISSUE</v>
          </cell>
          <cell r="D10">
            <v>1208</v>
          </cell>
          <cell r="E10">
            <v>0</v>
          </cell>
          <cell r="F10">
            <v>0</v>
          </cell>
          <cell r="G10">
            <v>25210</v>
          </cell>
          <cell r="H10">
            <v>0</v>
          </cell>
          <cell r="I10">
            <v>3957</v>
          </cell>
          <cell r="J10">
            <v>0</v>
          </cell>
          <cell r="K10">
            <v>0</v>
          </cell>
          <cell r="L10">
            <v>0</v>
          </cell>
          <cell r="M10">
            <v>3890</v>
          </cell>
          <cell r="N10">
            <v>0</v>
          </cell>
          <cell r="O10">
            <v>380</v>
          </cell>
          <cell r="P10">
            <v>0</v>
          </cell>
          <cell r="Q10">
            <v>33328</v>
          </cell>
          <cell r="R10">
            <v>0</v>
          </cell>
          <cell r="S10">
            <v>0</v>
          </cell>
          <cell r="T10">
            <v>0</v>
          </cell>
          <cell r="U10">
            <v>457</v>
          </cell>
          <cell r="V10">
            <v>0</v>
          </cell>
          <cell r="W10">
            <v>0</v>
          </cell>
          <cell r="X10">
            <v>0</v>
          </cell>
          <cell r="Y10">
            <v>100</v>
          </cell>
          <cell r="Z10">
            <v>0</v>
          </cell>
          <cell r="AA10">
            <v>28263</v>
          </cell>
          <cell r="AB10">
            <v>0</v>
          </cell>
          <cell r="AC10">
            <v>29371</v>
          </cell>
          <cell r="AD10">
            <v>0</v>
          </cell>
          <cell r="AE10">
            <v>0</v>
          </cell>
        </row>
        <row r="11">
          <cell r="B11">
            <v>20110</v>
          </cell>
          <cell r="C11" t="str">
            <v>VT.5GLN ISI</v>
          </cell>
          <cell r="D11">
            <v>648</v>
          </cell>
          <cell r="E11">
            <v>3952800</v>
          </cell>
          <cell r="F11">
            <v>6100</v>
          </cell>
          <cell r="G11">
            <v>1008</v>
          </cell>
          <cell r="H11">
            <v>6148800</v>
          </cell>
          <cell r="I11">
            <v>219</v>
          </cell>
          <cell r="J11">
            <v>1335900</v>
          </cell>
          <cell r="K11">
            <v>0</v>
          </cell>
          <cell r="L11">
            <v>0</v>
          </cell>
          <cell r="M11">
            <v>5</v>
          </cell>
          <cell r="N11">
            <v>30500</v>
          </cell>
          <cell r="O11">
            <v>7</v>
          </cell>
          <cell r="P11">
            <v>42700</v>
          </cell>
          <cell r="Q11">
            <v>1094</v>
          </cell>
          <cell r="R11">
            <v>6673400</v>
          </cell>
          <cell r="S11">
            <v>0</v>
          </cell>
          <cell r="T11">
            <v>0</v>
          </cell>
          <cell r="U11">
            <v>541</v>
          </cell>
          <cell r="V11">
            <v>3300100</v>
          </cell>
          <cell r="W11">
            <v>0</v>
          </cell>
          <cell r="X11">
            <v>0</v>
          </cell>
          <cell r="Y11">
            <v>238</v>
          </cell>
          <cell r="Z11">
            <v>1451800</v>
          </cell>
          <cell r="AA11">
            <v>465</v>
          </cell>
          <cell r="AB11">
            <v>2836500</v>
          </cell>
          <cell r="AC11">
            <v>875</v>
          </cell>
          <cell r="AD11">
            <v>5337500</v>
          </cell>
          <cell r="AE11">
            <v>0</v>
          </cell>
        </row>
        <row r="12">
          <cell r="B12">
            <v>20111</v>
          </cell>
          <cell r="C12" t="str">
            <v>VT.5GLN BTL</v>
          </cell>
          <cell r="D12">
            <v>3140</v>
          </cell>
          <cell r="E12">
            <v>94200000</v>
          </cell>
          <cell r="F12">
            <v>30000</v>
          </cell>
          <cell r="G12">
            <v>1008</v>
          </cell>
          <cell r="H12">
            <v>30240000</v>
          </cell>
          <cell r="I12">
            <v>1044</v>
          </cell>
          <cell r="J12">
            <v>31320000</v>
          </cell>
          <cell r="K12">
            <v>0</v>
          </cell>
          <cell r="L12">
            <v>0</v>
          </cell>
          <cell r="M12">
            <v>477</v>
          </cell>
          <cell r="N12">
            <v>14310000</v>
          </cell>
          <cell r="O12">
            <v>2406</v>
          </cell>
          <cell r="P12">
            <v>72180000</v>
          </cell>
          <cell r="Q12">
            <v>1094</v>
          </cell>
          <cell r="R12">
            <v>32820000</v>
          </cell>
          <cell r="S12">
            <v>0</v>
          </cell>
          <cell r="T12">
            <v>0</v>
          </cell>
          <cell r="U12">
            <v>541</v>
          </cell>
          <cell r="V12">
            <v>16230000</v>
          </cell>
          <cell r="W12">
            <v>0</v>
          </cell>
          <cell r="X12">
            <v>0</v>
          </cell>
          <cell r="Y12">
            <v>1628</v>
          </cell>
          <cell r="Z12">
            <v>48840000</v>
          </cell>
          <cell r="AA12">
            <v>-1462</v>
          </cell>
          <cell r="AB12">
            <v>-43860000</v>
          </cell>
          <cell r="AC12">
            <v>50</v>
          </cell>
          <cell r="AD12">
            <v>1500000</v>
          </cell>
          <cell r="AE12">
            <v>0</v>
          </cell>
        </row>
        <row r="13">
          <cell r="B13">
            <v>22111</v>
          </cell>
          <cell r="C13" t="str">
            <v>VT.1500ML 1X12</v>
          </cell>
          <cell r="D13">
            <v>84</v>
          </cell>
          <cell r="E13">
            <v>1650600</v>
          </cell>
          <cell r="F13">
            <v>19650</v>
          </cell>
          <cell r="G13">
            <v>0</v>
          </cell>
          <cell r="H13">
            <v>0</v>
          </cell>
          <cell r="I13">
            <v>15</v>
          </cell>
          <cell r="J13">
            <v>294750</v>
          </cell>
          <cell r="K13">
            <v>0</v>
          </cell>
          <cell r="L13">
            <v>0</v>
          </cell>
          <cell r="M13">
            <v>50</v>
          </cell>
          <cell r="N13">
            <v>982500</v>
          </cell>
          <cell r="O13">
            <v>0</v>
          </cell>
          <cell r="P13">
            <v>0</v>
          </cell>
          <cell r="Q13">
            <v>105</v>
          </cell>
          <cell r="R13">
            <v>2063250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44</v>
          </cell>
          <cell r="Z13">
            <v>864600</v>
          </cell>
          <cell r="AA13">
            <v>50</v>
          </cell>
          <cell r="AB13">
            <v>982500</v>
          </cell>
          <cell r="AC13">
            <v>90</v>
          </cell>
          <cell r="AD13">
            <v>1768500</v>
          </cell>
          <cell r="AE13">
            <v>0</v>
          </cell>
        </row>
        <row r="14">
          <cell r="B14">
            <v>22312</v>
          </cell>
          <cell r="C14" t="str">
            <v>VT.600ML 1X24</v>
          </cell>
          <cell r="D14">
            <v>30</v>
          </cell>
          <cell r="E14">
            <v>616500</v>
          </cell>
          <cell r="F14">
            <v>20550</v>
          </cell>
          <cell r="G14">
            <v>0</v>
          </cell>
          <cell r="H14">
            <v>0</v>
          </cell>
          <cell r="I14">
            <v>50</v>
          </cell>
          <cell r="J14">
            <v>1027500</v>
          </cell>
          <cell r="K14">
            <v>0</v>
          </cell>
          <cell r="L14">
            <v>0</v>
          </cell>
          <cell r="M14">
            <v>250</v>
          </cell>
          <cell r="N14">
            <v>5137500</v>
          </cell>
          <cell r="O14">
            <v>0</v>
          </cell>
          <cell r="P14">
            <v>0</v>
          </cell>
          <cell r="Q14">
            <v>144</v>
          </cell>
          <cell r="R14">
            <v>2959200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186</v>
          </cell>
          <cell r="Z14">
            <v>3822300</v>
          </cell>
          <cell r="AA14">
            <v>250</v>
          </cell>
          <cell r="AB14">
            <v>5137500</v>
          </cell>
          <cell r="AC14">
            <v>94</v>
          </cell>
          <cell r="AD14">
            <v>1931700</v>
          </cell>
          <cell r="AE14">
            <v>0</v>
          </cell>
        </row>
        <row r="15">
          <cell r="B15">
            <v>22613</v>
          </cell>
          <cell r="C15" t="str">
            <v>VT.240ML 1X48</v>
          </cell>
          <cell r="D15">
            <v>505</v>
          </cell>
          <cell r="E15">
            <v>6186250</v>
          </cell>
          <cell r="F15">
            <v>12250</v>
          </cell>
          <cell r="G15">
            <v>0</v>
          </cell>
          <cell r="H15">
            <v>0</v>
          </cell>
          <cell r="I15">
            <v>28</v>
          </cell>
          <cell r="J15">
            <v>343000</v>
          </cell>
          <cell r="K15">
            <v>0</v>
          </cell>
          <cell r="L15">
            <v>0</v>
          </cell>
          <cell r="M15">
            <v>125</v>
          </cell>
          <cell r="N15">
            <v>1531250</v>
          </cell>
          <cell r="O15">
            <v>0</v>
          </cell>
          <cell r="P15">
            <v>0</v>
          </cell>
          <cell r="Q15">
            <v>345</v>
          </cell>
          <cell r="R15">
            <v>4226250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313</v>
          </cell>
          <cell r="Z15">
            <v>3834250</v>
          </cell>
          <cell r="AA15">
            <v>125</v>
          </cell>
          <cell r="AB15">
            <v>1531250</v>
          </cell>
          <cell r="AC15">
            <v>317</v>
          </cell>
          <cell r="AD15">
            <v>3883250</v>
          </cell>
          <cell r="AE15">
            <v>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B17">
            <v>90002</v>
          </cell>
          <cell r="C17" t="str">
            <v>TRIPLEK/TRAY</v>
          </cell>
          <cell r="D17">
            <v>94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</v>
          </cell>
          <cell r="V17">
            <v>0</v>
          </cell>
          <cell r="W17">
            <v>0</v>
          </cell>
          <cell r="X17">
            <v>0</v>
          </cell>
          <cell r="Y17">
            <v>84</v>
          </cell>
          <cell r="Z17">
            <v>0</v>
          </cell>
          <cell r="AA17">
            <v>-10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B18">
            <v>15512</v>
          </cell>
          <cell r="C18" t="str">
            <v>PORTABLE GG</v>
          </cell>
          <cell r="D18">
            <v>3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3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>
            <v>12111</v>
          </cell>
          <cell r="C19" t="str">
            <v>AQ.1500ML 1X12</v>
          </cell>
          <cell r="D19">
            <v>11</v>
          </cell>
          <cell r="E19">
            <v>333300</v>
          </cell>
          <cell r="F19">
            <v>30300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11</v>
          </cell>
          <cell r="R19">
            <v>333300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11</v>
          </cell>
          <cell r="AD19">
            <v>333300</v>
          </cell>
          <cell r="AE19">
            <v>0</v>
          </cell>
        </row>
        <row r="20">
          <cell r="B20">
            <v>12312</v>
          </cell>
          <cell r="C20" t="str">
            <v>AQ.600ML 1X24</v>
          </cell>
          <cell r="D20">
            <v>0</v>
          </cell>
          <cell r="E20">
            <v>0</v>
          </cell>
          <cell r="F20">
            <v>32350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12613</v>
          </cell>
          <cell r="C21" t="str">
            <v>AQ.240ML 1X48</v>
          </cell>
          <cell r="D21">
            <v>0</v>
          </cell>
          <cell r="E21">
            <v>0</v>
          </cell>
          <cell r="F21">
            <v>15900</v>
          </cell>
          <cell r="G21">
            <v>0</v>
          </cell>
          <cell r="H21">
            <v>0</v>
          </cell>
          <cell r="I21">
            <v>1</v>
          </cell>
          <cell r="J21">
            <v>15900</v>
          </cell>
          <cell r="K21">
            <v>0</v>
          </cell>
          <cell r="L21">
            <v>0</v>
          </cell>
          <cell r="M21">
            <v>25</v>
          </cell>
          <cell r="N21">
            <v>397500</v>
          </cell>
          <cell r="O21">
            <v>0</v>
          </cell>
          <cell r="P21">
            <v>0</v>
          </cell>
          <cell r="Q21">
            <v>25</v>
          </cell>
          <cell r="R21">
            <v>397500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</v>
          </cell>
          <cell r="Z21">
            <v>15900</v>
          </cell>
          <cell r="AA21">
            <v>25</v>
          </cell>
          <cell r="AB21">
            <v>397500</v>
          </cell>
          <cell r="AC21">
            <v>24</v>
          </cell>
          <cell r="AD21">
            <v>381600</v>
          </cell>
          <cell r="AE21">
            <v>0</v>
          </cell>
        </row>
        <row r="22">
          <cell r="B22">
            <v>40410</v>
          </cell>
          <cell r="C22" t="str">
            <v>MIZONE ORANGE LIME  500ML</v>
          </cell>
          <cell r="D22">
            <v>4</v>
          </cell>
          <cell r="E22">
            <v>116800</v>
          </cell>
          <cell r="F22">
            <v>29200</v>
          </cell>
          <cell r="G22">
            <v>0</v>
          </cell>
          <cell r="H22">
            <v>0</v>
          </cell>
          <cell r="I22">
            <v>12</v>
          </cell>
          <cell r="J22">
            <v>350400</v>
          </cell>
          <cell r="K22">
            <v>0</v>
          </cell>
          <cell r="L22">
            <v>0</v>
          </cell>
          <cell r="M22">
            <v>10</v>
          </cell>
          <cell r="N22">
            <v>292000</v>
          </cell>
          <cell r="O22">
            <v>0</v>
          </cell>
          <cell r="P22">
            <v>0</v>
          </cell>
          <cell r="Q22">
            <v>22</v>
          </cell>
          <cell r="R22">
            <v>642400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4</v>
          </cell>
          <cell r="Z22">
            <v>116800</v>
          </cell>
          <cell r="AA22">
            <v>10</v>
          </cell>
          <cell r="AB22">
            <v>292000</v>
          </cell>
          <cell r="AC22">
            <v>10</v>
          </cell>
          <cell r="AD22">
            <v>292000</v>
          </cell>
          <cell r="AE22">
            <v>0</v>
          </cell>
        </row>
        <row r="23">
          <cell r="B23">
            <v>40411</v>
          </cell>
          <cell r="C23" t="str">
            <v>MIZONE PASSION FRUIT 500M</v>
          </cell>
          <cell r="D23">
            <v>4</v>
          </cell>
          <cell r="E23">
            <v>116800</v>
          </cell>
          <cell r="F23">
            <v>29200</v>
          </cell>
          <cell r="G23">
            <v>0</v>
          </cell>
          <cell r="H23">
            <v>0</v>
          </cell>
          <cell r="I23">
            <v>1</v>
          </cell>
          <cell r="J23">
            <v>29200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3</v>
          </cell>
          <cell r="R23">
            <v>87600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2</v>
          </cell>
          <cell r="Z23">
            <v>58400</v>
          </cell>
          <cell r="AA23">
            <v>0</v>
          </cell>
          <cell r="AB23">
            <v>0</v>
          </cell>
          <cell r="AC23">
            <v>2</v>
          </cell>
          <cell r="AD23">
            <v>58400</v>
          </cell>
          <cell r="AE23">
            <v>0</v>
          </cell>
        </row>
        <row r="24">
          <cell r="B24">
            <v>40412</v>
          </cell>
          <cell r="C24" t="str">
            <v>MIZONE LYCHEE LEMON 500 M</v>
          </cell>
          <cell r="D24">
            <v>3</v>
          </cell>
          <cell r="E24">
            <v>87600</v>
          </cell>
          <cell r="F24">
            <v>29200</v>
          </cell>
          <cell r="G24">
            <v>0</v>
          </cell>
          <cell r="H24">
            <v>0</v>
          </cell>
          <cell r="I24">
            <v>14</v>
          </cell>
          <cell r="J24">
            <v>408800</v>
          </cell>
          <cell r="K24">
            <v>0</v>
          </cell>
          <cell r="L24">
            <v>0</v>
          </cell>
          <cell r="M24">
            <v>10</v>
          </cell>
          <cell r="N24">
            <v>292000</v>
          </cell>
          <cell r="O24">
            <v>0</v>
          </cell>
          <cell r="P24">
            <v>0</v>
          </cell>
          <cell r="Q24">
            <v>23</v>
          </cell>
          <cell r="R24">
            <v>671600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4</v>
          </cell>
          <cell r="Z24">
            <v>116800</v>
          </cell>
          <cell r="AA24">
            <v>10</v>
          </cell>
          <cell r="AB24">
            <v>292000</v>
          </cell>
          <cell r="AC24">
            <v>9</v>
          </cell>
          <cell r="AD24">
            <v>262800</v>
          </cell>
          <cell r="AE24">
            <v>0</v>
          </cell>
        </row>
        <row r="25">
          <cell r="B25">
            <v>40418</v>
          </cell>
          <cell r="C25" t="str">
            <v>MIZONE APPLE GUAVA 500 ML</v>
          </cell>
          <cell r="D25">
            <v>5</v>
          </cell>
          <cell r="E25">
            <v>146000</v>
          </cell>
          <cell r="F25">
            <v>29200</v>
          </cell>
          <cell r="G25">
            <v>0</v>
          </cell>
          <cell r="H25">
            <v>0</v>
          </cell>
          <cell r="I25">
            <v>10</v>
          </cell>
          <cell r="J25">
            <v>292000</v>
          </cell>
          <cell r="K25">
            <v>0</v>
          </cell>
          <cell r="L25">
            <v>0</v>
          </cell>
          <cell r="M25">
            <v>10</v>
          </cell>
          <cell r="N25">
            <v>292000</v>
          </cell>
          <cell r="O25">
            <v>0</v>
          </cell>
          <cell r="P25">
            <v>0</v>
          </cell>
          <cell r="Q25">
            <v>20</v>
          </cell>
          <cell r="R25">
            <v>584000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5</v>
          </cell>
          <cell r="Z25">
            <v>146000</v>
          </cell>
          <cell r="AA25">
            <v>10</v>
          </cell>
          <cell r="AB25">
            <v>292000</v>
          </cell>
          <cell r="AC25">
            <v>10</v>
          </cell>
          <cell r="AD25">
            <v>292000</v>
          </cell>
          <cell r="AE25">
            <v>0</v>
          </cell>
        </row>
        <row r="26">
          <cell r="B26">
            <v>40419</v>
          </cell>
          <cell r="C26" t="str">
            <v>MIZONE MANGGA KWENI 500ML</v>
          </cell>
          <cell r="D26">
            <v>5</v>
          </cell>
          <cell r="E26">
            <v>146000</v>
          </cell>
          <cell r="F26">
            <v>29200</v>
          </cell>
          <cell r="G26">
            <v>0</v>
          </cell>
          <cell r="H26">
            <v>0</v>
          </cell>
          <cell r="I26">
            <v>11</v>
          </cell>
          <cell r="J26">
            <v>321200</v>
          </cell>
          <cell r="K26">
            <v>0</v>
          </cell>
          <cell r="L26">
            <v>0</v>
          </cell>
          <cell r="M26">
            <v>10</v>
          </cell>
          <cell r="N26">
            <v>292000</v>
          </cell>
          <cell r="O26">
            <v>0</v>
          </cell>
          <cell r="P26">
            <v>0</v>
          </cell>
          <cell r="Q26">
            <v>22</v>
          </cell>
          <cell r="R26">
            <v>642400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4</v>
          </cell>
          <cell r="Z26">
            <v>116800</v>
          </cell>
          <cell r="AA26">
            <v>10</v>
          </cell>
          <cell r="AB26">
            <v>292000</v>
          </cell>
          <cell r="AC26">
            <v>11</v>
          </cell>
          <cell r="AD26">
            <v>321200</v>
          </cell>
          <cell r="AE26">
            <v>0</v>
          </cell>
        </row>
        <row r="27">
          <cell r="AA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A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A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A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A31">
            <v>0</v>
          </cell>
          <cell r="AC31">
            <v>0</v>
          </cell>
          <cell r="AE31">
            <v>0</v>
          </cell>
        </row>
        <row r="32">
          <cell r="C32" t="str">
            <v>TOTAL</v>
          </cell>
          <cell r="D32">
            <v>11069</v>
          </cell>
          <cell r="E32">
            <v>241429850</v>
          </cell>
          <cell r="F32">
            <v>351900</v>
          </cell>
          <cell r="G32">
            <v>78244</v>
          </cell>
          <cell r="H32">
            <v>1032476800</v>
          </cell>
          <cell r="I32">
            <v>42699</v>
          </cell>
          <cell r="J32">
            <v>1070031050</v>
          </cell>
          <cell r="K32">
            <v>0</v>
          </cell>
          <cell r="L32">
            <v>0</v>
          </cell>
          <cell r="M32">
            <v>12880</v>
          </cell>
          <cell r="N32">
            <v>181629250</v>
          </cell>
          <cell r="O32">
            <v>29473</v>
          </cell>
          <cell r="P32">
            <v>864566700</v>
          </cell>
          <cell r="Q32">
            <v>103207</v>
          </cell>
          <cell r="R32">
            <v>1352748100</v>
          </cell>
          <cell r="S32">
            <v>0</v>
          </cell>
          <cell r="T32">
            <v>0</v>
          </cell>
          <cell r="U32">
            <v>5204</v>
          </cell>
          <cell r="V32">
            <v>119491700</v>
          </cell>
          <cell r="W32">
            <v>25</v>
          </cell>
          <cell r="X32">
            <v>750000</v>
          </cell>
          <cell r="Y32">
            <v>6983</v>
          </cell>
          <cell r="Z32">
            <v>188010450</v>
          </cell>
          <cell r="AA32">
            <v>56422</v>
          </cell>
          <cell r="AB32">
            <v>229297650</v>
          </cell>
          <cell r="AC32">
            <v>60508</v>
          </cell>
          <cell r="AD32">
            <v>282717050</v>
          </cell>
          <cell r="AE32">
            <v>0</v>
          </cell>
        </row>
        <row r="33">
          <cell r="G33">
            <v>4</v>
          </cell>
          <cell r="I33">
            <v>5</v>
          </cell>
          <cell r="K33">
            <v>6</v>
          </cell>
          <cell r="M33">
            <v>7</v>
          </cell>
          <cell r="O33">
            <v>8</v>
          </cell>
          <cell r="Q33">
            <v>9</v>
          </cell>
          <cell r="S33">
            <v>10</v>
          </cell>
          <cell r="U33">
            <v>11</v>
          </cell>
          <cell r="W33">
            <v>12</v>
          </cell>
        </row>
        <row r="34"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25</v>
          </cell>
          <cell r="Y34">
            <v>0</v>
          </cell>
          <cell r="AC34">
            <v>0</v>
          </cell>
          <cell r="AD34">
            <v>282717050</v>
          </cell>
        </row>
        <row r="35">
          <cell r="AD35">
            <v>0</v>
          </cell>
        </row>
        <row r="36">
          <cell r="Z36">
            <v>470727500</v>
          </cell>
        </row>
        <row r="37">
          <cell r="Z37">
            <v>282717050</v>
          </cell>
        </row>
        <row r="39">
          <cell r="C39" t="str">
            <v>HPP</v>
          </cell>
        </row>
        <row r="40">
          <cell r="C40" t="str">
            <v>Aqua 240 ml</v>
          </cell>
          <cell r="D40">
            <v>15300</v>
          </cell>
        </row>
        <row r="41">
          <cell r="C41" t="str">
            <v>Aqua 330 ml</v>
          </cell>
          <cell r="D41">
            <v>22450</v>
          </cell>
        </row>
        <row r="42">
          <cell r="C42" t="str">
            <v>Aqua 380 ml</v>
          </cell>
          <cell r="D42">
            <v>15000</v>
          </cell>
        </row>
        <row r="43">
          <cell r="C43" t="str">
            <v>Aqua 380 ml</v>
          </cell>
          <cell r="D43">
            <v>500</v>
          </cell>
        </row>
        <row r="44">
          <cell r="C44" t="str">
            <v>Aqua 380 ml</v>
          </cell>
          <cell r="D44">
            <v>13000</v>
          </cell>
        </row>
        <row r="45">
          <cell r="C45" t="str">
            <v>Aqua 600 ml</v>
          </cell>
          <cell r="D45">
            <v>28700</v>
          </cell>
        </row>
        <row r="46">
          <cell r="C46" t="str">
            <v>Aqua 1500 ml</v>
          </cell>
          <cell r="D46">
            <v>28200</v>
          </cell>
        </row>
        <row r="47">
          <cell r="C47" t="str">
            <v>MIZONE</v>
          </cell>
          <cell r="D47">
            <v>27450</v>
          </cell>
        </row>
        <row r="48">
          <cell r="C48" t="str">
            <v>MILKUAT</v>
          </cell>
        </row>
        <row r="49">
          <cell r="C49" t="str">
            <v>MILKUAT CHC-135</v>
          </cell>
        </row>
        <row r="50">
          <cell r="C50" t="str">
            <v>MILKUAT CHC-70</v>
          </cell>
        </row>
        <row r="51">
          <cell r="C51" t="str">
            <v>MILKUAT PREB./40</v>
          </cell>
        </row>
        <row r="52">
          <cell r="C52" t="str">
            <v>Vit 240 ml</v>
          </cell>
          <cell r="D52">
            <v>11800</v>
          </cell>
        </row>
        <row r="53">
          <cell r="C53" t="str">
            <v>Vit 600 ml</v>
          </cell>
          <cell r="D53">
            <v>19900</v>
          </cell>
        </row>
        <row r="54">
          <cell r="C54" t="str">
            <v>Vit 1500 ml</v>
          </cell>
          <cell r="D54">
            <v>19000</v>
          </cell>
        </row>
        <row r="56">
          <cell r="C56" t="str">
            <v>Aqua 5 Gallon</v>
          </cell>
          <cell r="D56">
            <v>8150</v>
          </cell>
        </row>
        <row r="57">
          <cell r="C57" t="str">
            <v>Vit 5 Gallon</v>
          </cell>
          <cell r="D57">
            <v>5900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1-31"/>
      <sheetName val="LKH"/>
      <sheetName val="MONEYCROSCEK "/>
      <sheetName val="BANK"/>
      <sheetName val="BANK LIVIA"/>
      <sheetName val="KB"/>
      <sheetName val="KO"/>
      <sheetName val="BD"/>
      <sheetName val="REKAP BIAYA"/>
      <sheetName val="PIUT MSSUPPORT"/>
      <sheetName val="GRESIK"/>
      <sheetName val="HUTANG MS SUPPORT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12003</v>
          </cell>
          <cell r="E7">
            <v>120176200</v>
          </cell>
          <cell r="F7">
            <v>134900</v>
          </cell>
          <cell r="G7">
            <v>120041300</v>
          </cell>
        </row>
        <row r="8">
          <cell r="B8">
            <v>10111</v>
          </cell>
          <cell r="C8" t="str">
            <v>AQ.5GLN BTL</v>
          </cell>
          <cell r="D8">
            <v>494</v>
          </cell>
          <cell r="E8">
            <v>14820000</v>
          </cell>
          <cell r="F8">
            <v>0</v>
          </cell>
          <cell r="G8">
            <v>14820000</v>
          </cell>
        </row>
        <row r="9">
          <cell r="B9">
            <v>19310</v>
          </cell>
          <cell r="C9" t="str">
            <v>AQ.TISSUE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20110</v>
          </cell>
          <cell r="C10" t="str">
            <v>VT.5GLN ISI</v>
          </cell>
          <cell r="D10">
            <v>828</v>
          </cell>
          <cell r="E10">
            <v>5682200</v>
          </cell>
          <cell r="F10">
            <v>0</v>
          </cell>
          <cell r="G10">
            <v>5682200</v>
          </cell>
        </row>
        <row r="11">
          <cell r="B11">
            <v>20111</v>
          </cell>
          <cell r="C11" t="str">
            <v>VT.5GLN BTL</v>
          </cell>
          <cell r="D11">
            <v>-8</v>
          </cell>
          <cell r="E11">
            <v>-240000</v>
          </cell>
          <cell r="F11">
            <v>0</v>
          </cell>
          <cell r="G11">
            <v>-240000</v>
          </cell>
        </row>
        <row r="12">
          <cell r="B12">
            <v>29310</v>
          </cell>
          <cell r="C12" t="str">
            <v>VT.TISSUE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6">
          <cell r="D26">
            <v>13317</v>
          </cell>
          <cell r="E26">
            <v>140438400</v>
          </cell>
          <cell r="F26">
            <v>134900</v>
          </cell>
          <cell r="G26">
            <v>140303500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14119</v>
          </cell>
          <cell r="E28" t="str">
            <v>ttlunit</v>
          </cell>
          <cell r="G28">
            <v>-134900</v>
          </cell>
        </row>
        <row r="29">
          <cell r="D29">
            <v>0</v>
          </cell>
        </row>
        <row r="30">
          <cell r="I30">
            <v>134900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WIN '20"/>
      <sheetName val="POO HIND '20"/>
      <sheetName val="YUDI LP '20"/>
      <sheetName val="REKAP TRANSAKSI LP 2020"/>
    </sheetNames>
    <definedNames>
      <definedName name="Data.Top.Left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WIN '20"/>
      <sheetName val="POO HIND '20"/>
      <sheetName val="YUDI LP '20"/>
      <sheetName val="REKAP TRANSAKSI LP 2020"/>
    </sheetNames>
    <definedNames>
      <definedName name="Data.Top.Left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0"/>
      <sheetName val="LKH"/>
      <sheetName val="MONEY CROSCEK"/>
      <sheetName val="BANK STATEMENT"/>
      <sheetName val="BANK LIVIA"/>
      <sheetName val="KB"/>
      <sheetName val="KO"/>
      <sheetName val="BD"/>
      <sheetName val="BG"/>
      <sheetName val="REKAP BIAYA"/>
      <sheetName val="PIUT MS SUPPORT"/>
      <sheetName val="HUTANG MS SUPPORT"/>
      <sheetName val="GRESIK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5391</v>
          </cell>
          <cell r="E7">
            <v>53743250</v>
          </cell>
          <cell r="F7">
            <v>0</v>
          </cell>
          <cell r="G7">
            <v>53743250</v>
          </cell>
        </row>
        <row r="8">
          <cell r="B8">
            <v>10111</v>
          </cell>
          <cell r="C8" t="str">
            <v>AQ.5GLN BTL</v>
          </cell>
          <cell r="D8">
            <v>309</v>
          </cell>
          <cell r="E8">
            <v>9270000</v>
          </cell>
          <cell r="F8">
            <v>0</v>
          </cell>
          <cell r="G8">
            <v>9270000</v>
          </cell>
        </row>
        <row r="9">
          <cell r="B9">
            <v>12111</v>
          </cell>
          <cell r="C9" t="str">
            <v>AQ.1500ML 1X12</v>
          </cell>
          <cell r="D9">
            <v>7546</v>
          </cell>
          <cell r="E9">
            <v>239087400</v>
          </cell>
          <cell r="F9">
            <v>0</v>
          </cell>
          <cell r="G9">
            <v>239087400</v>
          </cell>
        </row>
        <row r="10">
          <cell r="B10">
            <v>12312</v>
          </cell>
          <cell r="C10" t="str">
            <v>AQ.600ML 1X24</v>
          </cell>
          <cell r="D10">
            <v>11886</v>
          </cell>
          <cell r="E10">
            <v>397504750</v>
          </cell>
          <cell r="F10">
            <v>0</v>
          </cell>
          <cell r="G10">
            <v>397504750</v>
          </cell>
        </row>
        <row r="11">
          <cell r="B11">
            <v>12512</v>
          </cell>
          <cell r="C11" t="str">
            <v>AQ.330ML 1X24</v>
          </cell>
          <cell r="D11">
            <v>1686</v>
          </cell>
          <cell r="E11">
            <v>40505000</v>
          </cell>
          <cell r="F11">
            <v>0</v>
          </cell>
          <cell r="G11">
            <v>40505000</v>
          </cell>
        </row>
        <row r="12">
          <cell r="B12">
            <v>12613</v>
          </cell>
          <cell r="C12" t="str">
            <v>AQ.240ML 1X48</v>
          </cell>
          <cell r="D12">
            <v>11947</v>
          </cell>
          <cell r="E12">
            <v>199182000</v>
          </cell>
          <cell r="F12">
            <v>0</v>
          </cell>
          <cell r="G12">
            <v>199182000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323</v>
          </cell>
          <cell r="E14">
            <v>2221700</v>
          </cell>
          <cell r="F14">
            <v>0</v>
          </cell>
          <cell r="G14">
            <v>2221700</v>
          </cell>
        </row>
        <row r="15">
          <cell r="B15">
            <v>20111</v>
          </cell>
          <cell r="C15" t="str">
            <v>VT.5GLN BTL</v>
          </cell>
          <cell r="D15">
            <v>20</v>
          </cell>
          <cell r="E15">
            <v>600000</v>
          </cell>
          <cell r="F15">
            <v>0</v>
          </cell>
          <cell r="G15">
            <v>600000</v>
          </cell>
        </row>
        <row r="16">
          <cell r="B16">
            <v>22111</v>
          </cell>
          <cell r="C16" t="str">
            <v>VT.1500ML 1X12</v>
          </cell>
          <cell r="D16">
            <v>1451</v>
          </cell>
          <cell r="E16">
            <v>29553700</v>
          </cell>
          <cell r="F16">
            <v>0</v>
          </cell>
          <cell r="G16">
            <v>29553700</v>
          </cell>
        </row>
        <row r="17">
          <cell r="B17">
            <v>22312</v>
          </cell>
          <cell r="C17" t="str">
            <v>VT.600ML 1X24</v>
          </cell>
          <cell r="D17">
            <v>1508</v>
          </cell>
          <cell r="E17">
            <v>32171250</v>
          </cell>
          <cell r="F17">
            <v>0</v>
          </cell>
          <cell r="G17">
            <v>32171250</v>
          </cell>
        </row>
        <row r="18">
          <cell r="B18">
            <v>22613</v>
          </cell>
          <cell r="C18" t="str">
            <v>VT.240ML 1X48</v>
          </cell>
          <cell r="D18">
            <v>700</v>
          </cell>
          <cell r="E18">
            <v>9106000</v>
          </cell>
          <cell r="F18">
            <v>0</v>
          </cell>
          <cell r="G18">
            <v>9106000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1056</v>
          </cell>
          <cell r="E20">
            <v>32209850</v>
          </cell>
          <cell r="F20">
            <v>29000</v>
          </cell>
          <cell r="G20">
            <v>32180850</v>
          </cell>
        </row>
        <row r="21">
          <cell r="B21">
            <v>40411</v>
          </cell>
          <cell r="C21" t="str">
            <v>Mizone Passion Fruit 500ML 1x12</v>
          </cell>
          <cell r="D21">
            <v>472</v>
          </cell>
          <cell r="E21">
            <v>14221450</v>
          </cell>
          <cell r="F21">
            <v>615000</v>
          </cell>
          <cell r="G21">
            <v>13606450</v>
          </cell>
        </row>
        <row r="22">
          <cell r="B22">
            <v>40412</v>
          </cell>
          <cell r="C22" t="str">
            <v>MIZONE LYCHEE LEMON 500 ML 1X12</v>
          </cell>
          <cell r="D22">
            <v>509</v>
          </cell>
          <cell r="E22">
            <v>15601450</v>
          </cell>
          <cell r="F22">
            <v>121000</v>
          </cell>
          <cell r="G22">
            <v>15480450</v>
          </cell>
        </row>
        <row r="23">
          <cell r="B23">
            <v>40418</v>
          </cell>
          <cell r="C23" t="str">
            <v>MIZONE APPLE GUAVA 500 ML 1X12</v>
          </cell>
          <cell r="D23">
            <v>1620</v>
          </cell>
          <cell r="E23">
            <v>48889350</v>
          </cell>
          <cell r="F23">
            <v>902000</v>
          </cell>
          <cell r="G23">
            <v>47987350</v>
          </cell>
        </row>
        <row r="24">
          <cell r="B24">
            <v>40419</v>
          </cell>
          <cell r="C24" t="str">
            <v>MIZONE MANGGO KWENI 500ML 1X12</v>
          </cell>
          <cell r="D24">
            <v>565</v>
          </cell>
          <cell r="E24">
            <v>17089200</v>
          </cell>
          <cell r="F24">
            <v>29000</v>
          </cell>
          <cell r="G24">
            <v>17060200</v>
          </cell>
        </row>
        <row r="25">
          <cell r="G25">
            <v>0</v>
          </cell>
        </row>
        <row r="26">
          <cell r="D26">
            <v>46989</v>
          </cell>
          <cell r="E26">
            <v>1140956350</v>
          </cell>
          <cell r="F26">
            <v>1696000</v>
          </cell>
          <cell r="G26">
            <v>1139260350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50356</v>
          </cell>
          <cell r="E28" t="str">
            <v>ttlunit</v>
          </cell>
          <cell r="G28">
            <v>-2260000</v>
          </cell>
        </row>
        <row r="29">
          <cell r="D29">
            <v>0</v>
          </cell>
        </row>
        <row r="30">
          <cell r="I30">
            <v>2260000</v>
          </cell>
        </row>
      </sheetData>
      <sheetData sheetId="5"/>
      <sheetData sheetId="6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66910700</v>
          </cell>
          <cell r="F4">
            <v>1158766650</v>
          </cell>
          <cell r="G4">
            <v>1198758500</v>
          </cell>
          <cell r="H4">
            <v>26918850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500000</v>
          </cell>
          <cell r="F5">
            <v>32854436</v>
          </cell>
          <cell r="G5">
            <v>32354436</v>
          </cell>
          <cell r="H5">
            <v>1000000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20411</v>
          </cell>
          <cell r="F6">
            <v>1274493764</v>
          </cell>
          <cell r="G6">
            <v>1274468140</v>
          </cell>
          <cell r="H6">
            <v>46035</v>
          </cell>
        </row>
        <row r="7">
          <cell r="B7">
            <v>110202</v>
          </cell>
          <cell r="C7">
            <v>99999999</v>
          </cell>
          <cell r="D7" t="str">
            <v>BANK PUSAT</v>
          </cell>
          <cell r="E7">
            <v>1939796801</v>
          </cell>
          <cell r="F7">
            <v>1291046905</v>
          </cell>
          <cell r="G7">
            <v>81371700</v>
          </cell>
          <cell r="H7">
            <v>3149472006</v>
          </cell>
        </row>
        <row r="8">
          <cell r="B8">
            <v>130120</v>
          </cell>
          <cell r="C8">
            <v>99999999</v>
          </cell>
          <cell r="D8" t="str">
            <v>PIUTANG DAGANG K</v>
          </cell>
          <cell r="E8">
            <v>8590694772</v>
          </cell>
          <cell r="F8">
            <v>0</v>
          </cell>
          <cell r="G8">
            <v>61045265</v>
          </cell>
          <cell r="H8">
            <v>8651740037</v>
          </cell>
        </row>
        <row r="9">
          <cell r="B9">
            <v>130121</v>
          </cell>
          <cell r="C9">
            <v>99999999</v>
          </cell>
          <cell r="D9" t="str">
            <v>PIUTANG DAGANG T</v>
          </cell>
          <cell r="E9">
            <v>7452852940</v>
          </cell>
          <cell r="F9">
            <v>13000</v>
          </cell>
          <cell r="G9">
            <v>1139273350</v>
          </cell>
          <cell r="H9">
            <v>8592113290</v>
          </cell>
        </row>
        <row r="10">
          <cell r="B10">
            <v>130501</v>
          </cell>
          <cell r="C10">
            <v>99999999</v>
          </cell>
          <cell r="D10" t="str">
            <v>PIUTANG MSSUPPOR</v>
          </cell>
          <cell r="E10">
            <v>403500</v>
          </cell>
          <cell r="F10">
            <v>1091500</v>
          </cell>
          <cell r="G10">
            <v>403500</v>
          </cell>
          <cell r="H10">
            <v>1091500</v>
          </cell>
        </row>
        <row r="11">
          <cell r="B11">
            <v>811003</v>
          </cell>
          <cell r="C11">
            <v>99999999</v>
          </cell>
          <cell r="D11" t="str">
            <v>BBM</v>
          </cell>
          <cell r="E11">
            <v>343413105</v>
          </cell>
          <cell r="F11">
            <v>16561000</v>
          </cell>
          <cell r="G11">
            <v>150000</v>
          </cell>
          <cell r="H11">
            <v>359824105</v>
          </cell>
        </row>
        <row r="12">
          <cell r="B12">
            <v>811004</v>
          </cell>
          <cell r="C12">
            <v>99999999</v>
          </cell>
          <cell r="D12" t="str">
            <v>PEMELIHARAAN KEN</v>
          </cell>
          <cell r="E12">
            <v>36755424</v>
          </cell>
          <cell r="F12">
            <v>145000</v>
          </cell>
          <cell r="G12">
            <v>0</v>
          </cell>
          <cell r="H12">
            <v>36900424</v>
          </cell>
        </row>
        <row r="13">
          <cell r="B13">
            <v>811005</v>
          </cell>
          <cell r="C13">
            <v>99999999</v>
          </cell>
          <cell r="D13" t="str">
            <v>PARKIR &amp; TOL</v>
          </cell>
          <cell r="E13">
            <v>22839000</v>
          </cell>
          <cell r="F13">
            <v>1004500</v>
          </cell>
          <cell r="G13">
            <v>0</v>
          </cell>
          <cell r="H13">
            <v>23843500</v>
          </cell>
        </row>
        <row r="14">
          <cell r="B14">
            <v>811006</v>
          </cell>
          <cell r="C14">
            <v>99999999</v>
          </cell>
          <cell r="D14" t="str">
            <v>PAKET/PENGIRIMAN</v>
          </cell>
          <cell r="E14">
            <v>2338000</v>
          </cell>
          <cell r="F14">
            <v>189000</v>
          </cell>
          <cell r="G14">
            <v>0</v>
          </cell>
          <cell r="H14">
            <v>2527000</v>
          </cell>
        </row>
        <row r="15">
          <cell r="B15">
            <v>821001</v>
          </cell>
          <cell r="C15">
            <v>99999999</v>
          </cell>
          <cell r="D15" t="str">
            <v>GAJI DAN TUNJANG</v>
          </cell>
          <cell r="E15">
            <v>308905984</v>
          </cell>
          <cell r="F15">
            <v>7843703</v>
          </cell>
          <cell r="G15">
            <v>0</v>
          </cell>
          <cell r="H15">
            <v>316749687</v>
          </cell>
        </row>
        <row r="16">
          <cell r="B16">
            <v>824001</v>
          </cell>
          <cell r="C16">
            <v>99999999</v>
          </cell>
          <cell r="D16" t="str">
            <v>LISTRIK</v>
          </cell>
          <cell r="E16">
            <v>46222768</v>
          </cell>
          <cell r="F16">
            <v>1473567</v>
          </cell>
          <cell r="G16">
            <v>0</v>
          </cell>
          <cell r="H16">
            <v>47696335</v>
          </cell>
        </row>
        <row r="17">
          <cell r="B17">
            <v>824002</v>
          </cell>
          <cell r="C17">
            <v>99999999</v>
          </cell>
          <cell r="D17" t="str">
            <v>ALAT TULIS &amp; CET</v>
          </cell>
          <cell r="E17">
            <v>10788511</v>
          </cell>
          <cell r="F17">
            <v>257400</v>
          </cell>
          <cell r="G17">
            <v>0</v>
          </cell>
          <cell r="H17">
            <v>11045911</v>
          </cell>
        </row>
        <row r="18">
          <cell r="B18">
            <v>824003</v>
          </cell>
          <cell r="C18">
            <v>99999999</v>
          </cell>
          <cell r="D18" t="str">
            <v>TELEPHONE/FAX/SP</v>
          </cell>
          <cell r="E18">
            <v>22545998</v>
          </cell>
          <cell r="F18">
            <v>1054916</v>
          </cell>
          <cell r="G18">
            <v>0</v>
          </cell>
          <cell r="H18">
            <v>23600914</v>
          </cell>
        </row>
        <row r="19">
          <cell r="B19">
            <v>824005</v>
          </cell>
          <cell r="C19">
            <v>99999999</v>
          </cell>
          <cell r="D19" t="str">
            <v>PERJALANAN DINAS</v>
          </cell>
          <cell r="E19">
            <v>60000</v>
          </cell>
          <cell r="F19">
            <v>11000</v>
          </cell>
          <cell r="G19">
            <v>0</v>
          </cell>
          <cell r="H19">
            <v>71000</v>
          </cell>
        </row>
        <row r="20">
          <cell r="B20">
            <v>824007</v>
          </cell>
          <cell r="C20">
            <v>99999999</v>
          </cell>
          <cell r="D20" t="str">
            <v>BIAYA RUMAH TANG</v>
          </cell>
          <cell r="E20">
            <v>5417055</v>
          </cell>
          <cell r="F20">
            <v>824550</v>
          </cell>
          <cell r="G20">
            <v>4500</v>
          </cell>
          <cell r="H20">
            <v>6237105</v>
          </cell>
        </row>
        <row r="21">
          <cell r="B21">
            <v>824033</v>
          </cell>
          <cell r="C21">
            <v>99999999</v>
          </cell>
          <cell r="D21" t="str">
            <v>BIAYA KEAMANAN D</v>
          </cell>
          <cell r="E21">
            <v>6785000</v>
          </cell>
          <cell r="F21">
            <v>300000</v>
          </cell>
          <cell r="G21">
            <v>0</v>
          </cell>
          <cell r="H21">
            <v>7085000</v>
          </cell>
        </row>
        <row r="22">
          <cell r="B22">
            <v>824037</v>
          </cell>
          <cell r="C22">
            <v>99999999</v>
          </cell>
          <cell r="D22" t="str">
            <v>BENDA POS/MATERA</v>
          </cell>
          <cell r="E22">
            <v>33500</v>
          </cell>
          <cell r="F22">
            <v>6500</v>
          </cell>
          <cell r="G22">
            <v>0</v>
          </cell>
          <cell r="H22">
            <v>40000</v>
          </cell>
        </row>
        <row r="23">
          <cell r="B23">
            <v>825012</v>
          </cell>
          <cell r="C23">
            <v>99999999</v>
          </cell>
          <cell r="D23" t="str">
            <v>ADMINISTRASI BAN</v>
          </cell>
          <cell r="E23">
            <v>1098000</v>
          </cell>
          <cell r="F23">
            <v>52000</v>
          </cell>
          <cell r="G23">
            <v>0</v>
          </cell>
          <cell r="H23">
            <v>1150000</v>
          </cell>
        </row>
        <row r="24">
          <cell r="B24">
            <v>825099</v>
          </cell>
          <cell r="C24">
            <v>99999999</v>
          </cell>
          <cell r="D24" t="str">
            <v>LAIN-LAIN</v>
          </cell>
          <cell r="E24">
            <v>49376479</v>
          </cell>
          <cell r="F24">
            <v>480000</v>
          </cell>
          <cell r="G24">
            <v>640000</v>
          </cell>
          <cell r="H24">
            <v>49216479</v>
          </cell>
        </row>
        <row r="25">
          <cell r="B25">
            <v>919900</v>
          </cell>
          <cell r="C25">
            <v>99999999</v>
          </cell>
          <cell r="D25" t="str">
            <v>PENDAPATAN LAIN-</v>
          </cell>
          <cell r="E25">
            <v>-4775300</v>
          </cell>
          <cell r="F25">
            <v>4500</v>
          </cell>
          <cell r="G25">
            <v>4500</v>
          </cell>
          <cell r="H25">
            <v>-4775300</v>
          </cell>
        </row>
        <row r="31">
          <cell r="F31">
            <v>3788473891</v>
          </cell>
          <cell r="G31">
            <v>3788473891</v>
          </cell>
        </row>
        <row r="32">
          <cell r="G32">
            <v>0</v>
          </cell>
        </row>
        <row r="33">
          <cell r="F33">
            <v>0</v>
          </cell>
          <cell r="G33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SUPIN MARGO"/>
      <sheetName val="SUPIN P8"/>
      <sheetName val="TBG ALL"/>
      <sheetName val="SEGMEN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G"/>
      <sheetName val="Rekap Biaya"/>
      <sheetName val="TP"/>
      <sheetName val="Titipan plgn"/>
      <sheetName val="piut ms support"/>
      <sheetName val="margo"/>
      <sheetName val="Hutang ms 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28 FEBRUARI  2013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30314</v>
          </cell>
          <cell r="E8">
            <v>271310300</v>
          </cell>
          <cell r="F8">
            <v>8500</v>
          </cell>
          <cell r="G8">
            <v>8950</v>
          </cell>
          <cell r="H8">
            <v>33744</v>
          </cell>
          <cell r="I8">
            <v>302008800</v>
          </cell>
          <cell r="J8">
            <v>16246</v>
          </cell>
          <cell r="K8">
            <v>145401700</v>
          </cell>
          <cell r="L8">
            <v>93444</v>
          </cell>
          <cell r="M8">
            <v>836323800</v>
          </cell>
          <cell r="N8">
            <v>13</v>
          </cell>
          <cell r="O8">
            <v>116350</v>
          </cell>
          <cell r="P8">
            <v>889</v>
          </cell>
          <cell r="Q8">
            <v>7956550</v>
          </cell>
          <cell r="R8">
            <v>68815</v>
          </cell>
          <cell r="S8">
            <v>615894250</v>
          </cell>
          <cell r="T8">
            <v>93444</v>
          </cell>
          <cell r="U8">
            <v>836323800</v>
          </cell>
          <cell r="V8">
            <v>10114</v>
          </cell>
          <cell r="W8">
            <v>90520300</v>
          </cell>
          <cell r="X8">
            <v>0</v>
          </cell>
          <cell r="Y8">
            <v>0</v>
          </cell>
          <cell r="Z8">
            <v>499</v>
          </cell>
          <cell r="AA8">
            <v>4466050</v>
          </cell>
          <cell r="AB8">
            <v>22754</v>
          </cell>
          <cell r="AC8">
            <v>203648300</v>
          </cell>
          <cell r="AD8">
            <v>52569</v>
          </cell>
          <cell r="AE8">
            <v>470492550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39825</v>
          </cell>
          <cell r="E9">
            <v>1194750000</v>
          </cell>
          <cell r="F9">
            <v>30000</v>
          </cell>
          <cell r="G9">
            <v>30000</v>
          </cell>
          <cell r="H9">
            <v>33744</v>
          </cell>
          <cell r="I9">
            <v>1012320000</v>
          </cell>
          <cell r="J9">
            <v>64336</v>
          </cell>
          <cell r="K9">
            <v>1930080000</v>
          </cell>
          <cell r="L9">
            <v>161654</v>
          </cell>
          <cell r="M9">
            <v>4849620000</v>
          </cell>
          <cell r="N9">
            <v>15051</v>
          </cell>
          <cell r="O9">
            <v>451530000</v>
          </cell>
          <cell r="P9">
            <v>43216</v>
          </cell>
          <cell r="Q9">
            <v>1296480000</v>
          </cell>
          <cell r="R9">
            <v>70498</v>
          </cell>
          <cell r="S9">
            <v>2114940000</v>
          </cell>
          <cell r="T9">
            <v>161654</v>
          </cell>
          <cell r="U9">
            <v>4849620000</v>
          </cell>
          <cell r="V9">
            <v>15729</v>
          </cell>
          <cell r="W9">
            <v>471870000</v>
          </cell>
          <cell r="X9">
            <v>0</v>
          </cell>
          <cell r="Y9">
            <v>0</v>
          </cell>
          <cell r="Z9">
            <v>23513</v>
          </cell>
          <cell r="AA9">
            <v>705390000</v>
          </cell>
          <cell r="AB9">
            <v>-10150</v>
          </cell>
          <cell r="AC9">
            <v>-304500000</v>
          </cell>
          <cell r="AD9">
            <v>6162</v>
          </cell>
          <cell r="AE9">
            <v>184860000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945</v>
          </cell>
          <cell r="E10">
            <v>19845000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48</v>
          </cell>
          <cell r="M10">
            <v>1008000</v>
          </cell>
          <cell r="N10">
            <v>4</v>
          </cell>
          <cell r="O10">
            <v>84000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48</v>
          </cell>
          <cell r="U10">
            <v>1008000</v>
          </cell>
          <cell r="V10">
            <v>0</v>
          </cell>
          <cell r="W10">
            <v>0</v>
          </cell>
          <cell r="Y10">
            <v>0</v>
          </cell>
          <cell r="Z10">
            <v>949</v>
          </cell>
          <cell r="AA10">
            <v>19929000</v>
          </cell>
          <cell r="AB10">
            <v>4</v>
          </cell>
          <cell r="AC10">
            <v>84000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9</v>
          </cell>
          <cell r="E14">
            <v>156600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9</v>
          </cell>
          <cell r="K14">
            <v>156600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9</v>
          </cell>
          <cell r="S14">
            <v>156600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9</v>
          </cell>
          <cell r="AA14">
            <v>156600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548</v>
          </cell>
          <cell r="E15">
            <v>274000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216</v>
          </cell>
          <cell r="K15">
            <v>108000</v>
          </cell>
          <cell r="L15">
            <v>0</v>
          </cell>
          <cell r="M15">
            <v>0</v>
          </cell>
          <cell r="N15">
            <v>105</v>
          </cell>
          <cell r="O15">
            <v>52500</v>
          </cell>
          <cell r="P15">
            <v>0</v>
          </cell>
          <cell r="Q15">
            <v>0</v>
          </cell>
          <cell r="R15">
            <v>216</v>
          </cell>
          <cell r="S15">
            <v>108000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653</v>
          </cell>
          <cell r="AA15">
            <v>326500</v>
          </cell>
          <cell r="AB15">
            <v>105</v>
          </cell>
          <cell r="AC15">
            <v>52500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23</v>
          </cell>
          <cell r="E16">
            <v>299000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9</v>
          </cell>
          <cell r="K16">
            <v>117000</v>
          </cell>
          <cell r="L16">
            <v>0</v>
          </cell>
          <cell r="M16">
            <v>0</v>
          </cell>
          <cell r="N16">
            <v>4</v>
          </cell>
          <cell r="O16">
            <v>52000</v>
          </cell>
          <cell r="P16">
            <v>0</v>
          </cell>
          <cell r="Q16">
            <v>0</v>
          </cell>
          <cell r="R16">
            <v>9</v>
          </cell>
          <cell r="S16">
            <v>117000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27</v>
          </cell>
          <cell r="AA16">
            <v>351000</v>
          </cell>
          <cell r="AB16">
            <v>4</v>
          </cell>
          <cell r="AC16">
            <v>52000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1538</v>
          </cell>
          <cell r="E17">
            <v>46601400</v>
          </cell>
          <cell r="F17">
            <v>15900</v>
          </cell>
          <cell r="G17">
            <v>30300</v>
          </cell>
          <cell r="H17">
            <v>53885</v>
          </cell>
          <cell r="I17">
            <v>1632715500</v>
          </cell>
          <cell r="J17">
            <v>3852</v>
          </cell>
          <cell r="K17">
            <v>116715600</v>
          </cell>
          <cell r="L17">
            <v>692</v>
          </cell>
          <cell r="M17">
            <v>20967600</v>
          </cell>
          <cell r="N17">
            <v>624</v>
          </cell>
          <cell r="O17">
            <v>18907200</v>
          </cell>
          <cell r="P17">
            <v>0</v>
          </cell>
          <cell r="Q17">
            <v>0</v>
          </cell>
          <cell r="R17">
            <v>52992</v>
          </cell>
          <cell r="S17">
            <v>1605657600</v>
          </cell>
          <cell r="T17">
            <v>692</v>
          </cell>
          <cell r="U17">
            <v>20967600</v>
          </cell>
          <cell r="V17">
            <v>3531</v>
          </cell>
          <cell r="W17">
            <v>106989300</v>
          </cell>
          <cell r="X17">
            <v>2600</v>
          </cell>
          <cell r="Y17">
            <v>78780000</v>
          </cell>
          <cell r="Z17">
            <v>776</v>
          </cell>
          <cell r="AA17">
            <v>23512800</v>
          </cell>
          <cell r="AB17">
            <v>48378</v>
          </cell>
          <cell r="AC17">
            <v>1465853400</v>
          </cell>
          <cell r="AD17">
            <v>49140</v>
          </cell>
          <cell r="AE17">
            <v>1488942000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46194</v>
          </cell>
          <cell r="E18">
            <v>1494375900</v>
          </cell>
          <cell r="F18">
            <v>0</v>
          </cell>
          <cell r="G18">
            <v>32350</v>
          </cell>
          <cell r="H18">
            <v>105840</v>
          </cell>
          <cell r="I18">
            <v>3423924000</v>
          </cell>
          <cell r="J18">
            <v>14127</v>
          </cell>
          <cell r="K18">
            <v>457008450</v>
          </cell>
          <cell r="L18">
            <v>33704</v>
          </cell>
          <cell r="M18">
            <v>1090324400</v>
          </cell>
          <cell r="N18">
            <v>18</v>
          </cell>
          <cell r="O18">
            <v>582300</v>
          </cell>
          <cell r="P18">
            <v>0</v>
          </cell>
          <cell r="Q18">
            <v>0</v>
          </cell>
          <cell r="R18">
            <v>135105</v>
          </cell>
          <cell r="S18">
            <v>4370646750</v>
          </cell>
          <cell r="T18">
            <v>33704</v>
          </cell>
          <cell r="U18">
            <v>1090324400</v>
          </cell>
          <cell r="V18">
            <v>1298</v>
          </cell>
          <cell r="W18">
            <v>41990300</v>
          </cell>
          <cell r="X18">
            <v>4536</v>
          </cell>
          <cell r="Y18">
            <v>146739600</v>
          </cell>
          <cell r="Z18">
            <v>25240</v>
          </cell>
          <cell r="AA18">
            <v>816514000</v>
          </cell>
          <cell r="AB18">
            <v>100024</v>
          </cell>
          <cell r="AC18">
            <v>3235776400</v>
          </cell>
          <cell r="AD18">
            <v>120978</v>
          </cell>
          <cell r="AE18">
            <v>3913638300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13948</v>
          </cell>
          <cell r="E19">
            <v>325685800</v>
          </cell>
          <cell r="F19">
            <v>6100</v>
          </cell>
          <cell r="G19">
            <v>23350</v>
          </cell>
          <cell r="H19">
            <v>5850</v>
          </cell>
          <cell r="I19">
            <v>136597500</v>
          </cell>
          <cell r="J19">
            <v>1556</v>
          </cell>
          <cell r="K19">
            <v>36332600</v>
          </cell>
          <cell r="L19">
            <v>3677</v>
          </cell>
          <cell r="M19">
            <v>85857950</v>
          </cell>
          <cell r="N19">
            <v>100</v>
          </cell>
          <cell r="O19">
            <v>2335000</v>
          </cell>
          <cell r="P19">
            <v>0</v>
          </cell>
          <cell r="Q19">
            <v>0</v>
          </cell>
          <cell r="R19">
            <v>6337</v>
          </cell>
          <cell r="S19">
            <v>147968950</v>
          </cell>
          <cell r="T19">
            <v>3677</v>
          </cell>
          <cell r="U19">
            <v>85857950</v>
          </cell>
          <cell r="V19">
            <v>2788</v>
          </cell>
          <cell r="W19">
            <v>65099800</v>
          </cell>
          <cell r="X19">
            <v>0</v>
          </cell>
          <cell r="Y19">
            <v>0</v>
          </cell>
          <cell r="Z19">
            <v>12329</v>
          </cell>
          <cell r="AA19">
            <v>287882150</v>
          </cell>
          <cell r="AB19">
            <v>3162</v>
          </cell>
          <cell r="AC19">
            <v>73832700</v>
          </cell>
          <cell r="AD19">
            <v>4781</v>
          </cell>
          <cell r="AE19">
            <v>111636350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10606</v>
          </cell>
          <cell r="E20">
            <v>178180800</v>
          </cell>
          <cell r="F20">
            <v>30000</v>
          </cell>
          <cell r="G20">
            <v>16800</v>
          </cell>
          <cell r="H20">
            <v>42984</v>
          </cell>
          <cell r="I20">
            <v>722131200</v>
          </cell>
          <cell r="J20">
            <v>4746</v>
          </cell>
          <cell r="K20">
            <v>79732800</v>
          </cell>
          <cell r="L20">
            <v>9134</v>
          </cell>
          <cell r="M20">
            <v>153451200</v>
          </cell>
          <cell r="N20">
            <v>311</v>
          </cell>
          <cell r="O20">
            <v>5224800</v>
          </cell>
          <cell r="P20">
            <v>0</v>
          </cell>
          <cell r="Q20">
            <v>0</v>
          </cell>
          <cell r="R20">
            <v>47312</v>
          </cell>
          <cell r="S20">
            <v>794841600</v>
          </cell>
          <cell r="T20">
            <v>9134</v>
          </cell>
          <cell r="U20">
            <v>153451200</v>
          </cell>
          <cell r="V20">
            <v>3404</v>
          </cell>
          <cell r="W20">
            <v>57187200</v>
          </cell>
          <cell r="X20">
            <v>4968</v>
          </cell>
          <cell r="Y20">
            <v>83462400</v>
          </cell>
          <cell r="Z20">
            <v>2963</v>
          </cell>
          <cell r="AA20">
            <v>49778400</v>
          </cell>
          <cell r="AB20">
            <v>34923</v>
          </cell>
          <cell r="AC20">
            <v>586706400</v>
          </cell>
          <cell r="AD20">
            <v>42566</v>
          </cell>
          <cell r="AE20">
            <v>715108800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3855</v>
          </cell>
          <cell r="E22">
            <v>23515500</v>
          </cell>
          <cell r="F22">
            <v>20550</v>
          </cell>
          <cell r="G22">
            <v>6100</v>
          </cell>
          <cell r="H22">
            <v>0</v>
          </cell>
          <cell r="I22">
            <v>0</v>
          </cell>
          <cell r="J22">
            <v>941</v>
          </cell>
          <cell r="K22">
            <v>5740100</v>
          </cell>
          <cell r="L22">
            <v>4525</v>
          </cell>
          <cell r="M22">
            <v>27602500</v>
          </cell>
          <cell r="N22">
            <v>2</v>
          </cell>
          <cell r="O22">
            <v>12200</v>
          </cell>
          <cell r="P22">
            <v>0</v>
          </cell>
          <cell r="Q22">
            <v>0</v>
          </cell>
          <cell r="R22">
            <v>2806</v>
          </cell>
          <cell r="S22">
            <v>17116600</v>
          </cell>
          <cell r="T22">
            <v>4525</v>
          </cell>
          <cell r="U22">
            <v>27602500</v>
          </cell>
          <cell r="V22">
            <v>750</v>
          </cell>
          <cell r="W22">
            <v>4575000</v>
          </cell>
          <cell r="X22">
            <v>0</v>
          </cell>
          <cell r="Y22">
            <v>0</v>
          </cell>
          <cell r="Z22">
            <v>1242</v>
          </cell>
          <cell r="AA22">
            <v>7576200</v>
          </cell>
          <cell r="AB22">
            <v>-748</v>
          </cell>
          <cell r="AC22">
            <v>-4562800</v>
          </cell>
          <cell r="AD22">
            <v>1865</v>
          </cell>
          <cell r="AE22">
            <v>11376500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5489</v>
          </cell>
          <cell r="E23">
            <v>164670000</v>
          </cell>
          <cell r="F23">
            <v>12250</v>
          </cell>
          <cell r="G23">
            <v>30000</v>
          </cell>
          <cell r="H23">
            <v>0</v>
          </cell>
          <cell r="I23">
            <v>0</v>
          </cell>
          <cell r="J23">
            <v>2679</v>
          </cell>
          <cell r="K23">
            <v>80370000</v>
          </cell>
          <cell r="L23">
            <v>6426</v>
          </cell>
          <cell r="M23">
            <v>192780000</v>
          </cell>
          <cell r="N23">
            <v>335</v>
          </cell>
          <cell r="O23">
            <v>10050000</v>
          </cell>
          <cell r="P23">
            <v>0</v>
          </cell>
          <cell r="Q23">
            <v>0</v>
          </cell>
          <cell r="R23">
            <v>2889</v>
          </cell>
          <cell r="S23">
            <v>86670000</v>
          </cell>
          <cell r="T23">
            <v>6426</v>
          </cell>
          <cell r="U23">
            <v>192780000</v>
          </cell>
          <cell r="V23">
            <v>791</v>
          </cell>
          <cell r="W23">
            <v>23730000</v>
          </cell>
          <cell r="X23">
            <v>0</v>
          </cell>
          <cell r="Y23">
            <v>0</v>
          </cell>
          <cell r="Z23">
            <v>4823</v>
          </cell>
          <cell r="AA23">
            <v>144690000</v>
          </cell>
          <cell r="AB23">
            <v>-456</v>
          </cell>
          <cell r="AC23">
            <v>-13680000</v>
          </cell>
          <cell r="AD23">
            <v>210</v>
          </cell>
          <cell r="AE23">
            <v>6300000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540</v>
          </cell>
          <cell r="E24">
            <v>10611000</v>
          </cell>
          <cell r="F24">
            <v>0</v>
          </cell>
          <cell r="G24">
            <v>19650</v>
          </cell>
          <cell r="H24">
            <v>1330</v>
          </cell>
          <cell r="I24">
            <v>26134500</v>
          </cell>
          <cell r="J24">
            <v>190</v>
          </cell>
          <cell r="K24">
            <v>3733500</v>
          </cell>
          <cell r="L24">
            <v>20</v>
          </cell>
          <cell r="M24">
            <v>393000</v>
          </cell>
          <cell r="N24">
            <v>303</v>
          </cell>
          <cell r="O24">
            <v>5953950</v>
          </cell>
          <cell r="P24">
            <v>0</v>
          </cell>
          <cell r="Q24">
            <v>0</v>
          </cell>
          <cell r="R24">
            <v>1007</v>
          </cell>
          <cell r="S24">
            <v>19787550</v>
          </cell>
          <cell r="T24">
            <v>20</v>
          </cell>
          <cell r="U24">
            <v>393000</v>
          </cell>
          <cell r="V24">
            <v>439</v>
          </cell>
          <cell r="W24">
            <v>8626350</v>
          </cell>
          <cell r="X24">
            <v>0</v>
          </cell>
          <cell r="Y24">
            <v>0</v>
          </cell>
          <cell r="Z24">
            <v>917</v>
          </cell>
          <cell r="AA24">
            <v>18019050</v>
          </cell>
          <cell r="AB24">
            <v>1194</v>
          </cell>
          <cell r="AC24">
            <v>23462100</v>
          </cell>
          <cell r="AD24">
            <v>817</v>
          </cell>
          <cell r="AE24">
            <v>16054050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3218</v>
          </cell>
          <cell r="E25">
            <v>66129900</v>
          </cell>
          <cell r="F25">
            <v>29200</v>
          </cell>
          <cell r="G25">
            <v>20550</v>
          </cell>
          <cell r="H25">
            <v>0</v>
          </cell>
          <cell r="I25">
            <v>0</v>
          </cell>
          <cell r="J25">
            <v>299</v>
          </cell>
          <cell r="K25">
            <v>6144450</v>
          </cell>
          <cell r="L25">
            <v>1574</v>
          </cell>
          <cell r="M25">
            <v>32345700</v>
          </cell>
          <cell r="N25">
            <v>18</v>
          </cell>
          <cell r="O25">
            <v>369900</v>
          </cell>
          <cell r="P25">
            <v>0</v>
          </cell>
          <cell r="Q25">
            <v>0</v>
          </cell>
          <cell r="R25">
            <v>1211</v>
          </cell>
          <cell r="S25">
            <v>24886050</v>
          </cell>
          <cell r="T25">
            <v>1574</v>
          </cell>
          <cell r="U25">
            <v>32345700</v>
          </cell>
          <cell r="V25">
            <v>1395</v>
          </cell>
          <cell r="W25">
            <v>28667250</v>
          </cell>
          <cell r="X25">
            <v>0</v>
          </cell>
          <cell r="Y25">
            <v>0</v>
          </cell>
          <cell r="Z25">
            <v>929</v>
          </cell>
          <cell r="AA25">
            <v>19090950</v>
          </cell>
          <cell r="AB25">
            <v>-1377</v>
          </cell>
          <cell r="AC25">
            <v>-28297350</v>
          </cell>
          <cell r="AD25">
            <v>912</v>
          </cell>
          <cell r="AE25">
            <v>18741600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1010</v>
          </cell>
          <cell r="E26">
            <v>12372500</v>
          </cell>
          <cell r="F26">
            <v>29200</v>
          </cell>
          <cell r="G26">
            <v>12250</v>
          </cell>
          <cell r="H26">
            <v>0</v>
          </cell>
          <cell r="I26">
            <v>0</v>
          </cell>
          <cell r="J26">
            <v>219</v>
          </cell>
          <cell r="K26">
            <v>2682750</v>
          </cell>
          <cell r="L26">
            <v>1063</v>
          </cell>
          <cell r="M26">
            <v>13021750</v>
          </cell>
          <cell r="N26">
            <v>916</v>
          </cell>
          <cell r="O26">
            <v>11221000</v>
          </cell>
          <cell r="P26">
            <v>0</v>
          </cell>
          <cell r="Q26">
            <v>0</v>
          </cell>
          <cell r="R26">
            <v>1386</v>
          </cell>
          <cell r="S26">
            <v>16978500</v>
          </cell>
          <cell r="T26">
            <v>1063</v>
          </cell>
          <cell r="U26">
            <v>13021750</v>
          </cell>
          <cell r="V26">
            <v>587</v>
          </cell>
          <cell r="W26">
            <v>7190750</v>
          </cell>
          <cell r="X26">
            <v>0</v>
          </cell>
          <cell r="Y26">
            <v>0</v>
          </cell>
          <cell r="Z26">
            <v>172</v>
          </cell>
          <cell r="AA26">
            <v>2107000</v>
          </cell>
          <cell r="AB26">
            <v>329</v>
          </cell>
          <cell r="AC26">
            <v>4030250</v>
          </cell>
          <cell r="AD26">
            <v>1167</v>
          </cell>
          <cell r="AE26">
            <v>14295750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725</v>
          </cell>
          <cell r="E28">
            <v>21170000</v>
          </cell>
          <cell r="F28">
            <v>29200</v>
          </cell>
          <cell r="G28">
            <v>29200</v>
          </cell>
          <cell r="H28">
            <v>18487</v>
          </cell>
          <cell r="I28">
            <v>539820400</v>
          </cell>
          <cell r="J28">
            <v>775</v>
          </cell>
          <cell r="K28">
            <v>22630000</v>
          </cell>
          <cell r="L28">
            <v>12518</v>
          </cell>
          <cell r="M28">
            <v>365525600</v>
          </cell>
          <cell r="N28">
            <v>2052</v>
          </cell>
          <cell r="O28">
            <v>59918400</v>
          </cell>
          <cell r="P28">
            <v>0</v>
          </cell>
          <cell r="Q28">
            <v>0</v>
          </cell>
          <cell r="R28">
            <v>9452</v>
          </cell>
          <cell r="S28">
            <v>275998400</v>
          </cell>
          <cell r="T28">
            <v>12518</v>
          </cell>
          <cell r="U28">
            <v>365525600</v>
          </cell>
          <cell r="V28">
            <v>1164</v>
          </cell>
          <cell r="W28">
            <v>33988800</v>
          </cell>
          <cell r="X28">
            <v>0</v>
          </cell>
          <cell r="Y28">
            <v>0</v>
          </cell>
          <cell r="Z28">
            <v>11423</v>
          </cell>
          <cell r="AA28">
            <v>333551600</v>
          </cell>
          <cell r="AB28">
            <v>19375</v>
          </cell>
          <cell r="AC28">
            <v>565750000</v>
          </cell>
          <cell r="AD28">
            <v>8677</v>
          </cell>
          <cell r="AE28">
            <v>253368400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473</v>
          </cell>
          <cell r="E29">
            <v>13811600</v>
          </cell>
          <cell r="F29">
            <v>29200</v>
          </cell>
          <cell r="G29">
            <v>29200</v>
          </cell>
          <cell r="H29">
            <v>4620</v>
          </cell>
          <cell r="I29">
            <v>134904000</v>
          </cell>
          <cell r="J29">
            <v>871</v>
          </cell>
          <cell r="K29">
            <v>25433200</v>
          </cell>
          <cell r="L29">
            <v>0</v>
          </cell>
          <cell r="M29">
            <v>0</v>
          </cell>
          <cell r="N29">
            <v>1600</v>
          </cell>
          <cell r="O29">
            <v>46720000</v>
          </cell>
          <cell r="P29">
            <v>0</v>
          </cell>
          <cell r="Q29">
            <v>0</v>
          </cell>
          <cell r="R29">
            <v>6956</v>
          </cell>
          <cell r="S29">
            <v>203115200</v>
          </cell>
          <cell r="T29">
            <v>0</v>
          </cell>
          <cell r="U29">
            <v>0</v>
          </cell>
          <cell r="V29">
            <v>265</v>
          </cell>
          <cell r="W29">
            <v>7738000</v>
          </cell>
          <cell r="X29">
            <v>0</v>
          </cell>
          <cell r="Y29">
            <v>0</v>
          </cell>
          <cell r="Z29">
            <v>343</v>
          </cell>
          <cell r="AA29">
            <v>10015600</v>
          </cell>
          <cell r="AB29">
            <v>5955</v>
          </cell>
          <cell r="AC29">
            <v>173886000</v>
          </cell>
          <cell r="AD29">
            <v>6085</v>
          </cell>
          <cell r="AE29">
            <v>177682000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838</v>
          </cell>
          <cell r="E30">
            <v>24469600</v>
          </cell>
          <cell r="F30">
            <v>29200</v>
          </cell>
          <cell r="G30">
            <v>29200</v>
          </cell>
          <cell r="H30">
            <v>77742</v>
          </cell>
          <cell r="I30">
            <v>2270066400</v>
          </cell>
          <cell r="J30">
            <v>1469</v>
          </cell>
          <cell r="K30">
            <v>42894800</v>
          </cell>
          <cell r="L30">
            <v>34435</v>
          </cell>
          <cell r="M30">
            <v>1005502000</v>
          </cell>
          <cell r="N30">
            <v>160</v>
          </cell>
          <cell r="O30">
            <v>4672000</v>
          </cell>
          <cell r="P30">
            <v>0</v>
          </cell>
          <cell r="Q30">
            <v>0</v>
          </cell>
          <cell r="R30">
            <v>53666</v>
          </cell>
          <cell r="S30">
            <v>1567047200</v>
          </cell>
          <cell r="T30">
            <v>34435</v>
          </cell>
          <cell r="U30">
            <v>1005502000</v>
          </cell>
          <cell r="V30">
            <v>7638</v>
          </cell>
          <cell r="W30">
            <v>223029600</v>
          </cell>
          <cell r="X30">
            <v>3080</v>
          </cell>
          <cell r="Y30">
            <v>89936000</v>
          </cell>
          <cell r="Z30">
            <v>15825</v>
          </cell>
          <cell r="AA30">
            <v>462090000</v>
          </cell>
          <cell r="AB30">
            <v>67184</v>
          </cell>
          <cell r="AC30">
            <v>1961772800</v>
          </cell>
          <cell r="AD30">
            <v>52197</v>
          </cell>
          <cell r="AE30">
            <v>1524152400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1014</v>
          </cell>
          <cell r="E32">
            <v>29608800</v>
          </cell>
          <cell r="G32">
            <v>29200</v>
          </cell>
          <cell r="H32">
            <v>14056</v>
          </cell>
          <cell r="I32">
            <v>410435200</v>
          </cell>
          <cell r="J32">
            <v>521</v>
          </cell>
          <cell r="K32">
            <v>15213200</v>
          </cell>
          <cell r="L32">
            <v>8642</v>
          </cell>
          <cell r="M32">
            <v>252346400</v>
          </cell>
          <cell r="N32">
            <v>652</v>
          </cell>
          <cell r="O32">
            <v>19038400</v>
          </cell>
          <cell r="P32">
            <v>0</v>
          </cell>
          <cell r="Q32">
            <v>0</v>
          </cell>
          <cell r="R32">
            <v>9357</v>
          </cell>
          <cell r="S32">
            <v>273224400</v>
          </cell>
          <cell r="T32">
            <v>8642</v>
          </cell>
          <cell r="U32">
            <v>252346400</v>
          </cell>
          <cell r="V32">
            <v>655</v>
          </cell>
          <cell r="W32">
            <v>19126000</v>
          </cell>
          <cell r="X32">
            <v>0</v>
          </cell>
          <cell r="Y32">
            <v>0</v>
          </cell>
          <cell r="Z32">
            <v>6231</v>
          </cell>
          <cell r="AA32">
            <v>181945200</v>
          </cell>
          <cell r="AB32">
            <v>14053</v>
          </cell>
          <cell r="AC32">
            <v>410347600</v>
          </cell>
          <cell r="AD32">
            <v>8836</v>
          </cell>
          <cell r="AE32">
            <v>258011200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663</v>
          </cell>
          <cell r="E33">
            <v>19359600</v>
          </cell>
          <cell r="G33">
            <v>29200</v>
          </cell>
          <cell r="H33">
            <v>6755</v>
          </cell>
          <cell r="I33">
            <v>197246000</v>
          </cell>
          <cell r="J33">
            <v>531</v>
          </cell>
          <cell r="K33">
            <v>15505200</v>
          </cell>
          <cell r="L33">
            <v>3675</v>
          </cell>
          <cell r="M33">
            <v>107310000</v>
          </cell>
          <cell r="N33">
            <v>3050</v>
          </cell>
          <cell r="O33">
            <v>89060000</v>
          </cell>
          <cell r="P33">
            <v>0</v>
          </cell>
          <cell r="Q33">
            <v>0</v>
          </cell>
          <cell r="R33">
            <v>7630</v>
          </cell>
          <cell r="S33">
            <v>222796000</v>
          </cell>
          <cell r="T33">
            <v>3675</v>
          </cell>
          <cell r="U33">
            <v>107310000</v>
          </cell>
          <cell r="V33">
            <v>717</v>
          </cell>
          <cell r="W33">
            <v>20936400</v>
          </cell>
          <cell r="X33">
            <v>0</v>
          </cell>
          <cell r="Y33">
            <v>0</v>
          </cell>
          <cell r="Z33">
            <v>2652</v>
          </cell>
          <cell r="AA33">
            <v>77438400</v>
          </cell>
          <cell r="AB33">
            <v>9088</v>
          </cell>
          <cell r="AC33">
            <v>265369600</v>
          </cell>
          <cell r="AD33">
            <v>7099</v>
          </cell>
          <cell r="AE33">
            <v>207290800</v>
          </cell>
          <cell r="AF33">
            <v>0</v>
          </cell>
        </row>
        <row r="34">
          <cell r="B34">
            <v>40426</v>
          </cell>
          <cell r="C34" t="str">
            <v>MIZONE LYCHEE LEMON 1500</v>
          </cell>
          <cell r="D34">
            <v>160</v>
          </cell>
          <cell r="E34">
            <v>6256000</v>
          </cell>
          <cell r="G34">
            <v>39100</v>
          </cell>
          <cell r="H34">
            <v>0</v>
          </cell>
          <cell r="I34">
            <v>0</v>
          </cell>
          <cell r="J34">
            <v>174</v>
          </cell>
          <cell r="K34">
            <v>6803400</v>
          </cell>
          <cell r="L34">
            <v>0</v>
          </cell>
          <cell r="M34">
            <v>0</v>
          </cell>
          <cell r="N34">
            <v>60</v>
          </cell>
          <cell r="O34">
            <v>2346000</v>
          </cell>
          <cell r="P34">
            <v>0</v>
          </cell>
          <cell r="Q34">
            <v>0</v>
          </cell>
          <cell r="R34">
            <v>315</v>
          </cell>
          <cell r="S34">
            <v>12316500</v>
          </cell>
          <cell r="T34">
            <v>0</v>
          </cell>
          <cell r="U34">
            <v>0</v>
          </cell>
          <cell r="V34">
            <v>79</v>
          </cell>
          <cell r="W34">
            <v>3088900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-19</v>
          </cell>
          <cell r="AC34">
            <v>-742900</v>
          </cell>
          <cell r="AD34">
            <v>141</v>
          </cell>
          <cell r="AE34">
            <v>5513100</v>
          </cell>
          <cell r="AF34">
            <v>0</v>
          </cell>
        </row>
        <row r="35">
          <cell r="B35">
            <v>40420</v>
          </cell>
          <cell r="C35" t="str">
            <v>VITZON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15510</v>
          </cell>
          <cell r="C36" t="str">
            <v>AQ.HC STAN/SEWA</v>
          </cell>
          <cell r="D36">
            <v>14</v>
          </cell>
          <cell r="E36">
            <v>0</v>
          </cell>
          <cell r="H36">
            <v>0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  <cell r="M36">
            <v>0</v>
          </cell>
          <cell r="N36">
            <v>9</v>
          </cell>
          <cell r="O36">
            <v>0</v>
          </cell>
          <cell r="P36">
            <v>0</v>
          </cell>
          <cell r="Q36">
            <v>0</v>
          </cell>
          <cell r="R36">
            <v>4</v>
          </cell>
          <cell r="S36">
            <v>0</v>
          </cell>
          <cell r="T36">
            <v>0</v>
          </cell>
          <cell r="U36">
            <v>0</v>
          </cell>
          <cell r="V36">
            <v>5</v>
          </cell>
          <cell r="W36">
            <v>0</v>
          </cell>
          <cell r="Y36">
            <v>0</v>
          </cell>
          <cell r="Z36">
            <v>15</v>
          </cell>
          <cell r="AA36">
            <v>0</v>
          </cell>
          <cell r="AB36">
            <v>4</v>
          </cell>
          <cell r="AC36">
            <v>0</v>
          </cell>
          <cell r="AD36">
            <v>3</v>
          </cell>
          <cell r="AE36">
            <v>0</v>
          </cell>
          <cell r="AF36">
            <v>0</v>
          </cell>
        </row>
        <row r="37">
          <cell r="B37">
            <v>15511</v>
          </cell>
          <cell r="C37" t="str">
            <v>PORTABLE</v>
          </cell>
          <cell r="D37">
            <v>9</v>
          </cell>
          <cell r="E37">
            <v>0</v>
          </cell>
          <cell r="G37">
            <v>0</v>
          </cell>
          <cell r="H37">
            <v>0</v>
          </cell>
          <cell r="I37">
            <v>0</v>
          </cell>
          <cell r="J37">
            <v>1</v>
          </cell>
          <cell r="K37">
            <v>0</v>
          </cell>
          <cell r="L37">
            <v>0</v>
          </cell>
          <cell r="M37">
            <v>0</v>
          </cell>
          <cell r="N37">
            <v>107</v>
          </cell>
          <cell r="O37">
            <v>0</v>
          </cell>
          <cell r="P37">
            <v>0</v>
          </cell>
          <cell r="Q37">
            <v>0</v>
          </cell>
          <cell r="R37">
            <v>10</v>
          </cell>
          <cell r="S37">
            <v>0</v>
          </cell>
          <cell r="T37">
            <v>0</v>
          </cell>
          <cell r="U37">
            <v>0</v>
          </cell>
          <cell r="V37">
            <v>16</v>
          </cell>
          <cell r="W37">
            <v>0</v>
          </cell>
          <cell r="Y37">
            <v>0</v>
          </cell>
          <cell r="Z37">
            <v>91</v>
          </cell>
          <cell r="AA37">
            <v>0</v>
          </cell>
          <cell r="AB37">
            <v>91</v>
          </cell>
          <cell r="AC37">
            <v>0</v>
          </cell>
          <cell r="AD37">
            <v>9</v>
          </cell>
          <cell r="AE37">
            <v>0</v>
          </cell>
          <cell r="AF37">
            <v>0</v>
          </cell>
        </row>
        <row r="38">
          <cell r="B38">
            <v>90002</v>
          </cell>
          <cell r="C38" t="str">
            <v>TRIPLEK/TRAY</v>
          </cell>
          <cell r="D38">
            <v>502</v>
          </cell>
          <cell r="E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502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17110</v>
          </cell>
          <cell r="C39" t="str">
            <v>AQ.GUCI BIRU</v>
          </cell>
          <cell r="D39">
            <v>27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27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B40">
            <v>33115</v>
          </cell>
          <cell r="C40" t="str">
            <v>Chiller FV Mizone ada roda</v>
          </cell>
          <cell r="D40">
            <v>11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J40">
            <v>2</v>
          </cell>
          <cell r="K40">
            <v>0</v>
          </cell>
          <cell r="L40">
            <v>0</v>
          </cell>
          <cell r="M40">
            <v>0</v>
          </cell>
          <cell r="N40">
            <v>15</v>
          </cell>
          <cell r="O40">
            <v>0</v>
          </cell>
          <cell r="P40">
            <v>0</v>
          </cell>
          <cell r="Q40">
            <v>0</v>
          </cell>
          <cell r="R40">
            <v>3</v>
          </cell>
          <cell r="S40">
            <v>0</v>
          </cell>
          <cell r="T40">
            <v>0</v>
          </cell>
          <cell r="U40">
            <v>0</v>
          </cell>
          <cell r="V40">
            <v>20</v>
          </cell>
          <cell r="W40">
            <v>0</v>
          </cell>
          <cell r="Y40">
            <v>0</v>
          </cell>
          <cell r="Z40">
            <v>5</v>
          </cell>
          <cell r="AA40">
            <v>0</v>
          </cell>
          <cell r="AB40">
            <v>-5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</row>
        <row r="41">
          <cell r="B41">
            <v>95059</v>
          </cell>
          <cell r="C41" t="str">
            <v>POMPA DISPENSER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33</v>
          </cell>
          <cell r="O41">
            <v>0</v>
          </cell>
          <cell r="P41">
            <v>0</v>
          </cell>
          <cell r="Q41">
            <v>0</v>
          </cell>
          <cell r="R41">
            <v>3</v>
          </cell>
          <cell r="S41">
            <v>0</v>
          </cell>
          <cell r="T41">
            <v>0</v>
          </cell>
          <cell r="U41">
            <v>0</v>
          </cell>
          <cell r="V41">
            <v>18</v>
          </cell>
          <cell r="W41">
            <v>0</v>
          </cell>
          <cell r="Y41">
            <v>0</v>
          </cell>
          <cell r="Z41">
            <v>12</v>
          </cell>
          <cell r="AA41">
            <v>0</v>
          </cell>
          <cell r="AB41">
            <v>15</v>
          </cell>
          <cell r="AC41">
            <v>0</v>
          </cell>
          <cell r="AD41">
            <v>3</v>
          </cell>
          <cell r="AE41">
            <v>0</v>
          </cell>
          <cell r="AF41">
            <v>0</v>
          </cell>
        </row>
        <row r="42">
          <cell r="AB42">
            <v>0</v>
          </cell>
        </row>
        <row r="43">
          <cell r="C43" t="str">
            <v>TOTAL</v>
          </cell>
          <cell r="D43">
            <v>162498</v>
          </cell>
          <cell r="E43">
            <v>3923453300</v>
          </cell>
          <cell r="F43">
            <v>452250</v>
          </cell>
          <cell r="G43">
            <v>496500</v>
          </cell>
          <cell r="H43">
            <v>399037</v>
          </cell>
          <cell r="I43">
            <v>10808303500</v>
          </cell>
          <cell r="J43">
            <v>113770</v>
          </cell>
          <cell r="K43">
            <v>2992803350</v>
          </cell>
          <cell r="L43">
            <v>375231</v>
          </cell>
          <cell r="M43">
            <v>9034379900</v>
          </cell>
          <cell r="N43">
            <v>25542</v>
          </cell>
          <cell r="O43">
            <v>728246000</v>
          </cell>
          <cell r="P43">
            <v>44105</v>
          </cell>
          <cell r="Q43">
            <v>1304436550</v>
          </cell>
          <cell r="R43">
            <v>477988</v>
          </cell>
          <cell r="S43">
            <v>12370267150</v>
          </cell>
          <cell r="T43">
            <v>375231</v>
          </cell>
          <cell r="U43">
            <v>9034379900</v>
          </cell>
          <cell r="V43">
            <v>51403</v>
          </cell>
          <cell r="W43">
            <v>1214353950</v>
          </cell>
          <cell r="X43">
            <v>15184</v>
          </cell>
          <cell r="Y43">
            <v>398918000</v>
          </cell>
          <cell r="Z43">
            <v>112167</v>
          </cell>
          <cell r="AA43">
            <v>3164830500</v>
          </cell>
          <cell r="AB43">
            <v>313887</v>
          </cell>
          <cell r="AC43">
            <v>8618841000</v>
          </cell>
          <cell r="AD43">
            <v>364218</v>
          </cell>
          <cell r="AE43">
            <v>9377463800</v>
          </cell>
          <cell r="AF43">
            <v>0</v>
          </cell>
        </row>
        <row r="44">
          <cell r="H44">
            <v>4</v>
          </cell>
          <cell r="J44">
            <v>5</v>
          </cell>
          <cell r="L44">
            <v>6</v>
          </cell>
          <cell r="N44">
            <v>7</v>
          </cell>
          <cell r="P44">
            <v>8</v>
          </cell>
          <cell r="R44">
            <v>9</v>
          </cell>
          <cell r="T44">
            <v>10</v>
          </cell>
          <cell r="V44">
            <v>11</v>
          </cell>
          <cell r="X44">
            <v>12</v>
          </cell>
        </row>
        <row r="45">
          <cell r="D45">
            <v>0</v>
          </cell>
          <cell r="E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D45">
            <v>0</v>
          </cell>
          <cell r="AE45">
            <v>9377463800</v>
          </cell>
        </row>
        <row r="46">
          <cell r="AE46">
            <v>0</v>
          </cell>
        </row>
        <row r="47">
          <cell r="AA47">
            <v>0</v>
          </cell>
        </row>
        <row r="48">
          <cell r="D48">
            <v>43235</v>
          </cell>
          <cell r="E48">
            <v>830547500</v>
          </cell>
          <cell r="F48">
            <v>452250</v>
          </cell>
          <cell r="G48">
            <v>456050</v>
          </cell>
          <cell r="H48">
            <v>470451</v>
          </cell>
          <cell r="I48">
            <v>11282033900</v>
          </cell>
          <cell r="J48">
            <v>157071</v>
          </cell>
          <cell r="K48">
            <v>3832365950</v>
          </cell>
          <cell r="L48">
            <v>0</v>
          </cell>
          <cell r="M48">
            <v>0</v>
          </cell>
          <cell r="N48">
            <v>76384</v>
          </cell>
          <cell r="O48">
            <v>1954768850</v>
          </cell>
          <cell r="P48">
            <v>73518</v>
          </cell>
          <cell r="Q48">
            <v>2185967800</v>
          </cell>
          <cell r="R48">
            <v>468827</v>
          </cell>
          <cell r="S48">
            <v>10960412250</v>
          </cell>
          <cell r="T48">
            <v>0</v>
          </cell>
          <cell r="U48">
            <v>0</v>
          </cell>
          <cell r="V48">
            <v>113519</v>
          </cell>
          <cell r="W48">
            <v>2855794100</v>
          </cell>
          <cell r="X48">
            <v>11325</v>
          </cell>
          <cell r="Y48">
            <v>236757300</v>
          </cell>
          <cell r="Z48">
            <v>79952</v>
          </cell>
          <cell r="AA48">
            <v>1660784750</v>
          </cell>
          <cell r="AB48">
            <v>348473</v>
          </cell>
          <cell r="AC48">
            <v>7958283550</v>
          </cell>
          <cell r="AD48">
            <v>311756</v>
          </cell>
          <cell r="AE48">
            <v>7128046300</v>
          </cell>
          <cell r="AF48">
            <v>0</v>
          </cell>
        </row>
        <row r="49">
          <cell r="D49">
            <v>119263</v>
          </cell>
          <cell r="AC49">
            <v>-1419180250</v>
          </cell>
        </row>
        <row r="50">
          <cell r="C50" t="str">
            <v>HPP</v>
          </cell>
          <cell r="E50" t="str">
            <v>HPP NEW APRIL</v>
          </cell>
          <cell r="O50">
            <v>-172122</v>
          </cell>
        </row>
        <row r="51">
          <cell r="C51" t="str">
            <v>Aqua 240 ml</v>
          </cell>
          <cell r="D51">
            <v>15300</v>
          </cell>
          <cell r="E51" t="str">
            <v>Aqua 240 ml</v>
          </cell>
          <cell r="G51">
            <v>15900</v>
          </cell>
          <cell r="I51">
            <v>247059100</v>
          </cell>
        </row>
        <row r="52">
          <cell r="C52" t="str">
            <v>Aqua 330 ml</v>
          </cell>
          <cell r="D52">
            <v>22450</v>
          </cell>
          <cell r="E52" t="str">
            <v>Aqua 330 ml</v>
          </cell>
          <cell r="G52">
            <v>23350</v>
          </cell>
          <cell r="I52">
            <v>1194750000</v>
          </cell>
        </row>
        <row r="53">
          <cell r="C53" t="str">
            <v>Aqua 380 ml</v>
          </cell>
          <cell r="D53">
            <v>15000</v>
          </cell>
          <cell r="E53" t="str">
            <v>Aqua 380 ml</v>
          </cell>
          <cell r="G53">
            <v>17400</v>
          </cell>
          <cell r="I53">
            <v>19845000</v>
          </cell>
        </row>
        <row r="54">
          <cell r="C54" t="str">
            <v>Aqua 600 ml</v>
          </cell>
          <cell r="D54">
            <v>28700</v>
          </cell>
          <cell r="E54" t="str">
            <v>Aqua 600 ml</v>
          </cell>
          <cell r="G54">
            <v>29700</v>
          </cell>
          <cell r="I54">
            <v>0</v>
          </cell>
        </row>
        <row r="55">
          <cell r="C55" t="str">
            <v>Aqua 1500 ml</v>
          </cell>
          <cell r="D55">
            <v>28200</v>
          </cell>
          <cell r="E55" t="str">
            <v>Aqua 1500 ml</v>
          </cell>
          <cell r="G55">
            <v>29150</v>
          </cell>
          <cell r="I55">
            <v>0</v>
          </cell>
        </row>
        <row r="56">
          <cell r="C56" t="str">
            <v>MIZONE</v>
          </cell>
          <cell r="D56">
            <v>27450</v>
          </cell>
          <cell r="E56" t="str">
            <v>MIZONE</v>
          </cell>
          <cell r="G56">
            <v>29200</v>
          </cell>
          <cell r="I56">
            <v>0</v>
          </cell>
        </row>
        <row r="57">
          <cell r="C57" t="str">
            <v>MILKUAT</v>
          </cell>
          <cell r="E57" t="str">
            <v>MILKUAT</v>
          </cell>
          <cell r="I57">
            <v>253800</v>
          </cell>
        </row>
        <row r="58">
          <cell r="C58" t="str">
            <v>MILKUAT CHC-135</v>
          </cell>
          <cell r="E58" t="str">
            <v>MILKUAT CHC-135</v>
          </cell>
          <cell r="I58">
            <v>15727600</v>
          </cell>
        </row>
        <row r="59">
          <cell r="C59" t="str">
            <v>MILKUAT CHC-70</v>
          </cell>
          <cell r="E59" t="str">
            <v>MILKUAT CHC-70</v>
          </cell>
          <cell r="I59">
            <v>516350</v>
          </cell>
        </row>
        <row r="60">
          <cell r="C60" t="str">
            <v>MILKUAT PREB./40</v>
          </cell>
          <cell r="E60" t="str">
            <v>MILKUAT PREB./40</v>
          </cell>
          <cell r="I60">
            <v>23531400</v>
          </cell>
        </row>
        <row r="61">
          <cell r="C61" t="str">
            <v>Vit 240 ml</v>
          </cell>
          <cell r="D61">
            <v>11800</v>
          </cell>
          <cell r="E61" t="str">
            <v>Vit 240 ml</v>
          </cell>
          <cell r="G61">
            <v>12250</v>
          </cell>
          <cell r="I61">
            <v>82293200</v>
          </cell>
        </row>
        <row r="62">
          <cell r="C62" t="str">
            <v>Vit 600 ml</v>
          </cell>
          <cell r="D62">
            <v>19900</v>
          </cell>
          <cell r="E62" t="str">
            <v>Vit 600 ml</v>
          </cell>
          <cell r="G62">
            <v>20550</v>
          </cell>
          <cell r="I62">
            <v>178180800</v>
          </cell>
        </row>
        <row r="63">
          <cell r="C63" t="str">
            <v>Vit 1500 ml</v>
          </cell>
          <cell r="D63">
            <v>19000</v>
          </cell>
          <cell r="E63" t="str">
            <v>Vit 1500 ml</v>
          </cell>
          <cell r="G63">
            <v>19650</v>
          </cell>
          <cell r="I63">
            <v>0</v>
          </cell>
        </row>
        <row r="64">
          <cell r="I64">
            <v>76714500</v>
          </cell>
        </row>
        <row r="65">
          <cell r="C65" t="str">
            <v>Aqua 5 Gallon</v>
          </cell>
          <cell r="D65">
            <v>8150</v>
          </cell>
          <cell r="E65" t="str">
            <v>Aqua 5 Gallon</v>
          </cell>
          <cell r="G65">
            <v>8500</v>
          </cell>
          <cell r="I65">
            <v>64770200</v>
          </cell>
        </row>
        <row r="66">
          <cell r="C66" t="str">
            <v>Vit 5 Gallon</v>
          </cell>
          <cell r="D66">
            <v>5900</v>
          </cell>
          <cell r="E66" t="str">
            <v>Vit 5 Gallon</v>
          </cell>
          <cell r="G66">
            <v>6100</v>
          </cell>
          <cell r="I66">
            <v>152045550</v>
          </cell>
        </row>
        <row r="67">
          <cell r="I67">
            <v>2055687500</v>
          </cell>
        </row>
        <row r="68">
          <cell r="I68">
            <v>3923453300</v>
          </cell>
        </row>
        <row r="69">
          <cell r="I69">
            <v>-1867765800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LKH"/>
      <sheetName val="maney kroscek"/>
      <sheetName val="BANK STATEMENT"/>
      <sheetName val="KB "/>
      <sheetName val="KO"/>
      <sheetName val="BD"/>
      <sheetName val="piut ms.support"/>
      <sheetName val="REKAP BIAYA"/>
      <sheetName val="TIV"/>
      <sheetName val="kenjeran"/>
      <sheetName val="HUTANG MS SUPPORT"/>
    </sheetNames>
    <sheetDataSet>
      <sheetData sheetId="0" refreshError="1"/>
      <sheetData sheetId="1" refreshError="1"/>
      <sheetData sheetId="2" refreshError="1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17</v>
          </cell>
          <cell r="E7">
            <v>149600</v>
          </cell>
          <cell r="F7">
            <v>8950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18</v>
          </cell>
          <cell r="N7">
            <v>161100</v>
          </cell>
          <cell r="O7">
            <v>0</v>
          </cell>
          <cell r="P7">
            <v>0</v>
          </cell>
          <cell r="Q7">
            <v>25</v>
          </cell>
          <cell r="R7">
            <v>223750</v>
          </cell>
          <cell r="S7">
            <v>0</v>
          </cell>
          <cell r="T7">
            <v>0</v>
          </cell>
          <cell r="U7">
            <v>10</v>
          </cell>
          <cell r="V7">
            <v>89500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8</v>
          </cell>
          <cell r="AB7">
            <v>71600</v>
          </cell>
          <cell r="AC7">
            <v>25</v>
          </cell>
          <cell r="AD7">
            <v>221200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3015</v>
          </cell>
          <cell r="E8">
            <v>90450000</v>
          </cell>
          <cell r="F8">
            <v>30000</v>
          </cell>
          <cell r="G8">
            <v>0</v>
          </cell>
          <cell r="H8">
            <v>0</v>
          </cell>
          <cell r="I8">
            <v>539</v>
          </cell>
          <cell r="J8">
            <v>16170000</v>
          </cell>
          <cell r="K8">
            <v>0</v>
          </cell>
          <cell r="L8">
            <v>0</v>
          </cell>
          <cell r="M8">
            <v>643</v>
          </cell>
          <cell r="N8">
            <v>19290000</v>
          </cell>
          <cell r="O8">
            <v>0</v>
          </cell>
          <cell r="P8">
            <v>0</v>
          </cell>
          <cell r="Q8">
            <v>423</v>
          </cell>
          <cell r="R8">
            <v>12690000</v>
          </cell>
          <cell r="S8">
            <v>0</v>
          </cell>
          <cell r="T8">
            <v>0</v>
          </cell>
          <cell r="U8">
            <v>3675</v>
          </cell>
          <cell r="V8">
            <v>110250000</v>
          </cell>
          <cell r="W8">
            <v>0</v>
          </cell>
          <cell r="X8">
            <v>0</v>
          </cell>
          <cell r="Y8">
            <v>99</v>
          </cell>
          <cell r="Z8">
            <v>2970000</v>
          </cell>
          <cell r="AA8">
            <v>-3032</v>
          </cell>
          <cell r="AB8">
            <v>-90960000</v>
          </cell>
          <cell r="AC8">
            <v>-116</v>
          </cell>
          <cell r="AD8">
            <v>-3480000</v>
          </cell>
          <cell r="AE8">
            <v>0</v>
          </cell>
        </row>
        <row r="9">
          <cell r="B9">
            <v>15530</v>
          </cell>
          <cell r="C9" t="str">
            <v>AQ.HC LIN/SEWA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19310</v>
          </cell>
          <cell r="C10" t="str">
            <v>AQ.TISSUE</v>
          </cell>
          <cell r="D10">
            <v>349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8</v>
          </cell>
          <cell r="N10">
            <v>0</v>
          </cell>
          <cell r="O10">
            <v>0</v>
          </cell>
          <cell r="P10">
            <v>0</v>
          </cell>
          <cell r="Q10">
            <v>25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332</v>
          </cell>
          <cell r="Z10">
            <v>0</v>
          </cell>
          <cell r="AA10">
            <v>8</v>
          </cell>
          <cell r="AB10">
            <v>0</v>
          </cell>
          <cell r="AC10">
            <v>25</v>
          </cell>
          <cell r="AD10">
            <v>0</v>
          </cell>
          <cell r="AE10">
            <v>0</v>
          </cell>
        </row>
        <row r="11">
          <cell r="B11">
            <v>20110</v>
          </cell>
          <cell r="C11" t="str">
            <v>VT.5GLN ISI</v>
          </cell>
          <cell r="D11">
            <v>2669</v>
          </cell>
          <cell r="E11">
            <v>16280900</v>
          </cell>
          <cell r="F11">
            <v>6100</v>
          </cell>
          <cell r="G11">
            <v>2016</v>
          </cell>
          <cell r="H11">
            <v>12297600</v>
          </cell>
          <cell r="I11">
            <v>249</v>
          </cell>
          <cell r="J11">
            <v>1518900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9</v>
          </cell>
          <cell r="P11">
            <v>54900</v>
          </cell>
          <cell r="Q11">
            <v>2112</v>
          </cell>
          <cell r="R11">
            <v>12883200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2813</v>
          </cell>
          <cell r="Z11">
            <v>17159300</v>
          </cell>
          <cell r="AA11">
            <v>2007</v>
          </cell>
          <cell r="AB11">
            <v>12242700</v>
          </cell>
          <cell r="AC11">
            <v>1863</v>
          </cell>
          <cell r="AD11">
            <v>11364300</v>
          </cell>
          <cell r="AE11">
            <v>0</v>
          </cell>
        </row>
        <row r="12">
          <cell r="B12">
            <v>20111</v>
          </cell>
          <cell r="C12" t="str">
            <v>VT.5GLN BTL</v>
          </cell>
          <cell r="D12">
            <v>3066</v>
          </cell>
          <cell r="E12">
            <v>91980000</v>
          </cell>
          <cell r="F12">
            <v>30000</v>
          </cell>
          <cell r="G12">
            <v>2016</v>
          </cell>
          <cell r="H12">
            <v>60480000</v>
          </cell>
          <cell r="I12">
            <v>2113</v>
          </cell>
          <cell r="J12">
            <v>63390000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1020</v>
          </cell>
          <cell r="P12">
            <v>30600000</v>
          </cell>
          <cell r="Q12">
            <v>2236</v>
          </cell>
          <cell r="R12">
            <v>67080000</v>
          </cell>
          <cell r="S12">
            <v>0</v>
          </cell>
          <cell r="T12">
            <v>0</v>
          </cell>
          <cell r="U12">
            <v>52</v>
          </cell>
          <cell r="V12">
            <v>1560000</v>
          </cell>
          <cell r="W12">
            <v>0</v>
          </cell>
          <cell r="X12">
            <v>0</v>
          </cell>
          <cell r="Y12">
            <v>3887</v>
          </cell>
          <cell r="Z12">
            <v>116610000</v>
          </cell>
          <cell r="AA12">
            <v>944</v>
          </cell>
          <cell r="AB12">
            <v>28320000</v>
          </cell>
          <cell r="AC12">
            <v>123</v>
          </cell>
          <cell r="AD12">
            <v>3690000</v>
          </cell>
          <cell r="AE12">
            <v>0</v>
          </cell>
        </row>
        <row r="13">
          <cell r="B13">
            <v>22111</v>
          </cell>
          <cell r="C13" t="str">
            <v>VT.1500ML 1X12</v>
          </cell>
          <cell r="D13">
            <v>27</v>
          </cell>
          <cell r="E13">
            <v>530550</v>
          </cell>
          <cell r="F13">
            <v>19650</v>
          </cell>
          <cell r="G13">
            <v>433</v>
          </cell>
          <cell r="H13">
            <v>8508450</v>
          </cell>
          <cell r="I13">
            <v>245</v>
          </cell>
          <cell r="J13">
            <v>4814250</v>
          </cell>
          <cell r="K13">
            <v>0</v>
          </cell>
          <cell r="L13">
            <v>0</v>
          </cell>
          <cell r="M13">
            <v>1485</v>
          </cell>
          <cell r="N13">
            <v>29180250</v>
          </cell>
          <cell r="O13">
            <v>0</v>
          </cell>
          <cell r="P13">
            <v>0</v>
          </cell>
          <cell r="Q13">
            <v>2150</v>
          </cell>
          <cell r="R13">
            <v>42247500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40</v>
          </cell>
          <cell r="Z13">
            <v>786000</v>
          </cell>
          <cell r="AA13">
            <v>1918</v>
          </cell>
          <cell r="AB13">
            <v>37688700</v>
          </cell>
          <cell r="AC13">
            <v>1905</v>
          </cell>
          <cell r="AD13">
            <v>37433250</v>
          </cell>
          <cell r="AE13">
            <v>0</v>
          </cell>
        </row>
        <row r="14">
          <cell r="B14">
            <v>22312</v>
          </cell>
          <cell r="C14" t="str">
            <v>VT.600ML 1X24</v>
          </cell>
          <cell r="D14">
            <v>80</v>
          </cell>
          <cell r="E14">
            <v>1644000</v>
          </cell>
          <cell r="F14">
            <v>20550</v>
          </cell>
          <cell r="G14">
            <v>1260</v>
          </cell>
          <cell r="H14">
            <v>25893000</v>
          </cell>
          <cell r="I14">
            <v>73</v>
          </cell>
          <cell r="J14">
            <v>1500150</v>
          </cell>
          <cell r="K14">
            <v>0</v>
          </cell>
          <cell r="L14">
            <v>0</v>
          </cell>
          <cell r="M14">
            <v>1365</v>
          </cell>
          <cell r="N14">
            <v>28050750</v>
          </cell>
          <cell r="O14">
            <v>0</v>
          </cell>
          <cell r="P14">
            <v>0</v>
          </cell>
          <cell r="Q14">
            <v>1312</v>
          </cell>
          <cell r="R14">
            <v>26961600</v>
          </cell>
          <cell r="S14">
            <v>0</v>
          </cell>
          <cell r="T14">
            <v>0</v>
          </cell>
          <cell r="U14">
            <v>1356</v>
          </cell>
          <cell r="V14">
            <v>27865800</v>
          </cell>
          <cell r="W14">
            <v>0</v>
          </cell>
          <cell r="X14">
            <v>0</v>
          </cell>
          <cell r="Y14">
            <v>110</v>
          </cell>
          <cell r="Z14">
            <v>2260500</v>
          </cell>
          <cell r="AA14">
            <v>1269</v>
          </cell>
          <cell r="AB14">
            <v>26077950</v>
          </cell>
          <cell r="AC14">
            <v>1239</v>
          </cell>
          <cell r="AD14">
            <v>25461450</v>
          </cell>
          <cell r="AE14">
            <v>0</v>
          </cell>
        </row>
        <row r="15">
          <cell r="B15">
            <v>22613</v>
          </cell>
          <cell r="C15" t="str">
            <v>VT.240ML 1X48</v>
          </cell>
          <cell r="D15">
            <v>113</v>
          </cell>
          <cell r="E15">
            <v>1384250</v>
          </cell>
          <cell r="F15">
            <v>12250</v>
          </cell>
          <cell r="G15">
            <v>1440</v>
          </cell>
          <cell r="H15">
            <v>17640000</v>
          </cell>
          <cell r="I15">
            <v>125</v>
          </cell>
          <cell r="J15">
            <v>1531250</v>
          </cell>
          <cell r="K15">
            <v>0</v>
          </cell>
          <cell r="L15">
            <v>0</v>
          </cell>
          <cell r="M15">
            <v>1455</v>
          </cell>
          <cell r="N15">
            <v>17823750</v>
          </cell>
          <cell r="O15">
            <v>0</v>
          </cell>
          <cell r="P15">
            <v>0</v>
          </cell>
          <cell r="Q15">
            <v>1767</v>
          </cell>
          <cell r="R15">
            <v>21645750</v>
          </cell>
          <cell r="S15">
            <v>0</v>
          </cell>
          <cell r="T15">
            <v>0</v>
          </cell>
          <cell r="U15">
            <v>1300</v>
          </cell>
          <cell r="V15">
            <v>15925000</v>
          </cell>
          <cell r="W15">
            <v>0</v>
          </cell>
          <cell r="X15">
            <v>0</v>
          </cell>
          <cell r="Y15">
            <v>66</v>
          </cell>
          <cell r="Z15">
            <v>808500</v>
          </cell>
          <cell r="AA15">
            <v>1595</v>
          </cell>
          <cell r="AB15">
            <v>19538750</v>
          </cell>
          <cell r="AC15">
            <v>1642</v>
          </cell>
          <cell r="AD15">
            <v>20114500</v>
          </cell>
          <cell r="AE15">
            <v>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B17">
            <v>90002</v>
          </cell>
          <cell r="C17" t="str">
            <v>TRIPLEK/TRAY</v>
          </cell>
          <cell r="D17">
            <v>60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15</v>
          </cell>
          <cell r="V17">
            <v>0</v>
          </cell>
          <cell r="W17">
            <v>0</v>
          </cell>
          <cell r="X17">
            <v>0</v>
          </cell>
          <cell r="Y17">
            <v>45</v>
          </cell>
          <cell r="Z17">
            <v>0</v>
          </cell>
          <cell r="AA17">
            <v>-15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B18">
            <v>15512</v>
          </cell>
          <cell r="C18" t="str">
            <v>PORTABLE GG</v>
          </cell>
          <cell r="D18">
            <v>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3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7</v>
          </cell>
          <cell r="Z18">
            <v>0</v>
          </cell>
          <cell r="AA18">
            <v>0</v>
          </cell>
          <cell r="AB18">
            <v>0</v>
          </cell>
          <cell r="AC18">
            <v>-3</v>
          </cell>
          <cell r="AD18">
            <v>0</v>
          </cell>
          <cell r="AE18">
            <v>0</v>
          </cell>
        </row>
        <row r="19">
          <cell r="B19">
            <v>12111</v>
          </cell>
          <cell r="C19" t="str">
            <v>AQ.1500ML 1X12</v>
          </cell>
          <cell r="D19">
            <v>0</v>
          </cell>
          <cell r="E19">
            <v>0</v>
          </cell>
          <cell r="F19">
            <v>30300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B20">
            <v>12312</v>
          </cell>
          <cell r="C20" t="str">
            <v>AQ.600ML 1X24</v>
          </cell>
          <cell r="D20">
            <v>0</v>
          </cell>
          <cell r="E20">
            <v>0</v>
          </cell>
          <cell r="F20">
            <v>32350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12613</v>
          </cell>
          <cell r="C21" t="str">
            <v>AQ.240ML 1X48</v>
          </cell>
          <cell r="D21">
            <v>0</v>
          </cell>
          <cell r="E21">
            <v>0</v>
          </cell>
          <cell r="F21">
            <v>16800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>
            <v>40410</v>
          </cell>
          <cell r="C22" t="str">
            <v>MIZONE ORANGE LIME  500ML</v>
          </cell>
          <cell r="D22">
            <v>0</v>
          </cell>
          <cell r="E22">
            <v>0</v>
          </cell>
          <cell r="F22">
            <v>29200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>
            <v>40411</v>
          </cell>
          <cell r="C23" t="str">
            <v>MIZONE PASSION FRUIT 500M</v>
          </cell>
          <cell r="D23">
            <v>0</v>
          </cell>
          <cell r="E23">
            <v>0</v>
          </cell>
          <cell r="F23">
            <v>29200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>
            <v>40412</v>
          </cell>
          <cell r="C24" t="str">
            <v>MIZONE LYCHEE LEMON 500 M</v>
          </cell>
          <cell r="D24">
            <v>0</v>
          </cell>
          <cell r="E24">
            <v>0</v>
          </cell>
          <cell r="F24">
            <v>29200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B25">
            <v>40418</v>
          </cell>
          <cell r="C25" t="str">
            <v>MIZONE APPLE GUAVA 500 ML</v>
          </cell>
          <cell r="D25">
            <v>0</v>
          </cell>
          <cell r="E25">
            <v>0</v>
          </cell>
          <cell r="F25">
            <v>29200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B26">
            <v>40419</v>
          </cell>
          <cell r="C26" t="str">
            <v>MIZONE MANGGA KWENI 500ML</v>
          </cell>
          <cell r="D26">
            <v>0</v>
          </cell>
          <cell r="E26">
            <v>0</v>
          </cell>
          <cell r="F26">
            <v>29200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B27">
            <v>15510</v>
          </cell>
          <cell r="C27" t="str">
            <v>AQ.HC STAN/SEWA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1</v>
          </cell>
          <cell r="J27">
            <v>0</v>
          </cell>
          <cell r="K27">
            <v>0</v>
          </cell>
          <cell r="L27">
            <v>0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1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1</v>
          </cell>
          <cell r="Z27">
            <v>0</v>
          </cell>
          <cell r="AA27">
            <v>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A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A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A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A31">
            <v>0</v>
          </cell>
          <cell r="AC31">
            <v>0</v>
          </cell>
          <cell r="AE31">
            <v>0</v>
          </cell>
        </row>
        <row r="32">
          <cell r="C32" t="str">
            <v>TOTAL</v>
          </cell>
          <cell r="D32">
            <v>9400</v>
          </cell>
          <cell r="E32">
            <v>202419300</v>
          </cell>
          <cell r="F32">
            <v>352950</v>
          </cell>
          <cell r="G32">
            <v>7165</v>
          </cell>
          <cell r="H32">
            <v>124819050</v>
          </cell>
          <cell r="I32">
            <v>3348</v>
          </cell>
          <cell r="J32">
            <v>88924550</v>
          </cell>
          <cell r="K32">
            <v>0</v>
          </cell>
          <cell r="L32">
            <v>0</v>
          </cell>
          <cell r="M32">
            <v>4975</v>
          </cell>
          <cell r="N32">
            <v>94505850</v>
          </cell>
          <cell r="O32">
            <v>1029</v>
          </cell>
          <cell r="P32">
            <v>30654900</v>
          </cell>
          <cell r="Q32">
            <v>10051</v>
          </cell>
          <cell r="R32">
            <v>183731800</v>
          </cell>
          <cell r="S32">
            <v>0</v>
          </cell>
          <cell r="T32">
            <v>0</v>
          </cell>
          <cell r="U32">
            <v>6408</v>
          </cell>
          <cell r="V32">
            <v>155690300</v>
          </cell>
          <cell r="W32">
            <v>0</v>
          </cell>
          <cell r="X32">
            <v>0</v>
          </cell>
          <cell r="Y32">
            <v>7400</v>
          </cell>
          <cell r="Z32">
            <v>140594300</v>
          </cell>
          <cell r="AA32">
            <v>4703</v>
          </cell>
          <cell r="AB32">
            <v>32979700</v>
          </cell>
          <cell r="AC32">
            <v>6703</v>
          </cell>
          <cell r="AD32">
            <v>94804700</v>
          </cell>
          <cell r="AE32">
            <v>0</v>
          </cell>
        </row>
        <row r="33">
          <cell r="G33">
            <v>4</v>
          </cell>
          <cell r="I33">
            <v>5</v>
          </cell>
          <cell r="K33">
            <v>6</v>
          </cell>
          <cell r="M33">
            <v>7</v>
          </cell>
          <cell r="O33">
            <v>8</v>
          </cell>
          <cell r="Q33">
            <v>9</v>
          </cell>
          <cell r="S33">
            <v>10</v>
          </cell>
          <cell r="U33">
            <v>11</v>
          </cell>
          <cell r="W33">
            <v>12</v>
          </cell>
        </row>
        <row r="34"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C34">
            <v>0</v>
          </cell>
          <cell r="AD34">
            <v>94804700</v>
          </cell>
        </row>
        <row r="35">
          <cell r="AD35">
            <v>0</v>
          </cell>
        </row>
        <row r="36">
          <cell r="Z36">
            <v>235399000</v>
          </cell>
        </row>
        <row r="37">
          <cell r="Z37">
            <v>94804700</v>
          </cell>
        </row>
        <row r="39">
          <cell r="C39" t="str">
            <v>HPP PER TGL. 28 JAN'13</v>
          </cell>
          <cell r="E39" t="str">
            <v>HPP LAMA</v>
          </cell>
        </row>
        <row r="40">
          <cell r="C40" t="str">
            <v>Aqua 240 ml</v>
          </cell>
          <cell r="D40">
            <v>16800</v>
          </cell>
        </row>
        <row r="41">
          <cell r="C41" t="str">
            <v>Aqua 330 ml</v>
          </cell>
          <cell r="D41">
            <v>23350</v>
          </cell>
        </row>
        <row r="42">
          <cell r="C42" t="str">
            <v>Aqua 380 ml</v>
          </cell>
          <cell r="D42">
            <v>17400</v>
          </cell>
        </row>
        <row r="43">
          <cell r="C43" t="str">
            <v>Aqua 380 ml</v>
          </cell>
          <cell r="D43">
            <v>500</v>
          </cell>
        </row>
        <row r="44">
          <cell r="C44" t="str">
            <v>Aqua 380 ml</v>
          </cell>
          <cell r="D44">
            <v>13000</v>
          </cell>
        </row>
        <row r="45">
          <cell r="C45" t="str">
            <v>Aqua 600 ml</v>
          </cell>
          <cell r="D45">
            <v>32350</v>
          </cell>
        </row>
        <row r="46">
          <cell r="C46" t="str">
            <v>Aqua 1500 ml</v>
          </cell>
          <cell r="D46">
            <v>30300</v>
          </cell>
        </row>
        <row r="47">
          <cell r="C47" t="str">
            <v>MIZONE</v>
          </cell>
          <cell r="D47">
            <v>29200</v>
          </cell>
        </row>
        <row r="48">
          <cell r="C48" t="str">
            <v>MIZONE 1500 ml</v>
          </cell>
          <cell r="D48">
            <v>39100</v>
          </cell>
        </row>
        <row r="49">
          <cell r="C49" t="str">
            <v>MILKUAT CHC-135</v>
          </cell>
        </row>
        <row r="50">
          <cell r="C50" t="str">
            <v>MILKUAT CHC-70</v>
          </cell>
        </row>
        <row r="51">
          <cell r="C51" t="str">
            <v>MILKUAT PREB./40</v>
          </cell>
        </row>
        <row r="52">
          <cell r="C52" t="str">
            <v>Vit 240 ml</v>
          </cell>
          <cell r="D52">
            <v>12700</v>
          </cell>
          <cell r="E52">
            <v>12250</v>
          </cell>
        </row>
        <row r="53">
          <cell r="C53" t="str">
            <v>Vit 600 ml</v>
          </cell>
          <cell r="D53">
            <v>20550</v>
          </cell>
        </row>
        <row r="54">
          <cell r="C54" t="str">
            <v>Vit 1500 ml</v>
          </cell>
          <cell r="D54">
            <v>19650</v>
          </cell>
        </row>
        <row r="56">
          <cell r="C56" t="str">
            <v>Aqua 5 Gallon</v>
          </cell>
          <cell r="D56">
            <v>8950</v>
          </cell>
          <cell r="E56">
            <v>8800</v>
          </cell>
        </row>
        <row r="57">
          <cell r="C57" t="str">
            <v>Vit 5 Gallon</v>
          </cell>
          <cell r="D57">
            <v>6100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0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G"/>
      <sheetName val="REKAP BIAYA"/>
      <sheetName val="SUPP IN 1-30 SWS"/>
      <sheetName val="SUPP IN 1-30 GB"/>
      <sheetName val="BBM NOVEMBER"/>
      <sheetName val="titipan pelanggan"/>
      <sheetName val="TP 1-30"/>
      <sheetName val="piutang ms support"/>
      <sheetName val="HUTANG MS.SUpport"/>
      <sheetName val="SPS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65188</v>
          </cell>
          <cell r="E7">
            <v>646449900</v>
          </cell>
          <cell r="F7">
            <v>1749700</v>
          </cell>
          <cell r="G7">
            <v>644700200</v>
          </cell>
        </row>
        <row r="8">
          <cell r="B8">
            <v>10111</v>
          </cell>
          <cell r="C8" t="str">
            <v>AQ.5GLN BTL</v>
          </cell>
          <cell r="D8">
            <v>1254</v>
          </cell>
          <cell r="E8">
            <v>37620000</v>
          </cell>
          <cell r="F8">
            <v>0</v>
          </cell>
          <cell r="G8">
            <v>37620000</v>
          </cell>
        </row>
        <row r="9">
          <cell r="B9">
            <v>10510</v>
          </cell>
          <cell r="C9" t="str">
            <v>AQ.380 ML ISI 1X24</v>
          </cell>
          <cell r="D9">
            <v>36</v>
          </cell>
          <cell r="E9">
            <v>666000</v>
          </cell>
          <cell r="F9">
            <v>0</v>
          </cell>
          <cell r="G9">
            <v>666000</v>
          </cell>
        </row>
        <row r="10">
          <cell r="B10">
            <v>12111</v>
          </cell>
          <cell r="C10" t="str">
            <v>AQ.1500ML 1X12</v>
          </cell>
          <cell r="D10">
            <v>34061</v>
          </cell>
          <cell r="E10">
            <v>1088355800</v>
          </cell>
          <cell r="F10">
            <v>3310700</v>
          </cell>
          <cell r="G10">
            <v>1085045100</v>
          </cell>
        </row>
        <row r="11">
          <cell r="B11">
            <v>12312</v>
          </cell>
          <cell r="C11" t="str">
            <v>AQ.600ML 1X24</v>
          </cell>
          <cell r="D11">
            <v>32488</v>
          </cell>
          <cell r="E11">
            <v>1098155450</v>
          </cell>
          <cell r="F11">
            <v>4519500</v>
          </cell>
          <cell r="G11">
            <v>1093635950</v>
          </cell>
        </row>
        <row r="12">
          <cell r="B12">
            <v>12512</v>
          </cell>
          <cell r="C12" t="str">
            <v>AQ.330ML 1X24</v>
          </cell>
          <cell r="D12">
            <v>4420</v>
          </cell>
          <cell r="E12">
            <v>110324050</v>
          </cell>
          <cell r="F12">
            <v>1823300</v>
          </cell>
          <cell r="G12">
            <v>108500750</v>
          </cell>
        </row>
        <row r="13">
          <cell r="B13">
            <v>12613</v>
          </cell>
          <cell r="C13" t="str">
            <v>AQ.240ML 1X48</v>
          </cell>
          <cell r="D13">
            <v>43516</v>
          </cell>
          <cell r="E13">
            <v>728844800</v>
          </cell>
          <cell r="F13">
            <v>3599800</v>
          </cell>
          <cell r="G13">
            <v>725245000</v>
          </cell>
        </row>
        <row r="14">
          <cell r="B14">
            <v>20110</v>
          </cell>
          <cell r="C14" t="str">
            <v>VT.5GLN ISI</v>
          </cell>
          <cell r="D14">
            <v>1471</v>
          </cell>
          <cell r="E14">
            <v>11659300</v>
          </cell>
          <cell r="F14">
            <v>645300</v>
          </cell>
          <cell r="G14">
            <v>11014000</v>
          </cell>
        </row>
        <row r="15">
          <cell r="B15">
            <v>20111</v>
          </cell>
          <cell r="C15" t="str">
            <v>VT.5GLN BTL</v>
          </cell>
          <cell r="D15">
            <v>-34</v>
          </cell>
          <cell r="E15">
            <v>-1020000</v>
          </cell>
          <cell r="F15">
            <v>0</v>
          </cell>
          <cell r="G15">
            <v>-1020000</v>
          </cell>
        </row>
        <row r="16">
          <cell r="B16">
            <v>22111</v>
          </cell>
          <cell r="C16" t="str">
            <v>VT.1500ML 1X12</v>
          </cell>
          <cell r="D16">
            <v>723</v>
          </cell>
          <cell r="E16">
            <v>15039150</v>
          </cell>
          <cell r="F16">
            <v>60600</v>
          </cell>
          <cell r="G16">
            <v>14978550</v>
          </cell>
        </row>
        <row r="17">
          <cell r="B17">
            <v>22312</v>
          </cell>
          <cell r="C17" t="str">
            <v>VT.600ML 1X24</v>
          </cell>
          <cell r="D17">
            <v>1216</v>
          </cell>
          <cell r="E17">
            <v>26132250</v>
          </cell>
          <cell r="F17">
            <v>36750</v>
          </cell>
          <cell r="G17">
            <v>26095500</v>
          </cell>
        </row>
        <row r="18">
          <cell r="B18">
            <v>22613</v>
          </cell>
          <cell r="C18" t="str">
            <v>VT.240ML 1X48</v>
          </cell>
          <cell r="D18">
            <v>2284</v>
          </cell>
          <cell r="E18">
            <v>29614900</v>
          </cell>
          <cell r="F18">
            <v>131000</v>
          </cell>
          <cell r="G18">
            <v>29483900</v>
          </cell>
        </row>
        <row r="19">
          <cell r="B19">
            <v>40410</v>
          </cell>
          <cell r="C19" t="str">
            <v>Mizone Orange Lime  500ML 1x12</v>
          </cell>
          <cell r="D19">
            <v>654</v>
          </cell>
          <cell r="E19">
            <v>21979900</v>
          </cell>
          <cell r="F19">
            <v>-895500</v>
          </cell>
          <cell r="G19">
            <v>22875400</v>
          </cell>
        </row>
        <row r="20">
          <cell r="B20">
            <v>40411</v>
          </cell>
          <cell r="C20" t="str">
            <v>Mizone Passion Fruit 500ML 1x12</v>
          </cell>
          <cell r="D20">
            <v>646</v>
          </cell>
          <cell r="E20">
            <v>17870700</v>
          </cell>
          <cell r="F20">
            <v>-150250</v>
          </cell>
          <cell r="G20">
            <v>18020950</v>
          </cell>
        </row>
        <row r="21">
          <cell r="B21">
            <v>40412</v>
          </cell>
          <cell r="C21" t="str">
            <v>MIZONE LYCHEE LEMON 500 ML 1X12</v>
          </cell>
          <cell r="D21">
            <v>1645</v>
          </cell>
          <cell r="E21">
            <v>48739900</v>
          </cell>
          <cell r="F21">
            <v>-87850</v>
          </cell>
          <cell r="G21">
            <v>48827750</v>
          </cell>
        </row>
        <row r="22">
          <cell r="B22">
            <v>40418</v>
          </cell>
          <cell r="C22" t="str">
            <v>MIZONE APPLE GUAVA 500 ML 1X12</v>
          </cell>
          <cell r="D22">
            <v>838</v>
          </cell>
          <cell r="E22">
            <v>21919600</v>
          </cell>
          <cell r="F22">
            <v>-773250</v>
          </cell>
          <cell r="G22">
            <v>22692850</v>
          </cell>
        </row>
        <row r="23">
          <cell r="B23">
            <v>40419</v>
          </cell>
          <cell r="C23" t="str">
            <v>MIZONE MANGGO KWENI 500ML 1 X 12</v>
          </cell>
          <cell r="D23">
            <v>-271</v>
          </cell>
          <cell r="E23">
            <v>-10590700</v>
          </cell>
          <cell r="F23">
            <v>-1736250</v>
          </cell>
          <cell r="G23">
            <v>-8854450</v>
          </cell>
        </row>
        <row r="24">
          <cell r="B24">
            <v>81613</v>
          </cell>
          <cell r="C24" t="str">
            <v>AQ.KRTN 240 ML 1X1</v>
          </cell>
          <cell r="E24">
            <v>0</v>
          </cell>
          <cell r="F24">
            <v>0</v>
          </cell>
          <cell r="G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D29">
            <v>190135</v>
          </cell>
          <cell r="E29">
            <v>3891761000</v>
          </cell>
          <cell r="F29">
            <v>12233550</v>
          </cell>
          <cell r="G29">
            <v>3879527450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324878</v>
          </cell>
          <cell r="E31" t="str">
            <v>TTL PENJUALAN</v>
          </cell>
          <cell r="G31">
            <v>-105538800</v>
          </cell>
        </row>
        <row r="32">
          <cell r="D32">
            <v>324878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 01 - 30  NOV"/>
      <sheetName val="LKH "/>
      <sheetName val="MONEYCROSSCEK"/>
      <sheetName val="BANK STATEMENT"/>
      <sheetName val="KB"/>
      <sheetName val="KO"/>
      <sheetName val="BD"/>
      <sheetName val="REKAP BIAYA"/>
      <sheetName val="BG"/>
      <sheetName val="PIUT MS SUPPORT"/>
      <sheetName val="HUTANG MS SUPPORT"/>
      <sheetName val="NGIN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LAPORAN MUTASI PRODUK</v>
          </cell>
        </row>
        <row r="2">
          <cell r="A2" t="e">
            <v>#REF!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154</v>
          </cell>
          <cell r="D4">
            <v>57473</v>
          </cell>
          <cell r="E4">
            <v>845</v>
          </cell>
          <cell r="F4">
            <v>0</v>
          </cell>
          <cell r="G4">
            <v>904</v>
          </cell>
          <cell r="H4">
            <v>654</v>
          </cell>
          <cell r="I4">
            <v>58127</v>
          </cell>
          <cell r="J4">
            <v>0</v>
          </cell>
          <cell r="K4">
            <v>544</v>
          </cell>
          <cell r="L4">
            <v>0</v>
          </cell>
          <cell r="M4">
            <v>51</v>
          </cell>
        </row>
        <row r="5">
          <cell r="A5">
            <v>10111</v>
          </cell>
          <cell r="B5" t="str">
            <v>AQ.5GLN BTL</v>
          </cell>
          <cell r="C5">
            <v>9651</v>
          </cell>
          <cell r="D5">
            <v>58613</v>
          </cell>
          <cell r="E5">
            <v>57287</v>
          </cell>
          <cell r="F5">
            <v>0</v>
          </cell>
          <cell r="G5">
            <v>1435</v>
          </cell>
          <cell r="H5">
            <v>59703</v>
          </cell>
          <cell r="I5">
            <v>58170</v>
          </cell>
          <cell r="J5">
            <v>0</v>
          </cell>
          <cell r="K5">
            <v>1367</v>
          </cell>
          <cell r="L5">
            <v>0</v>
          </cell>
          <cell r="M5">
            <v>7746</v>
          </cell>
        </row>
        <row r="6">
          <cell r="A6">
            <v>10114</v>
          </cell>
          <cell r="B6" t="str">
            <v>PALLET KAYU</v>
          </cell>
          <cell r="C6">
            <v>142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142</v>
          </cell>
        </row>
        <row r="7">
          <cell r="A7">
            <v>10510</v>
          </cell>
          <cell r="B7" t="str">
            <v>AQ.380 ML ISI 1X24</v>
          </cell>
          <cell r="C7">
            <v>18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14</v>
          </cell>
        </row>
        <row r="8">
          <cell r="A8">
            <v>10511</v>
          </cell>
          <cell r="B8" t="str">
            <v>AQ.380 ML BTL</v>
          </cell>
          <cell r="C8">
            <v>528</v>
          </cell>
          <cell r="D8">
            <v>0</v>
          </cell>
          <cell r="E8">
            <v>95</v>
          </cell>
          <cell r="F8">
            <v>0</v>
          </cell>
          <cell r="G8">
            <v>0</v>
          </cell>
          <cell r="H8">
            <v>0</v>
          </cell>
          <cell r="I8">
            <v>96</v>
          </cell>
          <cell r="J8">
            <v>0</v>
          </cell>
          <cell r="K8">
            <v>0</v>
          </cell>
          <cell r="L8">
            <v>0</v>
          </cell>
          <cell r="M8">
            <v>527</v>
          </cell>
        </row>
        <row r="9">
          <cell r="A9">
            <v>10512</v>
          </cell>
          <cell r="B9" t="str">
            <v>AQ.380 ML KRAT/PALET</v>
          </cell>
          <cell r="C9">
            <v>22</v>
          </cell>
          <cell r="D9">
            <v>0</v>
          </cell>
          <cell r="E9">
            <v>4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22</v>
          </cell>
        </row>
        <row r="10">
          <cell r="A10">
            <v>12111</v>
          </cell>
          <cell r="B10" t="str">
            <v>AQ.1500ML 1X12</v>
          </cell>
          <cell r="C10">
            <v>0</v>
          </cell>
        </row>
        <row r="11">
          <cell r="A11">
            <v>12312</v>
          </cell>
          <cell r="B11" t="str">
            <v>AQ.600ML 1X24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</row>
        <row r="12">
          <cell r="A12">
            <v>12512</v>
          </cell>
          <cell r="B12" t="str">
            <v>AQ.330ML 1X24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12613</v>
          </cell>
          <cell r="B13" t="str">
            <v>AQ.240ML 1X48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</row>
        <row r="14">
          <cell r="A14">
            <v>15510</v>
          </cell>
          <cell r="B14" t="str">
            <v>AQ.HC STAN/SEWA</v>
          </cell>
        </row>
        <row r="15">
          <cell r="A15">
            <v>15512</v>
          </cell>
          <cell r="B15" t="str">
            <v>PORTABLE GG</v>
          </cell>
          <cell r="C15">
            <v>11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11</v>
          </cell>
        </row>
        <row r="16">
          <cell r="A16">
            <v>15530</v>
          </cell>
          <cell r="B16" t="str">
            <v>AQ.HC LIN/SEWA</v>
          </cell>
          <cell r="C16">
            <v>4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</row>
        <row r="17">
          <cell r="A17">
            <v>19310</v>
          </cell>
          <cell r="B17" t="str">
            <v>AQ.TISSUE</v>
          </cell>
        </row>
        <row r="18">
          <cell r="A18">
            <v>20110</v>
          </cell>
          <cell r="B18" t="str">
            <v>VT.5GLN ISI</v>
          </cell>
          <cell r="C18">
            <v>444</v>
          </cell>
          <cell r="D18">
            <v>2016</v>
          </cell>
          <cell r="E18">
            <v>379</v>
          </cell>
          <cell r="F18">
            <v>0</v>
          </cell>
          <cell r="G18">
            <v>1733</v>
          </cell>
          <cell r="H18">
            <v>16</v>
          </cell>
          <cell r="I18">
            <v>3824</v>
          </cell>
          <cell r="J18">
            <v>0</v>
          </cell>
          <cell r="K18">
            <v>420</v>
          </cell>
          <cell r="L18">
            <v>0</v>
          </cell>
          <cell r="M18">
            <v>312</v>
          </cell>
        </row>
        <row r="19">
          <cell r="A19">
            <v>20111</v>
          </cell>
          <cell r="B19" t="str">
            <v>VT.5GLN BTL</v>
          </cell>
          <cell r="C19">
            <v>2568</v>
          </cell>
          <cell r="D19">
            <v>2016</v>
          </cell>
          <cell r="E19">
            <v>3674</v>
          </cell>
          <cell r="F19">
            <v>0</v>
          </cell>
          <cell r="G19">
            <v>1744</v>
          </cell>
          <cell r="H19">
            <v>2040</v>
          </cell>
          <cell r="I19">
            <v>3834</v>
          </cell>
          <cell r="J19">
            <v>0</v>
          </cell>
          <cell r="K19">
            <v>1799</v>
          </cell>
          <cell r="L19">
            <v>0</v>
          </cell>
          <cell r="M19">
            <v>2329</v>
          </cell>
        </row>
        <row r="20">
          <cell r="A20">
            <v>22111</v>
          </cell>
          <cell r="B20" t="str">
            <v>VT.1500ML 1X12</v>
          </cell>
          <cell r="C20">
            <v>291</v>
          </cell>
          <cell r="D20">
            <v>0</v>
          </cell>
          <cell r="E20">
            <v>17</v>
          </cell>
          <cell r="F20">
            <v>0</v>
          </cell>
          <cell r="G20">
            <v>0</v>
          </cell>
          <cell r="H20">
            <v>0</v>
          </cell>
          <cell r="I20">
            <v>154</v>
          </cell>
          <cell r="J20">
            <v>0</v>
          </cell>
          <cell r="K20">
            <v>50</v>
          </cell>
          <cell r="L20">
            <v>0</v>
          </cell>
          <cell r="M20">
            <v>104</v>
          </cell>
        </row>
        <row r="21">
          <cell r="A21">
            <v>22312</v>
          </cell>
          <cell r="B21" t="str">
            <v>VT.600ML 1X24</v>
          </cell>
          <cell r="C21">
            <v>469</v>
          </cell>
          <cell r="D21">
            <v>0</v>
          </cell>
          <cell r="E21">
            <v>36</v>
          </cell>
          <cell r="F21">
            <v>0</v>
          </cell>
          <cell r="G21">
            <v>0</v>
          </cell>
          <cell r="H21">
            <v>0</v>
          </cell>
          <cell r="I21">
            <v>360</v>
          </cell>
          <cell r="J21">
            <v>0</v>
          </cell>
          <cell r="K21">
            <v>50</v>
          </cell>
          <cell r="L21">
            <v>0</v>
          </cell>
          <cell r="M21">
            <v>95</v>
          </cell>
        </row>
        <row r="22">
          <cell r="A22">
            <v>22613</v>
          </cell>
          <cell r="B22" t="str">
            <v>VT.240ML 1X48</v>
          </cell>
          <cell r="C22">
            <v>714</v>
          </cell>
          <cell r="D22">
            <v>0</v>
          </cell>
          <cell r="E22">
            <v>39</v>
          </cell>
          <cell r="F22">
            <v>0</v>
          </cell>
          <cell r="G22">
            <v>150</v>
          </cell>
          <cell r="H22">
            <v>0</v>
          </cell>
          <cell r="I22">
            <v>580</v>
          </cell>
          <cell r="J22">
            <v>0</v>
          </cell>
          <cell r="K22">
            <v>80</v>
          </cell>
          <cell r="L22">
            <v>0</v>
          </cell>
          <cell r="M22">
            <v>243</v>
          </cell>
        </row>
        <row r="23">
          <cell r="A23">
            <v>29310</v>
          </cell>
          <cell r="B23" t="str">
            <v>VT.TISSUE</v>
          </cell>
        </row>
        <row r="24">
          <cell r="A24">
            <v>40410</v>
          </cell>
          <cell r="B24" t="str">
            <v>MIZONE ORANGE LIME  500ML</v>
          </cell>
          <cell r="C24">
            <v>3</v>
          </cell>
          <cell r="D24">
            <v>0</v>
          </cell>
          <cell r="E24">
            <v>0</v>
          </cell>
          <cell r="F24">
            <v>0</v>
          </cell>
          <cell r="G24">
            <v>5</v>
          </cell>
          <cell r="H24">
            <v>0</v>
          </cell>
          <cell r="I24">
            <v>4</v>
          </cell>
          <cell r="J24">
            <v>0</v>
          </cell>
          <cell r="K24">
            <v>0</v>
          </cell>
          <cell r="L24">
            <v>0</v>
          </cell>
          <cell r="M24">
            <v>4</v>
          </cell>
        </row>
        <row r="25">
          <cell r="A25">
            <v>90002</v>
          </cell>
          <cell r="B25" t="str">
            <v>TRIPLEK/TRAY</v>
          </cell>
          <cell r="C25">
            <v>262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262</v>
          </cell>
        </row>
        <row r="26">
          <cell r="A26">
            <v>40412</v>
          </cell>
          <cell r="B26" t="str">
            <v>MIZONE LYCHEE LEMON 500 M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15</v>
          </cell>
          <cell r="H26">
            <v>0</v>
          </cell>
          <cell r="I26">
            <v>7</v>
          </cell>
          <cell r="J26">
            <v>0</v>
          </cell>
          <cell r="K26">
            <v>0</v>
          </cell>
          <cell r="L26">
            <v>0</v>
          </cell>
          <cell r="M26">
            <v>8</v>
          </cell>
        </row>
        <row r="27">
          <cell r="A27">
            <v>40411</v>
          </cell>
          <cell r="B27" t="str">
            <v>MIZONE PASSION FRUIT 500M</v>
          </cell>
          <cell r="C27">
            <v>4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4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40418</v>
          </cell>
          <cell r="B28" t="str">
            <v>MIZONE APPLE GUAVA 500 ML</v>
          </cell>
          <cell r="C28">
            <v>1</v>
          </cell>
          <cell r="D28">
            <v>0</v>
          </cell>
          <cell r="E28">
            <v>3</v>
          </cell>
          <cell r="F28">
            <v>0</v>
          </cell>
          <cell r="G28">
            <v>5</v>
          </cell>
          <cell r="H28">
            <v>0</v>
          </cell>
          <cell r="I28">
            <v>7</v>
          </cell>
          <cell r="J28">
            <v>0</v>
          </cell>
          <cell r="K28">
            <v>0</v>
          </cell>
          <cell r="L28">
            <v>0</v>
          </cell>
          <cell r="M28">
            <v>2</v>
          </cell>
        </row>
        <row r="29">
          <cell r="A29">
            <v>40419</v>
          </cell>
          <cell r="B29" t="str">
            <v>MIZONE MANGGO KWENI 500 M</v>
          </cell>
          <cell r="C29">
            <v>4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4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5">
          <cell r="B35" t="str">
            <v>TOTAL</v>
          </cell>
          <cell r="C35">
            <v>15294</v>
          </cell>
          <cell r="D35">
            <v>120118</v>
          </cell>
          <cell r="E35">
            <v>62379</v>
          </cell>
          <cell r="F35">
            <v>0</v>
          </cell>
          <cell r="G35">
            <v>5991</v>
          </cell>
          <cell r="H35">
            <v>62413</v>
          </cell>
          <cell r="I35">
            <v>125181</v>
          </cell>
          <cell r="J35">
            <v>0</v>
          </cell>
          <cell r="K35">
            <v>4310</v>
          </cell>
          <cell r="L35">
            <v>0</v>
          </cell>
          <cell r="M35">
            <v>11878</v>
          </cell>
        </row>
        <row r="36">
          <cell r="A36">
            <v>1</v>
          </cell>
          <cell r="B36">
            <v>2</v>
          </cell>
          <cell r="C36">
            <v>3</v>
          </cell>
          <cell r="D36">
            <v>4</v>
          </cell>
          <cell r="E36">
            <v>5</v>
          </cell>
          <cell r="F36">
            <v>6</v>
          </cell>
          <cell r="G36">
            <v>7</v>
          </cell>
          <cell r="H36">
            <v>8</v>
          </cell>
          <cell r="I36">
            <v>9</v>
          </cell>
          <cell r="J36">
            <v>10</v>
          </cell>
          <cell r="K36">
            <v>11</v>
          </cell>
          <cell r="L36">
            <v>12</v>
          </cell>
          <cell r="M36">
            <v>13</v>
          </cell>
        </row>
        <row r="37">
          <cell r="M3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 31"/>
      <sheetName val="SUPP OUT 1-31 OKT"/>
      <sheetName val="segmen 1-31"/>
      <sheetName val="LKH"/>
      <sheetName val="MONEY CROSCEK"/>
      <sheetName val="BANK STATEMENT"/>
      <sheetName val="KB"/>
      <sheetName val="KO"/>
      <sheetName val="BD"/>
      <sheetName val="REKAP BIAYA"/>
      <sheetName val="PIUT MS SUPPORT"/>
      <sheetName val="KENJERAN"/>
      <sheetName val="HUTANG MS SUPPORT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31338</v>
          </cell>
          <cell r="E7">
            <v>311114250</v>
          </cell>
          <cell r="F7">
            <v>0</v>
          </cell>
          <cell r="G7">
            <v>311114250</v>
          </cell>
        </row>
        <row r="8">
          <cell r="B8">
            <v>10111</v>
          </cell>
          <cell r="C8" t="str">
            <v>AQ.5GLN BTL</v>
          </cell>
          <cell r="D8">
            <v>136</v>
          </cell>
          <cell r="E8">
            <v>4080000</v>
          </cell>
          <cell r="F8">
            <v>0</v>
          </cell>
          <cell r="G8">
            <v>4080000</v>
          </cell>
        </row>
        <row r="9">
          <cell r="B9">
            <v>15512</v>
          </cell>
          <cell r="C9" t="str">
            <v>PORTABLE GG</v>
          </cell>
          <cell r="D9">
            <v>-1</v>
          </cell>
          <cell r="E9">
            <v>30000</v>
          </cell>
          <cell r="F9">
            <v>0</v>
          </cell>
          <cell r="G9">
            <v>30000</v>
          </cell>
        </row>
        <row r="10">
          <cell r="B10">
            <v>19310</v>
          </cell>
          <cell r="C10" t="str">
            <v>AQ.TISSUE</v>
          </cell>
          <cell r="D10">
            <v>31338</v>
          </cell>
          <cell r="E10">
            <v>0</v>
          </cell>
          <cell r="F10">
            <v>0</v>
          </cell>
          <cell r="G10">
            <v>0</v>
          </cell>
        </row>
        <row r="11">
          <cell r="B11">
            <v>20110</v>
          </cell>
          <cell r="C11" t="str">
            <v>VT.5GLN ISI</v>
          </cell>
          <cell r="D11">
            <v>1625</v>
          </cell>
          <cell r="E11">
            <v>11865600</v>
          </cell>
          <cell r="F11">
            <v>0</v>
          </cell>
          <cell r="G11">
            <v>11865600</v>
          </cell>
        </row>
        <row r="12">
          <cell r="B12">
            <v>20111</v>
          </cell>
          <cell r="C12" t="str">
            <v>VT.5GLN BTL</v>
          </cell>
          <cell r="D12">
            <v>-22</v>
          </cell>
          <cell r="E12">
            <v>-660000</v>
          </cell>
          <cell r="F12">
            <v>0</v>
          </cell>
          <cell r="G12">
            <v>-660000</v>
          </cell>
        </row>
        <row r="13">
          <cell r="B13">
            <v>22111</v>
          </cell>
          <cell r="C13" t="str">
            <v>VT.1500ML 1X12</v>
          </cell>
          <cell r="D13">
            <v>247</v>
          </cell>
          <cell r="E13">
            <v>5143000</v>
          </cell>
          <cell r="F13">
            <v>0</v>
          </cell>
          <cell r="G13">
            <v>5143000</v>
          </cell>
        </row>
        <row r="14">
          <cell r="B14">
            <v>22312</v>
          </cell>
          <cell r="C14" t="str">
            <v>VT.600ML 1X24</v>
          </cell>
          <cell r="D14">
            <v>322</v>
          </cell>
          <cell r="E14">
            <v>7002800</v>
          </cell>
          <cell r="F14">
            <v>0</v>
          </cell>
          <cell r="G14">
            <v>7002800</v>
          </cell>
        </row>
        <row r="15">
          <cell r="B15">
            <v>22613</v>
          </cell>
          <cell r="C15" t="str">
            <v>VT.240ML 1X48</v>
          </cell>
          <cell r="D15">
            <v>710</v>
          </cell>
          <cell r="E15">
            <v>9513400</v>
          </cell>
          <cell r="F15">
            <v>141000</v>
          </cell>
          <cell r="G15">
            <v>9372400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40410</v>
          </cell>
          <cell r="C17" t="str">
            <v>Mizone Orange Lime  500ML 1x12</v>
          </cell>
          <cell r="D17">
            <v>7</v>
          </cell>
          <cell r="E17">
            <v>220500</v>
          </cell>
          <cell r="F17">
            <v>0</v>
          </cell>
          <cell r="G17">
            <v>220500</v>
          </cell>
        </row>
        <row r="18">
          <cell r="B18">
            <v>40411</v>
          </cell>
          <cell r="C18" t="str">
            <v>Mizone Passion Fruit 500ML 1x12</v>
          </cell>
          <cell r="D18">
            <v>5</v>
          </cell>
          <cell r="E18">
            <v>157500</v>
          </cell>
          <cell r="F18">
            <v>0</v>
          </cell>
          <cell r="G18">
            <v>157500</v>
          </cell>
        </row>
        <row r="19">
          <cell r="B19">
            <v>40412</v>
          </cell>
          <cell r="C19" t="str">
            <v>MIZONE LYCHEE LEMON 500 ML 1X12</v>
          </cell>
          <cell r="D19">
            <v>7</v>
          </cell>
          <cell r="E19">
            <v>220500</v>
          </cell>
          <cell r="F19">
            <v>0</v>
          </cell>
          <cell r="G19">
            <v>220500</v>
          </cell>
        </row>
        <row r="20">
          <cell r="B20">
            <v>40418</v>
          </cell>
          <cell r="C20" t="str">
            <v>MIZONE APPLE GUAVA 500 ML 1X12</v>
          </cell>
          <cell r="D20">
            <v>6</v>
          </cell>
          <cell r="E20">
            <v>189000</v>
          </cell>
          <cell r="F20">
            <v>0</v>
          </cell>
          <cell r="G20">
            <v>189000</v>
          </cell>
        </row>
        <row r="21">
          <cell r="B21">
            <v>40419</v>
          </cell>
          <cell r="C21" t="str">
            <v>Mizone Mangga kweni 500ML 1x12</v>
          </cell>
          <cell r="D21">
            <v>3</v>
          </cell>
          <cell r="E21">
            <v>94500</v>
          </cell>
          <cell r="F21">
            <v>0</v>
          </cell>
          <cell r="G21">
            <v>94500</v>
          </cell>
        </row>
        <row r="22">
          <cell r="G22">
            <v>0</v>
          </cell>
        </row>
        <row r="24">
          <cell r="D24">
            <v>65721</v>
          </cell>
          <cell r="E24">
            <v>348971050</v>
          </cell>
          <cell r="F24">
            <v>141000</v>
          </cell>
          <cell r="G24">
            <v>348830050</v>
          </cell>
          <cell r="H24">
            <v>0</v>
          </cell>
          <cell r="I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</row>
        <row r="26">
          <cell r="D26">
            <v>65975</v>
          </cell>
          <cell r="E26" t="str">
            <v>ttl penj</v>
          </cell>
          <cell r="G26">
            <v>-141000</v>
          </cell>
        </row>
        <row r="27">
          <cell r="D27">
            <v>0</v>
          </cell>
          <cell r="E27" t="str">
            <v>cogs</v>
          </cell>
        </row>
        <row r="28">
          <cell r="I28">
            <v>141000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MONEY CROSCEK"/>
      <sheetName val="KB"/>
      <sheetName val="KO"/>
      <sheetName val="BD"/>
      <sheetName val="BANK"/>
      <sheetName val="BANK LIVIA"/>
      <sheetName val="REKAP BIAYA"/>
      <sheetName val="BG"/>
      <sheetName val="PIUT MS SUPPORT"/>
      <sheetName val="GRESIK"/>
      <sheetName val="HUTANG MS SUPPORT"/>
    </sheetNames>
    <sheetDataSet>
      <sheetData sheetId="0"/>
      <sheetData sheetId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OLD</v>
          </cell>
          <cell r="G5" t="str">
            <v>NEW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(HPP)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12111</v>
          </cell>
          <cell r="C7" t="str">
            <v>AQ.1500ML 1X12</v>
          </cell>
          <cell r="D7">
            <v>988</v>
          </cell>
          <cell r="E7">
            <v>29936400</v>
          </cell>
          <cell r="F7">
            <v>29150</v>
          </cell>
          <cell r="G7">
            <v>30300</v>
          </cell>
          <cell r="H7">
            <v>10400</v>
          </cell>
          <cell r="I7">
            <v>315120000</v>
          </cell>
          <cell r="J7">
            <v>425</v>
          </cell>
          <cell r="K7">
            <v>12877500</v>
          </cell>
          <cell r="L7">
            <v>0</v>
          </cell>
          <cell r="M7">
            <v>0</v>
          </cell>
          <cell r="N7">
            <v>1430</v>
          </cell>
          <cell r="O7">
            <v>43329000</v>
          </cell>
          <cell r="P7">
            <v>0</v>
          </cell>
          <cell r="Q7">
            <v>0</v>
          </cell>
          <cell r="R7">
            <v>12949</v>
          </cell>
          <cell r="S7">
            <v>392354700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294</v>
          </cell>
          <cell r="AA7">
            <v>8908200</v>
          </cell>
          <cell r="AB7">
            <v>11830</v>
          </cell>
          <cell r="AC7">
            <v>358449000</v>
          </cell>
          <cell r="AD7">
            <v>12524</v>
          </cell>
          <cell r="AE7">
            <v>379477200</v>
          </cell>
          <cell r="AF7">
            <v>0</v>
          </cell>
        </row>
        <row r="8">
          <cell r="B8">
            <v>12312</v>
          </cell>
          <cell r="C8" t="str">
            <v>AQ.600ML 1X24</v>
          </cell>
          <cell r="D8">
            <v>4458</v>
          </cell>
          <cell r="E8">
            <v>144216300</v>
          </cell>
          <cell r="F8">
            <v>29700</v>
          </cell>
          <cell r="G8">
            <v>32350</v>
          </cell>
          <cell r="H8">
            <v>12096</v>
          </cell>
          <cell r="I8">
            <v>391305600</v>
          </cell>
          <cell r="J8">
            <v>765</v>
          </cell>
          <cell r="K8">
            <v>24747750</v>
          </cell>
          <cell r="L8">
            <v>0</v>
          </cell>
          <cell r="M8">
            <v>0</v>
          </cell>
          <cell r="N8">
            <v>528</v>
          </cell>
          <cell r="O8">
            <v>17080800</v>
          </cell>
          <cell r="P8">
            <v>0</v>
          </cell>
          <cell r="Q8">
            <v>0</v>
          </cell>
          <cell r="R8">
            <v>14443</v>
          </cell>
          <cell r="S8">
            <v>467231050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3404</v>
          </cell>
          <cell r="AA8">
            <v>110119400</v>
          </cell>
          <cell r="AB8">
            <v>12624</v>
          </cell>
          <cell r="AC8">
            <v>408386400</v>
          </cell>
          <cell r="AD8">
            <v>13678</v>
          </cell>
          <cell r="AE8">
            <v>442483300</v>
          </cell>
          <cell r="AF8">
            <v>0</v>
          </cell>
        </row>
        <row r="9">
          <cell r="B9">
            <v>12512</v>
          </cell>
          <cell r="C9" t="str">
            <v>AQ.330ML 1X24</v>
          </cell>
          <cell r="D9">
            <v>136</v>
          </cell>
          <cell r="E9">
            <v>3175600</v>
          </cell>
          <cell r="F9">
            <v>23350</v>
          </cell>
          <cell r="G9">
            <v>23350</v>
          </cell>
          <cell r="H9">
            <v>2808</v>
          </cell>
          <cell r="I9">
            <v>65566800</v>
          </cell>
          <cell r="J9">
            <v>63</v>
          </cell>
          <cell r="K9">
            <v>1471050</v>
          </cell>
          <cell r="L9">
            <v>0</v>
          </cell>
          <cell r="M9">
            <v>0</v>
          </cell>
          <cell r="N9">
            <v>1635</v>
          </cell>
          <cell r="O9">
            <v>38177250</v>
          </cell>
          <cell r="P9">
            <v>0</v>
          </cell>
          <cell r="Q9">
            <v>0</v>
          </cell>
          <cell r="R9">
            <v>1446</v>
          </cell>
          <cell r="S9">
            <v>33764100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3196</v>
          </cell>
          <cell r="AA9">
            <v>74626600</v>
          </cell>
          <cell r="AB9">
            <v>4443</v>
          </cell>
          <cell r="AC9">
            <v>103744050</v>
          </cell>
          <cell r="AD9">
            <v>1383</v>
          </cell>
          <cell r="AE9">
            <v>32293050</v>
          </cell>
          <cell r="AF9">
            <v>0</v>
          </cell>
        </row>
        <row r="10">
          <cell r="B10">
            <v>12613</v>
          </cell>
          <cell r="C10" t="str">
            <v>AQ.240ML 1X48</v>
          </cell>
          <cell r="D10">
            <v>901</v>
          </cell>
          <cell r="E10">
            <v>14325900</v>
          </cell>
          <cell r="F10">
            <v>15900</v>
          </cell>
          <cell r="G10">
            <v>15900</v>
          </cell>
          <cell r="H10">
            <v>8640</v>
          </cell>
          <cell r="I10">
            <v>137376000</v>
          </cell>
          <cell r="J10">
            <v>446</v>
          </cell>
          <cell r="K10">
            <v>7091400</v>
          </cell>
          <cell r="L10">
            <v>0</v>
          </cell>
          <cell r="M10">
            <v>0</v>
          </cell>
          <cell r="N10">
            <v>1760</v>
          </cell>
          <cell r="O10">
            <v>27984000</v>
          </cell>
          <cell r="P10">
            <v>0</v>
          </cell>
          <cell r="Q10">
            <v>0</v>
          </cell>
          <cell r="R10">
            <v>10902</v>
          </cell>
          <cell r="S10">
            <v>173341800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845</v>
          </cell>
          <cell r="AA10">
            <v>13435500</v>
          </cell>
          <cell r="AB10">
            <v>10400</v>
          </cell>
          <cell r="AC10">
            <v>165360000</v>
          </cell>
          <cell r="AD10">
            <v>10456</v>
          </cell>
          <cell r="AE10">
            <v>166250400</v>
          </cell>
          <cell r="AF10">
            <v>0</v>
          </cell>
        </row>
        <row r="11">
          <cell r="B11">
            <v>22111</v>
          </cell>
          <cell r="C11" t="str">
            <v>VT.1500ML 1X12</v>
          </cell>
          <cell r="D11">
            <v>1377</v>
          </cell>
          <cell r="E11">
            <v>27058050</v>
          </cell>
          <cell r="F11">
            <v>19000</v>
          </cell>
          <cell r="G11">
            <v>19650</v>
          </cell>
          <cell r="H11">
            <v>665</v>
          </cell>
          <cell r="I11">
            <v>13067250</v>
          </cell>
          <cell r="J11">
            <v>68</v>
          </cell>
          <cell r="K11">
            <v>1336200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355</v>
          </cell>
          <cell r="S11">
            <v>6975750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1755</v>
          </cell>
          <cell r="AA11">
            <v>34485750</v>
          </cell>
          <cell r="AB11">
            <v>665</v>
          </cell>
          <cell r="AC11">
            <v>13067250</v>
          </cell>
          <cell r="AD11">
            <v>287</v>
          </cell>
          <cell r="AE11">
            <v>5639550</v>
          </cell>
          <cell r="AF11">
            <v>0</v>
          </cell>
        </row>
        <row r="12">
          <cell r="B12">
            <v>22312</v>
          </cell>
          <cell r="C12" t="str">
            <v>VT.600ML 1X24</v>
          </cell>
          <cell r="D12">
            <v>2231</v>
          </cell>
          <cell r="E12">
            <v>45847050</v>
          </cell>
          <cell r="F12">
            <v>19900</v>
          </cell>
          <cell r="G12">
            <v>20550</v>
          </cell>
          <cell r="H12">
            <v>0</v>
          </cell>
          <cell r="I12">
            <v>0</v>
          </cell>
          <cell r="J12">
            <v>180</v>
          </cell>
          <cell r="K12">
            <v>3699000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403</v>
          </cell>
          <cell r="S12">
            <v>8281650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2008</v>
          </cell>
          <cell r="AA12">
            <v>41264400</v>
          </cell>
          <cell r="AB12">
            <v>0</v>
          </cell>
          <cell r="AC12">
            <v>0</v>
          </cell>
          <cell r="AD12">
            <v>223</v>
          </cell>
          <cell r="AE12">
            <v>4582650</v>
          </cell>
          <cell r="AF12">
            <v>0</v>
          </cell>
        </row>
        <row r="13">
          <cell r="B13">
            <v>22613</v>
          </cell>
          <cell r="C13" t="str">
            <v>VT.240ML 1X48</v>
          </cell>
          <cell r="D13">
            <v>769</v>
          </cell>
          <cell r="E13">
            <v>9420250</v>
          </cell>
          <cell r="F13">
            <v>11800</v>
          </cell>
          <cell r="G13">
            <v>12250</v>
          </cell>
          <cell r="H13">
            <v>4320</v>
          </cell>
          <cell r="I13">
            <v>52920000</v>
          </cell>
          <cell r="J13">
            <v>412</v>
          </cell>
          <cell r="K13">
            <v>5047000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942</v>
          </cell>
          <cell r="S13">
            <v>11539500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4559</v>
          </cell>
          <cell r="AA13">
            <v>55847750</v>
          </cell>
          <cell r="AB13">
            <v>4320</v>
          </cell>
          <cell r="AC13">
            <v>52920000</v>
          </cell>
          <cell r="AD13">
            <v>530</v>
          </cell>
          <cell r="AE13">
            <v>6492500</v>
          </cell>
          <cell r="AF13">
            <v>0</v>
          </cell>
        </row>
        <row r="14">
          <cell r="B14">
            <v>40410</v>
          </cell>
          <cell r="C14" t="str">
            <v>MIZONE ORANGE LIME  500ML 1X12</v>
          </cell>
          <cell r="D14">
            <v>342</v>
          </cell>
          <cell r="E14">
            <v>9986400</v>
          </cell>
          <cell r="F14">
            <v>29200</v>
          </cell>
          <cell r="G14">
            <v>29200</v>
          </cell>
          <cell r="H14">
            <v>0</v>
          </cell>
          <cell r="I14">
            <v>0</v>
          </cell>
          <cell r="J14">
            <v>573</v>
          </cell>
          <cell r="K14">
            <v>16731600</v>
          </cell>
          <cell r="L14">
            <v>0</v>
          </cell>
          <cell r="M14">
            <v>0</v>
          </cell>
          <cell r="N14">
            <v>2260</v>
          </cell>
          <cell r="O14">
            <v>65992000</v>
          </cell>
          <cell r="P14">
            <v>0</v>
          </cell>
          <cell r="Q14">
            <v>0</v>
          </cell>
          <cell r="R14">
            <v>2981</v>
          </cell>
          <cell r="S14">
            <v>87045200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194</v>
          </cell>
          <cell r="AA14">
            <v>5664800</v>
          </cell>
          <cell r="AB14">
            <v>2260</v>
          </cell>
          <cell r="AC14">
            <v>65992000</v>
          </cell>
          <cell r="AD14">
            <v>2408</v>
          </cell>
          <cell r="AE14">
            <v>70313600</v>
          </cell>
          <cell r="AF14">
            <v>0</v>
          </cell>
        </row>
        <row r="15">
          <cell r="B15">
            <v>40411</v>
          </cell>
          <cell r="C15" t="str">
            <v>MIZONE PASSION FRUIT 500ML 1X12</v>
          </cell>
          <cell r="D15">
            <v>169</v>
          </cell>
          <cell r="E15">
            <v>4934800</v>
          </cell>
          <cell r="F15">
            <v>29200</v>
          </cell>
          <cell r="G15">
            <v>29200</v>
          </cell>
          <cell r="H15">
            <v>0</v>
          </cell>
          <cell r="I15">
            <v>0</v>
          </cell>
          <cell r="J15">
            <v>118</v>
          </cell>
          <cell r="K15">
            <v>3445600</v>
          </cell>
          <cell r="L15">
            <v>0</v>
          </cell>
          <cell r="M15">
            <v>0</v>
          </cell>
          <cell r="N15">
            <v>558</v>
          </cell>
          <cell r="O15">
            <v>16293600</v>
          </cell>
          <cell r="P15">
            <v>0</v>
          </cell>
          <cell r="Q15">
            <v>0</v>
          </cell>
          <cell r="R15">
            <v>671</v>
          </cell>
          <cell r="S15">
            <v>19593200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174</v>
          </cell>
          <cell r="AA15">
            <v>5080800</v>
          </cell>
          <cell r="AB15">
            <v>558</v>
          </cell>
          <cell r="AC15">
            <v>16293600</v>
          </cell>
          <cell r="AD15">
            <v>553</v>
          </cell>
          <cell r="AE15">
            <v>16147600</v>
          </cell>
          <cell r="AF15">
            <v>0</v>
          </cell>
        </row>
        <row r="16">
          <cell r="B16">
            <v>40412</v>
          </cell>
          <cell r="C16" t="str">
            <v>MIZONE LYCHEE LEMON 500 ML 1X12</v>
          </cell>
          <cell r="D16">
            <v>1084</v>
          </cell>
          <cell r="E16">
            <v>31652800</v>
          </cell>
          <cell r="F16">
            <v>29200</v>
          </cell>
          <cell r="G16">
            <v>29200</v>
          </cell>
          <cell r="H16">
            <v>0</v>
          </cell>
          <cell r="I16">
            <v>0</v>
          </cell>
          <cell r="J16">
            <v>306</v>
          </cell>
          <cell r="K16">
            <v>8935200</v>
          </cell>
          <cell r="L16">
            <v>0</v>
          </cell>
          <cell r="M16">
            <v>0</v>
          </cell>
          <cell r="N16">
            <v>645</v>
          </cell>
          <cell r="O16">
            <v>18834000</v>
          </cell>
          <cell r="P16">
            <v>0</v>
          </cell>
          <cell r="Q16">
            <v>0</v>
          </cell>
          <cell r="R16">
            <v>1858</v>
          </cell>
          <cell r="S16">
            <v>54253600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177</v>
          </cell>
          <cell r="AA16">
            <v>5168400</v>
          </cell>
          <cell r="AB16">
            <v>645</v>
          </cell>
          <cell r="AC16">
            <v>18834000</v>
          </cell>
          <cell r="AD16">
            <v>1552</v>
          </cell>
          <cell r="AE16">
            <v>45318400</v>
          </cell>
          <cell r="AF16">
            <v>0</v>
          </cell>
        </row>
        <row r="17">
          <cell r="B17">
            <v>40418</v>
          </cell>
          <cell r="C17" t="str">
            <v>MIZONE APPLE GUAVA 500 ML 1X12</v>
          </cell>
          <cell r="D17">
            <v>4747</v>
          </cell>
          <cell r="E17">
            <v>138612400</v>
          </cell>
          <cell r="F17">
            <v>29200</v>
          </cell>
          <cell r="G17">
            <v>29200</v>
          </cell>
          <cell r="H17">
            <v>0</v>
          </cell>
          <cell r="I17">
            <v>0</v>
          </cell>
          <cell r="J17">
            <v>843</v>
          </cell>
          <cell r="K17">
            <v>24615600</v>
          </cell>
          <cell r="L17">
            <v>0</v>
          </cell>
          <cell r="M17">
            <v>0</v>
          </cell>
          <cell r="N17">
            <v>10</v>
          </cell>
          <cell r="O17">
            <v>292000</v>
          </cell>
          <cell r="P17">
            <v>0</v>
          </cell>
          <cell r="Q17">
            <v>0</v>
          </cell>
          <cell r="R17">
            <v>4192</v>
          </cell>
          <cell r="S17">
            <v>122406400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1408</v>
          </cell>
          <cell r="AA17">
            <v>41113600</v>
          </cell>
          <cell r="AB17">
            <v>10</v>
          </cell>
          <cell r="AC17">
            <v>292000</v>
          </cell>
          <cell r="AD17">
            <v>3349</v>
          </cell>
          <cell r="AE17">
            <v>97790800</v>
          </cell>
          <cell r="AF17">
            <v>0</v>
          </cell>
        </row>
        <row r="18">
          <cell r="B18">
            <v>81312</v>
          </cell>
          <cell r="C18" t="str">
            <v>AQ.KRTN 600 ML 1X1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B19">
            <v>81613</v>
          </cell>
          <cell r="C19" t="str">
            <v>AQ.KRTN 240 ML 1X1</v>
          </cell>
          <cell r="D19">
            <v>802</v>
          </cell>
          <cell r="E19">
            <v>0</v>
          </cell>
          <cell r="F19">
            <v>0</v>
          </cell>
          <cell r="G19">
            <v>0</v>
          </cell>
          <cell r="H19">
            <v>170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972</v>
          </cell>
          <cell r="AA19">
            <v>0</v>
          </cell>
          <cell r="AB19">
            <v>170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B20">
            <v>82613</v>
          </cell>
          <cell r="C20" t="str">
            <v>VIT KRTN 240 ML 1X1</v>
          </cell>
          <cell r="D20">
            <v>557</v>
          </cell>
          <cell r="E20">
            <v>0</v>
          </cell>
          <cell r="F20">
            <v>0</v>
          </cell>
          <cell r="G20">
            <v>0</v>
          </cell>
          <cell r="H20">
            <v>68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625</v>
          </cell>
          <cell r="AA20">
            <v>0</v>
          </cell>
          <cell r="AB20">
            <v>68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B21">
            <v>10110</v>
          </cell>
          <cell r="C21" t="str">
            <v>AQ.5GLN ISI</v>
          </cell>
          <cell r="D21">
            <v>0</v>
          </cell>
          <cell r="E21">
            <v>0</v>
          </cell>
          <cell r="F21">
            <v>8500</v>
          </cell>
          <cell r="G21">
            <v>8500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10111</v>
          </cell>
          <cell r="C22" t="str">
            <v>AQ.5GLN BTL</v>
          </cell>
          <cell r="D22">
            <v>0</v>
          </cell>
          <cell r="E22">
            <v>0</v>
          </cell>
          <cell r="F22">
            <v>30000</v>
          </cell>
          <cell r="G22">
            <v>30000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B23">
            <v>19310</v>
          </cell>
          <cell r="C23" t="str">
            <v>AQ.TISSUE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20110</v>
          </cell>
          <cell r="C24" t="str">
            <v>VT.5GLN ISI</v>
          </cell>
          <cell r="D24">
            <v>0</v>
          </cell>
          <cell r="E24">
            <v>0</v>
          </cell>
          <cell r="F24">
            <v>6100</v>
          </cell>
          <cell r="G24">
            <v>6100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20111</v>
          </cell>
          <cell r="C25" t="str">
            <v>VT.5GLN BTL</v>
          </cell>
          <cell r="D25">
            <v>0</v>
          </cell>
          <cell r="E25">
            <v>0</v>
          </cell>
          <cell r="F25">
            <v>30000</v>
          </cell>
          <cell r="G25">
            <v>30000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29310</v>
          </cell>
          <cell r="C26" t="str">
            <v>VT.TISSUE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B27">
            <v>90002</v>
          </cell>
          <cell r="C27" t="str">
            <v>TRIPLEK/TRAY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40419</v>
          </cell>
          <cell r="C28" t="str">
            <v>MIZONE MANGGO KWENI 500ML</v>
          </cell>
          <cell r="D28">
            <v>1186</v>
          </cell>
          <cell r="E28">
            <v>34631200</v>
          </cell>
          <cell r="F28">
            <v>29200</v>
          </cell>
          <cell r="G28">
            <v>29200</v>
          </cell>
          <cell r="H28">
            <v>0</v>
          </cell>
          <cell r="I28">
            <v>0</v>
          </cell>
          <cell r="J28">
            <v>334</v>
          </cell>
          <cell r="K28">
            <v>9752800</v>
          </cell>
          <cell r="L28">
            <v>0</v>
          </cell>
          <cell r="M28">
            <v>0</v>
          </cell>
          <cell r="N28">
            <v>410</v>
          </cell>
          <cell r="O28">
            <v>11972000</v>
          </cell>
          <cell r="P28">
            <v>0</v>
          </cell>
          <cell r="Q28">
            <v>0</v>
          </cell>
          <cell r="R28">
            <v>1922</v>
          </cell>
          <cell r="S28">
            <v>56122400</v>
          </cell>
          <cell r="T28">
            <v>0</v>
          </cell>
          <cell r="U28">
            <v>0</v>
          </cell>
          <cell r="V28">
            <v>3</v>
          </cell>
          <cell r="W28">
            <v>87600</v>
          </cell>
          <cell r="Y28">
            <v>0</v>
          </cell>
          <cell r="Z28">
            <v>5</v>
          </cell>
          <cell r="AA28">
            <v>146000</v>
          </cell>
          <cell r="AB28">
            <v>407</v>
          </cell>
          <cell r="AC28">
            <v>11884400</v>
          </cell>
          <cell r="AD28">
            <v>1588</v>
          </cell>
          <cell r="AE28">
            <v>46369600</v>
          </cell>
        </row>
        <row r="29">
          <cell r="AB29">
            <v>0</v>
          </cell>
        </row>
        <row r="30">
          <cell r="AB30">
            <v>0</v>
          </cell>
        </row>
        <row r="31">
          <cell r="AB31">
            <v>0</v>
          </cell>
        </row>
        <row r="32">
          <cell r="AB32">
            <v>0</v>
          </cell>
        </row>
        <row r="33">
          <cell r="AB33">
            <v>0</v>
          </cell>
        </row>
        <row r="35">
          <cell r="C35" t="str">
            <v>TOTAL</v>
          </cell>
          <cell r="D35">
            <v>19747</v>
          </cell>
          <cell r="E35">
            <v>493797150</v>
          </cell>
          <cell r="F35">
            <v>369400</v>
          </cell>
          <cell r="G35">
            <v>374950</v>
          </cell>
          <cell r="H35">
            <v>39167</v>
          </cell>
          <cell r="I35">
            <v>975355650</v>
          </cell>
          <cell r="J35">
            <v>4533</v>
          </cell>
          <cell r="K35">
            <v>119750700</v>
          </cell>
          <cell r="L35">
            <v>0</v>
          </cell>
          <cell r="M35">
            <v>0</v>
          </cell>
          <cell r="N35">
            <v>9236</v>
          </cell>
          <cell r="O35">
            <v>239954650</v>
          </cell>
          <cell r="P35">
            <v>0</v>
          </cell>
          <cell r="Q35">
            <v>0</v>
          </cell>
          <cell r="R35">
            <v>53064</v>
          </cell>
          <cell r="S35">
            <v>1432909350</v>
          </cell>
          <cell r="T35">
            <v>0</v>
          </cell>
          <cell r="U35">
            <v>0</v>
          </cell>
          <cell r="V35">
            <v>3</v>
          </cell>
          <cell r="W35">
            <v>87600</v>
          </cell>
          <cell r="X35">
            <v>0</v>
          </cell>
          <cell r="Y35">
            <v>0</v>
          </cell>
          <cell r="Z35">
            <v>19616</v>
          </cell>
          <cell r="AA35">
            <v>395861200</v>
          </cell>
          <cell r="AB35">
            <v>48400</v>
          </cell>
          <cell r="AC35">
            <v>1215222700</v>
          </cell>
          <cell r="AD35">
            <v>48531</v>
          </cell>
          <cell r="AE35">
            <v>1313158650</v>
          </cell>
          <cell r="AF35">
            <v>0</v>
          </cell>
        </row>
        <row r="36">
          <cell r="H36">
            <v>4</v>
          </cell>
          <cell r="J36">
            <v>5</v>
          </cell>
          <cell r="L36">
            <v>6</v>
          </cell>
          <cell r="N36">
            <v>7</v>
          </cell>
          <cell r="P36">
            <v>8</v>
          </cell>
          <cell r="R36">
            <v>9</v>
          </cell>
          <cell r="T36">
            <v>10</v>
          </cell>
          <cell r="V36">
            <v>11</v>
          </cell>
          <cell r="X36">
            <v>12</v>
          </cell>
        </row>
        <row r="37">
          <cell r="D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  <cell r="AD37">
            <v>0</v>
          </cell>
        </row>
        <row r="41">
          <cell r="I41" t="str">
            <v>ASLI</v>
          </cell>
        </row>
        <row r="42">
          <cell r="B42" t="str">
            <v>KODE</v>
          </cell>
          <cell r="C42" t="str">
            <v>HPP</v>
          </cell>
          <cell r="I42" t="str">
            <v>Produk</v>
          </cell>
        </row>
        <row r="43">
          <cell r="B43">
            <v>12613</v>
          </cell>
          <cell r="C43" t="str">
            <v>Aqua 240 ml</v>
          </cell>
          <cell r="D43">
            <v>15300</v>
          </cell>
        </row>
        <row r="44">
          <cell r="B44">
            <v>12512</v>
          </cell>
          <cell r="C44" t="str">
            <v>Aqua 330 ml</v>
          </cell>
          <cell r="D44">
            <v>22450</v>
          </cell>
          <cell r="J44" t="str">
            <v>HPP</v>
          </cell>
        </row>
        <row r="45">
          <cell r="B45">
            <v>10510</v>
          </cell>
          <cell r="C45" t="str">
            <v>AQ.380 ML ISI 1X24</v>
          </cell>
          <cell r="D45">
            <v>15000</v>
          </cell>
          <cell r="I45" t="str">
            <v>Aqua 240 ml</v>
          </cell>
          <cell r="J45">
            <v>15300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I46" t="str">
            <v>Aqua 330 ml</v>
          </cell>
          <cell r="J46">
            <v>22450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I47" t="str">
            <v>Aqua 380 ml</v>
          </cell>
          <cell r="J47">
            <v>15000</v>
          </cell>
        </row>
        <row r="48">
          <cell r="B48">
            <v>12312</v>
          </cell>
          <cell r="C48" t="str">
            <v>Aqua 600 ml</v>
          </cell>
          <cell r="D48">
            <v>28700</v>
          </cell>
          <cell r="I48" t="str">
            <v>Aqua 380 ml</v>
          </cell>
          <cell r="J48">
            <v>500</v>
          </cell>
        </row>
        <row r="49">
          <cell r="B49">
            <v>12111</v>
          </cell>
          <cell r="C49" t="str">
            <v>Aqua 1500 ml</v>
          </cell>
          <cell r="D49">
            <v>28200</v>
          </cell>
          <cell r="I49" t="str">
            <v>Aqua 380 ml</v>
          </cell>
          <cell r="J49">
            <v>13000</v>
          </cell>
        </row>
        <row r="50">
          <cell r="B50">
            <v>40410</v>
          </cell>
          <cell r="C50" t="str">
            <v>MIZONE ORANGE LIME  500ML</v>
          </cell>
          <cell r="D50">
            <v>27450</v>
          </cell>
          <cell r="I50" t="str">
            <v>Aqua 600 ml</v>
          </cell>
          <cell r="J50">
            <v>28700</v>
          </cell>
        </row>
        <row r="51">
          <cell r="B51">
            <v>40411</v>
          </cell>
          <cell r="C51" t="str">
            <v>MIZONE PASSION FRUIT 500M</v>
          </cell>
          <cell r="D51">
            <v>27450</v>
          </cell>
          <cell r="I51" t="str">
            <v>Aqua 1500 ml</v>
          </cell>
          <cell r="J51">
            <v>28200</v>
          </cell>
        </row>
        <row r="52">
          <cell r="B52">
            <v>40412</v>
          </cell>
          <cell r="C52" t="str">
            <v>MIZONE LYCHEE LEMON 500 M</v>
          </cell>
          <cell r="D52">
            <v>27450</v>
          </cell>
          <cell r="I52" t="str">
            <v>MIZONE</v>
          </cell>
          <cell r="J52">
            <v>27450</v>
          </cell>
        </row>
        <row r="53">
          <cell r="B53">
            <v>40413</v>
          </cell>
          <cell r="C53" t="str">
            <v>MIZONE M.PACK TT 500ML 1X</v>
          </cell>
          <cell r="D53">
            <v>27450</v>
          </cell>
          <cell r="I53" t="str">
            <v>MILKUAT</v>
          </cell>
        </row>
        <row r="54">
          <cell r="B54">
            <v>40418</v>
          </cell>
          <cell r="C54" t="str">
            <v>MIZONE APPLE GUAVA 500 ML</v>
          </cell>
          <cell r="D54">
            <v>27450</v>
          </cell>
          <cell r="I54" t="str">
            <v>MILKUAT CHC-135</v>
          </cell>
        </row>
        <row r="55">
          <cell r="C55" t="str">
            <v>MILKUAT</v>
          </cell>
          <cell r="I55" t="str">
            <v>MILKUAT CHC-70</v>
          </cell>
        </row>
        <row r="56">
          <cell r="C56" t="str">
            <v>MILKUAT CHC-135</v>
          </cell>
          <cell r="I56" t="str">
            <v>MILKUAT PREB./40</v>
          </cell>
        </row>
        <row r="57">
          <cell r="C57" t="str">
            <v>MILKUAT CHC-70</v>
          </cell>
          <cell r="I57" t="str">
            <v>Vit 240 ml</v>
          </cell>
          <cell r="J57">
            <v>11800</v>
          </cell>
        </row>
        <row r="58">
          <cell r="C58" t="str">
            <v>MILKUAT PREB./40</v>
          </cell>
          <cell r="I58" t="str">
            <v>Vit 600 ml</v>
          </cell>
          <cell r="J58">
            <v>19900</v>
          </cell>
        </row>
        <row r="59">
          <cell r="B59">
            <v>22613</v>
          </cell>
          <cell r="C59" t="str">
            <v>Vit 240 ml</v>
          </cell>
          <cell r="D59">
            <v>11800</v>
          </cell>
          <cell r="I59" t="str">
            <v>Vit 1500 ml</v>
          </cell>
          <cell r="J59">
            <v>19000</v>
          </cell>
        </row>
        <row r="60">
          <cell r="B60">
            <v>22312</v>
          </cell>
          <cell r="C60" t="str">
            <v>Vit 600 ml</v>
          </cell>
          <cell r="D60">
            <v>19900</v>
          </cell>
        </row>
        <row r="61">
          <cell r="B61">
            <v>22111</v>
          </cell>
          <cell r="C61" t="str">
            <v>Vit 1500 ml</v>
          </cell>
          <cell r="D61">
            <v>19000</v>
          </cell>
          <cell r="I61" t="str">
            <v>Aqua 5 Gallon</v>
          </cell>
          <cell r="J61">
            <v>8150</v>
          </cell>
        </row>
        <row r="62">
          <cell r="I62" t="str">
            <v>Vit 5 Gallon</v>
          </cell>
          <cell r="J62">
            <v>5900</v>
          </cell>
        </row>
        <row r="63">
          <cell r="B63">
            <v>10110</v>
          </cell>
          <cell r="C63" t="str">
            <v>Aqua 5 Gallon</v>
          </cell>
          <cell r="D63">
            <v>8150</v>
          </cell>
        </row>
        <row r="64">
          <cell r="B64">
            <v>20110</v>
          </cell>
          <cell r="C64" t="str">
            <v>Vit 5 Gallon</v>
          </cell>
          <cell r="D64">
            <v>5900</v>
          </cell>
        </row>
        <row r="65">
          <cell r="B65">
            <v>10111</v>
          </cell>
          <cell r="C65" t="str">
            <v>AQ.5GLN BTL</v>
          </cell>
          <cell r="D65">
            <v>30000</v>
          </cell>
        </row>
        <row r="66">
          <cell r="B66">
            <v>20111</v>
          </cell>
          <cell r="C66" t="str">
            <v>VT.5GLN BTL</v>
          </cell>
          <cell r="D66">
            <v>30000</v>
          </cell>
        </row>
      </sheetData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12111</v>
          </cell>
          <cell r="C7" t="str">
            <v>AQ.1500ML 1X12</v>
          </cell>
          <cell r="D7">
            <v>11684</v>
          </cell>
          <cell r="E7">
            <v>368396400</v>
          </cell>
          <cell r="F7">
            <v>0</v>
          </cell>
          <cell r="G7">
            <v>368396400</v>
          </cell>
        </row>
        <row r="8">
          <cell r="B8">
            <v>12312</v>
          </cell>
          <cell r="C8" t="str">
            <v>AQ.600ML 1X24</v>
          </cell>
          <cell r="D8">
            <v>12844</v>
          </cell>
          <cell r="E8">
            <v>428229900</v>
          </cell>
          <cell r="F8">
            <v>0</v>
          </cell>
          <cell r="G8">
            <v>428229900</v>
          </cell>
        </row>
        <row r="9">
          <cell r="B9">
            <v>12512</v>
          </cell>
          <cell r="C9" t="str">
            <v>AQ.330ML 1X24</v>
          </cell>
          <cell r="D9">
            <v>1112</v>
          </cell>
          <cell r="E9">
            <v>27192400</v>
          </cell>
          <cell r="F9">
            <v>0</v>
          </cell>
          <cell r="G9">
            <v>27192400</v>
          </cell>
        </row>
        <row r="10">
          <cell r="B10">
            <v>12613</v>
          </cell>
          <cell r="C10" t="str">
            <v>AQ.240ML 1X48</v>
          </cell>
          <cell r="D10">
            <v>9553</v>
          </cell>
          <cell r="E10">
            <v>159146700</v>
          </cell>
          <cell r="F10">
            <v>0</v>
          </cell>
          <cell r="G10">
            <v>159146700</v>
          </cell>
        </row>
        <row r="11">
          <cell r="B11">
            <v>22111</v>
          </cell>
          <cell r="C11" t="str">
            <v>VT.1500ML 1X12</v>
          </cell>
          <cell r="D11">
            <v>287</v>
          </cell>
          <cell r="E11">
            <v>5898100</v>
          </cell>
          <cell r="F11">
            <v>0</v>
          </cell>
          <cell r="G11">
            <v>5898100</v>
          </cell>
        </row>
        <row r="12">
          <cell r="B12">
            <v>22312</v>
          </cell>
          <cell r="C12" t="str">
            <v>VT.600ML 1X24</v>
          </cell>
          <cell r="D12">
            <v>223</v>
          </cell>
          <cell r="E12">
            <v>4810650</v>
          </cell>
          <cell r="F12">
            <v>0</v>
          </cell>
          <cell r="G12">
            <v>4810650</v>
          </cell>
        </row>
        <row r="13">
          <cell r="B13">
            <v>22613</v>
          </cell>
          <cell r="C13" t="str">
            <v>VT.240ML 1X48</v>
          </cell>
          <cell r="D13">
            <v>513</v>
          </cell>
          <cell r="E13">
            <v>6675000</v>
          </cell>
          <cell r="F13">
            <v>0</v>
          </cell>
          <cell r="G13">
            <v>6675000</v>
          </cell>
        </row>
        <row r="14">
          <cell r="B14">
            <v>40410</v>
          </cell>
          <cell r="C14" t="str">
            <v>Mizone Orange Lime  500ML 1x12</v>
          </cell>
          <cell r="D14">
            <v>2003</v>
          </cell>
          <cell r="E14">
            <v>60390300</v>
          </cell>
          <cell r="F14">
            <v>1884750</v>
          </cell>
          <cell r="G14">
            <v>58505550</v>
          </cell>
        </row>
        <row r="15">
          <cell r="B15">
            <v>40411</v>
          </cell>
          <cell r="C15" t="str">
            <v>Mizone Passion Fruit 500ML 1x12</v>
          </cell>
          <cell r="D15">
            <v>487</v>
          </cell>
          <cell r="E15">
            <v>14701150</v>
          </cell>
          <cell r="F15">
            <v>682000</v>
          </cell>
          <cell r="G15">
            <v>14019150</v>
          </cell>
        </row>
        <row r="16">
          <cell r="B16">
            <v>40412</v>
          </cell>
          <cell r="C16" t="str">
            <v>MIZONE LYCHEE LEMON 500 ML 1X12</v>
          </cell>
          <cell r="D16">
            <v>1167</v>
          </cell>
          <cell r="E16">
            <v>35418500</v>
          </cell>
          <cell r="F16">
            <v>1826250</v>
          </cell>
          <cell r="G16">
            <v>33592250</v>
          </cell>
        </row>
        <row r="17">
          <cell r="B17">
            <v>40418</v>
          </cell>
          <cell r="C17" t="str">
            <v>MIZONE APPLE GUAVA 500 ML 1X12</v>
          </cell>
          <cell r="D17">
            <v>2977</v>
          </cell>
          <cell r="E17">
            <v>89270650</v>
          </cell>
          <cell r="F17">
            <v>2671750</v>
          </cell>
          <cell r="G17">
            <v>86598900</v>
          </cell>
        </row>
        <row r="18">
          <cell r="B18">
            <v>40419</v>
          </cell>
          <cell r="C18" t="str">
            <v>MIZONE MANGGO KWENI 500ML 1X12</v>
          </cell>
          <cell r="D18">
            <v>1478</v>
          </cell>
          <cell r="E18">
            <v>44514550</v>
          </cell>
          <cell r="F18">
            <v>1153750</v>
          </cell>
          <cell r="G18">
            <v>43360800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D26">
            <v>44328</v>
          </cell>
          <cell r="E26">
            <v>1244644300</v>
          </cell>
          <cell r="F26">
            <v>8218500</v>
          </cell>
          <cell r="G26">
            <v>1236425800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48531</v>
          </cell>
          <cell r="E28" t="str">
            <v>ttlunit</v>
          </cell>
          <cell r="G28">
            <v>-10005500</v>
          </cell>
        </row>
        <row r="29">
          <cell r="D29">
            <v>0</v>
          </cell>
        </row>
        <row r="30">
          <cell r="I30">
            <v>10005500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 1-31"/>
      <sheetName val="LKH"/>
      <sheetName val="money crosscek"/>
      <sheetName val="KB"/>
      <sheetName val="KO"/>
      <sheetName val="BD"/>
      <sheetName val="BANK"/>
      <sheetName val="BANK BTN"/>
      <sheetName val="BG"/>
      <sheetName val="BANK LIVIA"/>
      <sheetName val="titipan pelanggan"/>
      <sheetName val="TP 1-31"/>
      <sheetName val="piutang ms support"/>
      <sheetName val="REKAP BIAYA"/>
      <sheetName val="BBM OKTOBER"/>
      <sheetName val="SUPP IN SPS"/>
      <sheetName val="supp in GLN"/>
      <sheetName val="sps"/>
      <sheetName val="HUTANG MS SUPPORT"/>
      <sheetName val="Sheet1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72130</v>
          </cell>
          <cell r="E7">
            <v>714483350</v>
          </cell>
          <cell r="F7">
            <v>1621950</v>
          </cell>
          <cell r="G7">
            <v>712861400</v>
          </cell>
        </row>
        <row r="8">
          <cell r="B8">
            <v>10111</v>
          </cell>
          <cell r="C8" t="str">
            <v>AQ.5GLN BTL</v>
          </cell>
          <cell r="D8">
            <v>964</v>
          </cell>
          <cell r="E8">
            <v>28920000</v>
          </cell>
          <cell r="F8">
            <v>0</v>
          </cell>
          <cell r="G8">
            <v>28920000</v>
          </cell>
        </row>
        <row r="9">
          <cell r="B9">
            <v>10510</v>
          </cell>
          <cell r="C9" t="str">
            <v>AQ.380 ML ISI 1X24</v>
          </cell>
          <cell r="D9">
            <v>65</v>
          </cell>
          <cell r="E9">
            <v>1202500</v>
          </cell>
          <cell r="F9">
            <v>0</v>
          </cell>
          <cell r="G9">
            <v>1202500</v>
          </cell>
        </row>
        <row r="10">
          <cell r="B10">
            <v>12111</v>
          </cell>
          <cell r="C10" t="str">
            <v>AQ.1500ML 1X12</v>
          </cell>
          <cell r="D10">
            <v>29415</v>
          </cell>
          <cell r="E10">
            <v>936501100</v>
          </cell>
          <cell r="F10">
            <v>2686200</v>
          </cell>
          <cell r="G10">
            <v>933814900</v>
          </cell>
        </row>
        <row r="11">
          <cell r="B11">
            <v>12312</v>
          </cell>
          <cell r="C11" t="str">
            <v>AQ.600ML 1X24</v>
          </cell>
          <cell r="D11">
            <v>30865</v>
          </cell>
          <cell r="E11">
            <v>1042774550</v>
          </cell>
          <cell r="F11">
            <v>5916400</v>
          </cell>
          <cell r="G11">
            <v>1036858150</v>
          </cell>
        </row>
        <row r="12">
          <cell r="B12">
            <v>12512</v>
          </cell>
          <cell r="C12" t="str">
            <v>AQ.330ML 1X24</v>
          </cell>
          <cell r="D12">
            <v>3622</v>
          </cell>
          <cell r="E12">
            <v>89364750</v>
          </cell>
          <cell r="F12">
            <v>1077200</v>
          </cell>
          <cell r="G12">
            <v>88287550</v>
          </cell>
        </row>
        <row r="13">
          <cell r="B13">
            <v>12613</v>
          </cell>
          <cell r="C13" t="str">
            <v>AQ.240ML 1X48</v>
          </cell>
          <cell r="D13">
            <v>41530</v>
          </cell>
          <cell r="E13">
            <v>694828300</v>
          </cell>
          <cell r="F13">
            <v>3794000</v>
          </cell>
          <cell r="G13">
            <v>691034300</v>
          </cell>
        </row>
        <row r="14">
          <cell r="B14">
            <v>20110</v>
          </cell>
          <cell r="C14" t="str">
            <v>VT.5GLN ISI</v>
          </cell>
          <cell r="D14">
            <v>1629</v>
          </cell>
          <cell r="E14">
            <v>13036100</v>
          </cell>
          <cell r="F14">
            <v>883600</v>
          </cell>
          <cell r="G14">
            <v>12152500</v>
          </cell>
        </row>
        <row r="15">
          <cell r="B15">
            <v>20111</v>
          </cell>
          <cell r="C15" t="str">
            <v>VT.5GLN BTL</v>
          </cell>
          <cell r="D15">
            <v>-3</v>
          </cell>
          <cell r="E15">
            <v>-90000</v>
          </cell>
          <cell r="F15">
            <v>0</v>
          </cell>
          <cell r="G15">
            <v>-90000</v>
          </cell>
        </row>
        <row r="16">
          <cell r="B16">
            <v>22111</v>
          </cell>
          <cell r="C16" t="str">
            <v>VT.1500ML 1X12</v>
          </cell>
          <cell r="D16">
            <v>494</v>
          </cell>
          <cell r="E16">
            <v>10283500</v>
          </cell>
          <cell r="F16">
            <v>109600</v>
          </cell>
          <cell r="G16">
            <v>10173900</v>
          </cell>
        </row>
        <row r="17">
          <cell r="B17">
            <v>22312</v>
          </cell>
          <cell r="C17" t="str">
            <v>VT.600ML 1X24</v>
          </cell>
          <cell r="D17">
            <v>584</v>
          </cell>
          <cell r="E17">
            <v>12634950</v>
          </cell>
          <cell r="F17">
            <v>103350</v>
          </cell>
          <cell r="G17">
            <v>12531600</v>
          </cell>
        </row>
        <row r="18">
          <cell r="B18">
            <v>22613</v>
          </cell>
          <cell r="C18" t="str">
            <v>VT.240ML 1X48</v>
          </cell>
          <cell r="D18">
            <v>1732</v>
          </cell>
          <cell r="E18">
            <v>22591900</v>
          </cell>
          <cell r="F18">
            <v>188000</v>
          </cell>
          <cell r="G18">
            <v>22403900</v>
          </cell>
        </row>
        <row r="19">
          <cell r="B19">
            <v>40410</v>
          </cell>
          <cell r="C19" t="str">
            <v>Mizone Orange Lime  500ML 1x12</v>
          </cell>
          <cell r="D19">
            <v>3239</v>
          </cell>
          <cell r="E19">
            <v>99066400</v>
          </cell>
          <cell r="F19">
            <v>2762750</v>
          </cell>
          <cell r="G19">
            <v>96303650</v>
          </cell>
        </row>
        <row r="20">
          <cell r="B20">
            <v>40411</v>
          </cell>
          <cell r="C20" t="str">
            <v>Mizone Passion Fruit 500ML 1x12</v>
          </cell>
          <cell r="D20">
            <v>970</v>
          </cell>
          <cell r="E20">
            <v>29886250</v>
          </cell>
          <cell r="F20">
            <v>754000</v>
          </cell>
          <cell r="G20">
            <v>29132250</v>
          </cell>
        </row>
        <row r="21">
          <cell r="B21">
            <v>40412</v>
          </cell>
          <cell r="C21" t="str">
            <v>MIZONE LYCHEE LEMON 500 ML 1X12</v>
          </cell>
          <cell r="D21">
            <v>3532</v>
          </cell>
          <cell r="E21">
            <v>108510400</v>
          </cell>
          <cell r="F21">
            <v>2997000</v>
          </cell>
          <cell r="G21">
            <v>105513400</v>
          </cell>
        </row>
        <row r="22">
          <cell r="B22">
            <v>40418</v>
          </cell>
          <cell r="C22" t="str">
            <v>MIZONE APPLE GUAVA 500 ML 1X12</v>
          </cell>
          <cell r="D22">
            <v>2825</v>
          </cell>
          <cell r="E22">
            <v>86645000</v>
          </cell>
          <cell r="F22">
            <v>2326750</v>
          </cell>
          <cell r="G22">
            <v>84318250</v>
          </cell>
        </row>
        <row r="23">
          <cell r="B23">
            <v>40419</v>
          </cell>
          <cell r="C23" t="str">
            <v>MIZONE MANGGO KWENI 500ML 1 X 12</v>
          </cell>
          <cell r="D23">
            <v>1764</v>
          </cell>
          <cell r="E23">
            <v>53852050</v>
          </cell>
          <cell r="F23">
            <v>1516500</v>
          </cell>
          <cell r="G23">
            <v>52335550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B27">
            <v>81613</v>
          </cell>
          <cell r="C27" t="str">
            <v>AQ.KRTN 240 ML 1X1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G28">
            <v>0</v>
          </cell>
        </row>
        <row r="29">
          <cell r="D29">
            <v>195357</v>
          </cell>
          <cell r="E29">
            <v>3944491100</v>
          </cell>
          <cell r="F29">
            <v>26737300</v>
          </cell>
          <cell r="G29">
            <v>3917753800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377094</v>
          </cell>
          <cell r="E31" t="str">
            <v>TTL PENJUALAN</v>
          </cell>
          <cell r="G31">
            <v>-168954700</v>
          </cell>
        </row>
        <row r="32">
          <cell r="D32">
            <v>377094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  <cell r="I33">
            <v>168954700</v>
          </cell>
        </row>
        <row r="34">
          <cell r="F34">
            <v>961816800</v>
          </cell>
          <cell r="I34">
            <v>69666960</v>
          </cell>
        </row>
        <row r="35">
          <cell r="F35">
            <v>2955937000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H"/>
      <sheetName val="REKAP BIAYA"/>
      <sheetName val="REKAP BG"/>
      <sheetName val="BG LAMA"/>
      <sheetName val="BANK STATEMENT"/>
      <sheetName val="BANK STATEMENT (2)"/>
      <sheetName val="PENERIMAAN DAN PENGELUARAN"/>
      <sheetName val="TARIKAN KANTOR PUSAT"/>
      <sheetName val="TITIPAN PELANGGAN"/>
      <sheetName val="PIUTANG MS SUPPORT"/>
      <sheetName val="PIUTANG JAMSOSTEK"/>
      <sheetName val="PIUTANG PUSAT"/>
      <sheetName val="PIUTANG TIV"/>
      <sheetName val="PIUT JAMSOSTEK DMS"/>
      <sheetName val="PIUT MS SUPPORT DMS"/>
      <sheetName val="PIUT PUSAT DMS"/>
      <sheetName val="PIUT TIV D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HUTANG MS SUPPORT"/>
      <sheetName val="RUGILABA"/>
      <sheetName val="REKAP BIAYA"/>
      <sheetName val="NERACA LAJUR"/>
      <sheetName val="COGS"/>
      <sheetName val="LAP PENJUALAN"/>
      <sheetName val="LAP MUTASI PRODUK"/>
      <sheetName val="REKAP GL"/>
      <sheetName val="MEMO JURNAL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DRIVER 1-30"/>
      <sheetName val="KB"/>
      <sheetName val="KO"/>
      <sheetName val="BD"/>
      <sheetName val="LKH"/>
      <sheetName val="BG"/>
      <sheetName val="BANK"/>
      <sheetName val="MONEY CROSCEK"/>
      <sheetName val="BANK LIVIA"/>
      <sheetName val="PIUT MS SUPPORT"/>
      <sheetName val="NGINDE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50845</v>
          </cell>
          <cell r="E7">
            <v>499579350</v>
          </cell>
          <cell r="F7">
            <v>0</v>
          </cell>
          <cell r="G7">
            <v>499579350</v>
          </cell>
        </row>
        <row r="8">
          <cell r="B8">
            <v>10111</v>
          </cell>
          <cell r="C8" t="str">
            <v>AQ.5GLN BTL</v>
          </cell>
          <cell r="D8">
            <v>-1081</v>
          </cell>
          <cell r="E8">
            <v>-32430000</v>
          </cell>
          <cell r="F8">
            <v>0</v>
          </cell>
          <cell r="G8">
            <v>-32430000</v>
          </cell>
        </row>
        <row r="9">
          <cell r="B9">
            <v>10510</v>
          </cell>
          <cell r="C9" t="str">
            <v>AQ.380 ML ISI 1X24</v>
          </cell>
          <cell r="D9">
            <v>6</v>
          </cell>
          <cell r="E9">
            <v>111000</v>
          </cell>
          <cell r="F9">
            <v>0</v>
          </cell>
          <cell r="G9">
            <v>111000</v>
          </cell>
        </row>
        <row r="10">
          <cell r="B10">
            <v>10511</v>
          </cell>
          <cell r="C10" t="str">
            <v>AQ.380 ML BTL</v>
          </cell>
          <cell r="D10">
            <v>24</v>
          </cell>
          <cell r="E10">
            <v>12000</v>
          </cell>
          <cell r="F10">
            <v>0</v>
          </cell>
          <cell r="G10">
            <v>12000</v>
          </cell>
        </row>
        <row r="11">
          <cell r="B11">
            <v>10512</v>
          </cell>
          <cell r="C11" t="str">
            <v>AQ.380 ML KRAT/PALET</v>
          </cell>
          <cell r="D11">
            <v>1</v>
          </cell>
          <cell r="E11">
            <v>13500</v>
          </cell>
          <cell r="F11">
            <v>0</v>
          </cell>
          <cell r="G11">
            <v>13500</v>
          </cell>
        </row>
        <row r="12">
          <cell r="B12">
            <v>12111</v>
          </cell>
          <cell r="C12" t="str">
            <v>AQ.1500ML 1X12</v>
          </cell>
          <cell r="D12">
            <v>51</v>
          </cell>
          <cell r="E12">
            <v>1662600</v>
          </cell>
          <cell r="F12">
            <v>0</v>
          </cell>
          <cell r="G12">
            <v>1662600</v>
          </cell>
        </row>
        <row r="13">
          <cell r="B13">
            <v>12312</v>
          </cell>
          <cell r="C13" t="str">
            <v>AQ.600ML 1X24</v>
          </cell>
          <cell r="D13">
            <v>37</v>
          </cell>
          <cell r="E13">
            <v>1276500</v>
          </cell>
          <cell r="F13">
            <v>0</v>
          </cell>
          <cell r="G13">
            <v>1276500</v>
          </cell>
        </row>
        <row r="14">
          <cell r="B14">
            <v>12512</v>
          </cell>
          <cell r="C14" t="str">
            <v>AQ.330ML 1X24</v>
          </cell>
          <cell r="D14">
            <v>13</v>
          </cell>
          <cell r="E14">
            <v>337800</v>
          </cell>
          <cell r="F14">
            <v>0</v>
          </cell>
          <cell r="G14">
            <v>337800</v>
          </cell>
        </row>
        <row r="15">
          <cell r="B15">
            <v>12613</v>
          </cell>
          <cell r="C15" t="str">
            <v>AQ.240ML 1X48</v>
          </cell>
          <cell r="D15">
            <v>50</v>
          </cell>
          <cell r="E15">
            <v>875000</v>
          </cell>
          <cell r="F15">
            <v>0</v>
          </cell>
          <cell r="G15">
            <v>875000</v>
          </cell>
        </row>
        <row r="16">
          <cell r="B16">
            <v>19310</v>
          </cell>
          <cell r="C16" t="str">
            <v>AQ.TISSUE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20110</v>
          </cell>
          <cell r="C17" t="str">
            <v>VT.5GLN ISI</v>
          </cell>
          <cell r="D17">
            <v>3345</v>
          </cell>
          <cell r="E17">
            <v>22324900</v>
          </cell>
          <cell r="F17">
            <v>572600</v>
          </cell>
          <cell r="G17">
            <v>21752300</v>
          </cell>
        </row>
        <row r="18">
          <cell r="B18">
            <v>20111</v>
          </cell>
          <cell r="C18" t="str">
            <v>VT.5GLN BTL</v>
          </cell>
          <cell r="D18">
            <v>-60</v>
          </cell>
          <cell r="E18">
            <v>-1800000</v>
          </cell>
          <cell r="F18">
            <v>0</v>
          </cell>
          <cell r="G18">
            <v>-1800000</v>
          </cell>
        </row>
        <row r="19">
          <cell r="B19">
            <v>22111</v>
          </cell>
          <cell r="C19" t="str">
            <v>VT.1500ML 1X12</v>
          </cell>
          <cell r="D19">
            <v>61</v>
          </cell>
          <cell r="E19">
            <v>1266600</v>
          </cell>
          <cell r="F19">
            <v>0</v>
          </cell>
          <cell r="G19">
            <v>1266600</v>
          </cell>
        </row>
        <row r="20">
          <cell r="B20">
            <v>22312</v>
          </cell>
          <cell r="C20" t="str">
            <v>VT.600ML 1X24</v>
          </cell>
          <cell r="D20">
            <v>236</v>
          </cell>
          <cell r="E20">
            <v>5102250</v>
          </cell>
          <cell r="F20">
            <v>0</v>
          </cell>
          <cell r="G20">
            <v>5102250</v>
          </cell>
        </row>
        <row r="21">
          <cell r="B21">
            <v>22613</v>
          </cell>
          <cell r="C21" t="str">
            <v>VT.240ML 1X48</v>
          </cell>
          <cell r="D21">
            <v>510</v>
          </cell>
          <cell r="E21">
            <v>6786000</v>
          </cell>
          <cell r="F21">
            <v>5000</v>
          </cell>
          <cell r="G21">
            <v>6781000</v>
          </cell>
        </row>
        <row r="22">
          <cell r="B22">
            <v>29310</v>
          </cell>
          <cell r="C22" t="str">
            <v>VT.TISSUE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4">
          <cell r="D24">
            <v>54038</v>
          </cell>
          <cell r="E24">
            <v>505117500</v>
          </cell>
          <cell r="F24">
            <v>577600</v>
          </cell>
          <cell r="G24">
            <v>504539900</v>
          </cell>
          <cell r="H24">
            <v>0</v>
          </cell>
          <cell r="I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</row>
        <row r="26">
          <cell r="D26">
            <v>57819</v>
          </cell>
          <cell r="E26" t="str">
            <v>PENJ CASH &amp; CREDIT</v>
          </cell>
          <cell r="G26">
            <v>-577600</v>
          </cell>
          <cell r="H26" t="str">
            <v>DITAGIHKAN KE HO</v>
          </cell>
        </row>
        <row r="27">
          <cell r="D27">
            <v>0</v>
          </cell>
        </row>
        <row r="28">
          <cell r="I28">
            <v>577600</v>
          </cell>
        </row>
      </sheetData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MUTIN SPS"/>
      <sheetName val="MUTOUT SPS"/>
      <sheetName val="MUTIN GB"/>
      <sheetName val="MUTOUT GB"/>
      <sheetName val="SUPP IN GB"/>
      <sheetName val="SUPP OUT GB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P"/>
      <sheetName val="BG"/>
      <sheetName val="REKAP BIAYA "/>
      <sheetName val="PIUT JAMSOSTEK 1"/>
      <sheetName val="PIUT JAMSOSTEK"/>
      <sheetName val="PIUT PUSAT 1"/>
      <sheetName val="PIUTANG PUSAT"/>
      <sheetName val="PIUT MS SUPORT 1"/>
      <sheetName val="PIUTANG MS SUPORT"/>
      <sheetName val="PIUT TIV"/>
      <sheetName val="PIUT TIV 1"/>
      <sheetName val="TP 1"/>
      <sheetName val="TP"/>
      <sheetName val="HUTANG MS SUPPORT"/>
      <sheetName val="SPS"/>
    </sheetNames>
    <sheetDataSet>
      <sheetData sheetId="0" refreshError="1"/>
      <sheetData sheetId="1" refreshError="1"/>
      <sheetData sheetId="2" refreshError="1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82005</v>
          </cell>
          <cell r="E7">
            <v>877115700</v>
          </cell>
          <cell r="F7">
            <v>1760000</v>
          </cell>
          <cell r="G7">
            <v>875355700</v>
          </cell>
        </row>
        <row r="8">
          <cell r="B8">
            <v>10111</v>
          </cell>
          <cell r="C8" t="str">
            <v>AQ.5GLN BTL</v>
          </cell>
          <cell r="D8">
            <v>3013</v>
          </cell>
          <cell r="E8">
            <v>90390000</v>
          </cell>
          <cell r="F8">
            <v>0</v>
          </cell>
          <cell r="G8">
            <v>90390000</v>
          </cell>
        </row>
        <row r="9">
          <cell r="B9">
            <v>10520</v>
          </cell>
          <cell r="C9" t="str">
            <v>380 ML AQUA REFLECTION 1 x 12</v>
          </cell>
          <cell r="D9">
            <v>-1</v>
          </cell>
          <cell r="E9">
            <v>-138000</v>
          </cell>
          <cell r="F9">
            <v>0</v>
          </cell>
          <cell r="G9">
            <v>-138000</v>
          </cell>
        </row>
        <row r="10">
          <cell r="B10">
            <v>12111</v>
          </cell>
          <cell r="C10" t="str">
            <v>AQ.1500ML 1X12</v>
          </cell>
          <cell r="D10">
            <v>38071</v>
          </cell>
          <cell r="E10">
            <v>1219826350</v>
          </cell>
          <cell r="F10">
            <v>1542400</v>
          </cell>
          <cell r="G10">
            <v>1218283950</v>
          </cell>
        </row>
        <row r="11">
          <cell r="B11">
            <v>12312</v>
          </cell>
          <cell r="C11" t="str">
            <v>AQ.600ML 1X24</v>
          </cell>
          <cell r="D11">
            <v>25818</v>
          </cell>
          <cell r="E11">
            <v>881761434</v>
          </cell>
          <cell r="F11">
            <v>3758704</v>
          </cell>
          <cell r="G11">
            <v>878002730</v>
          </cell>
        </row>
        <row r="12">
          <cell r="B12">
            <v>12512</v>
          </cell>
          <cell r="C12" t="str">
            <v>AQ.330ML 1X24</v>
          </cell>
          <cell r="D12">
            <v>4827</v>
          </cell>
          <cell r="E12">
            <v>120250350</v>
          </cell>
          <cell r="F12">
            <v>1256150</v>
          </cell>
          <cell r="G12">
            <v>118994200</v>
          </cell>
        </row>
        <row r="13">
          <cell r="B13">
            <v>12613</v>
          </cell>
          <cell r="C13" t="str">
            <v>AQ.240ML 1X48</v>
          </cell>
          <cell r="D13">
            <v>37067</v>
          </cell>
          <cell r="E13">
            <v>660539610</v>
          </cell>
          <cell r="F13">
            <v>2620960</v>
          </cell>
          <cell r="G13">
            <v>657918650</v>
          </cell>
        </row>
        <row r="14">
          <cell r="B14">
            <v>15510</v>
          </cell>
          <cell r="C14" t="str">
            <v>AQ.HC STAN/SEWA</v>
          </cell>
          <cell r="G14">
            <v>0</v>
          </cell>
        </row>
        <row r="15">
          <cell r="B15">
            <v>15511</v>
          </cell>
          <cell r="C15" t="str">
            <v>PORTABLE</v>
          </cell>
          <cell r="G15">
            <v>0</v>
          </cell>
        </row>
        <row r="16">
          <cell r="B16">
            <v>20110</v>
          </cell>
          <cell r="C16" t="str">
            <v>VT.5GLN ISI</v>
          </cell>
          <cell r="D16">
            <v>9596</v>
          </cell>
          <cell r="E16">
            <v>76023714</v>
          </cell>
          <cell r="F16">
            <v>3443714</v>
          </cell>
          <cell r="G16">
            <v>72580000</v>
          </cell>
        </row>
        <row r="17">
          <cell r="B17">
            <v>20111</v>
          </cell>
          <cell r="C17" t="str">
            <v>VT.5GLN BTL</v>
          </cell>
          <cell r="D17">
            <v>-27</v>
          </cell>
          <cell r="E17">
            <v>-810000</v>
          </cell>
          <cell r="F17">
            <v>0</v>
          </cell>
          <cell r="G17">
            <v>-810000</v>
          </cell>
        </row>
        <row r="18">
          <cell r="B18">
            <v>22111</v>
          </cell>
          <cell r="C18" t="str">
            <v>VT.1500ML 1X12</v>
          </cell>
          <cell r="D18">
            <v>1900</v>
          </cell>
          <cell r="E18">
            <v>40916456</v>
          </cell>
          <cell r="F18">
            <v>72456</v>
          </cell>
          <cell r="G18">
            <v>40844000</v>
          </cell>
        </row>
        <row r="19">
          <cell r="B19">
            <v>22312</v>
          </cell>
          <cell r="C19" t="str">
            <v>VT.600ML 1X24</v>
          </cell>
          <cell r="D19">
            <v>2166</v>
          </cell>
          <cell r="E19">
            <v>48576316</v>
          </cell>
          <cell r="F19">
            <v>282316</v>
          </cell>
          <cell r="G19">
            <v>48294000</v>
          </cell>
        </row>
        <row r="20">
          <cell r="B20">
            <v>22613</v>
          </cell>
          <cell r="C20" t="str">
            <v>VT.240ML 1X48</v>
          </cell>
          <cell r="D20">
            <v>4764</v>
          </cell>
          <cell r="E20">
            <v>67068300</v>
          </cell>
          <cell r="F20">
            <v>5340300</v>
          </cell>
          <cell r="G20">
            <v>61728000</v>
          </cell>
        </row>
        <row r="21">
          <cell r="B21">
            <v>40410</v>
          </cell>
          <cell r="C21" t="str">
            <v>Mizone Orange Lime  500ML 1x12</v>
          </cell>
          <cell r="D21">
            <v>665</v>
          </cell>
          <cell r="E21">
            <v>21938000</v>
          </cell>
          <cell r="F21">
            <v>626800</v>
          </cell>
          <cell r="G21">
            <v>21311200</v>
          </cell>
        </row>
        <row r="22">
          <cell r="B22">
            <v>40412</v>
          </cell>
          <cell r="C22" t="str">
            <v>MIZONE LYCHEE LEMON 500 ML 1X12</v>
          </cell>
          <cell r="D22">
            <v>1443</v>
          </cell>
          <cell r="E22">
            <v>47416200</v>
          </cell>
          <cell r="F22">
            <v>1927100</v>
          </cell>
          <cell r="G22">
            <v>45489100</v>
          </cell>
        </row>
        <row r="23">
          <cell r="B23">
            <v>40418</v>
          </cell>
          <cell r="C23" t="str">
            <v>MIZONE APPLE GUAVA 500 ML 1X12</v>
          </cell>
          <cell r="D23">
            <v>571</v>
          </cell>
          <cell r="E23">
            <v>18991600</v>
          </cell>
          <cell r="F23">
            <v>416200</v>
          </cell>
          <cell r="G23">
            <v>18575400</v>
          </cell>
        </row>
        <row r="24">
          <cell r="B24">
            <v>40419</v>
          </cell>
          <cell r="C24" t="str">
            <v>MIZONE MANGGO KWENI 500ML 1 X 12</v>
          </cell>
          <cell r="D24">
            <v>114</v>
          </cell>
          <cell r="E24">
            <v>3954400</v>
          </cell>
          <cell r="F24">
            <v>167600</v>
          </cell>
          <cell r="G24">
            <v>3786800</v>
          </cell>
        </row>
        <row r="25">
          <cell r="B25">
            <v>40429</v>
          </cell>
          <cell r="C25" t="str">
            <v>MIZONE COCOPINA 500ML1X12</v>
          </cell>
          <cell r="D25">
            <v>1458</v>
          </cell>
          <cell r="E25">
            <v>48559000</v>
          </cell>
          <cell r="F25">
            <v>852500</v>
          </cell>
          <cell r="G25">
            <v>47706500</v>
          </cell>
        </row>
        <row r="26">
          <cell r="B26">
            <v>81613</v>
          </cell>
          <cell r="C26" t="str">
            <v>AQ.KRTN 240 ML 1X1</v>
          </cell>
          <cell r="D26">
            <v>600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95059</v>
          </cell>
          <cell r="C27" t="str">
            <v>POMPA DISPENSER</v>
          </cell>
          <cell r="G27">
            <v>0</v>
          </cell>
        </row>
        <row r="28">
          <cell r="B28" t="str">
            <v>P9904</v>
          </cell>
          <cell r="C28" t="str">
            <v>CHILLER MIZONE FV100</v>
          </cell>
          <cell r="D28">
            <v>2</v>
          </cell>
          <cell r="E28">
            <v>0</v>
          </cell>
          <cell r="F28">
            <v>0</v>
          </cell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2">
          <cell r="D42">
            <v>214052</v>
          </cell>
          <cell r="E42">
            <v>4222379430</v>
          </cell>
          <cell r="F42">
            <v>24067200</v>
          </cell>
          <cell r="G42">
            <v>4198312230</v>
          </cell>
          <cell r="H42">
            <v>0</v>
          </cell>
          <cell r="I42">
            <v>0</v>
          </cell>
        </row>
        <row r="43">
          <cell r="B43">
            <v>1</v>
          </cell>
          <cell r="C43">
            <v>2</v>
          </cell>
          <cell r="D43">
            <v>3</v>
          </cell>
          <cell r="E43">
            <v>4</v>
          </cell>
          <cell r="F43">
            <v>5</v>
          </cell>
          <cell r="G43">
            <v>6</v>
          </cell>
        </row>
        <row r="44">
          <cell r="D44">
            <v>414573</v>
          </cell>
          <cell r="E44" t="str">
            <v>TTL PENJUALAN</v>
          </cell>
          <cell r="G44">
            <v>-162735546</v>
          </cell>
        </row>
        <row r="45">
          <cell r="D45">
            <v>414573</v>
          </cell>
          <cell r="E45" t="str">
            <v>COGS</v>
          </cell>
        </row>
        <row r="46">
          <cell r="D46">
            <v>0</v>
          </cell>
          <cell r="E46" t="str">
            <v>SELISIH</v>
          </cell>
        </row>
      </sheetData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driver 1-31"/>
      <sheetName val="supp in gb"/>
      <sheetName val="supp in sws"/>
      <sheetName val="LKH"/>
      <sheetName val="money crosscek"/>
      <sheetName val="BANK STATEMENT"/>
      <sheetName val="BANK BTN"/>
      <sheetName val="BANK LIVIA"/>
      <sheetName val="BG"/>
      <sheetName val="KB "/>
      <sheetName val="KO"/>
      <sheetName val="BD"/>
      <sheetName val="BBM"/>
      <sheetName val="REKAP BIAYA"/>
      <sheetName val="titipan pelanggan"/>
      <sheetName val="TP 1-31"/>
      <sheetName val="PIUT MS.SUPPORT"/>
      <sheetName val="HUTANG MS.SUPPORT"/>
      <sheetName val="SPS (2)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48016</v>
          </cell>
          <cell r="E7">
            <v>484308850</v>
          </cell>
          <cell r="F7">
            <v>2176900</v>
          </cell>
          <cell r="G7">
            <v>482131950</v>
          </cell>
        </row>
        <row r="8">
          <cell r="B8">
            <v>10111</v>
          </cell>
          <cell r="C8" t="str">
            <v>AQ.5GLN BTL</v>
          </cell>
          <cell r="D8">
            <v>-105</v>
          </cell>
          <cell r="E8">
            <v>-3150000</v>
          </cell>
          <cell r="F8">
            <v>0</v>
          </cell>
          <cell r="G8">
            <v>-3150000</v>
          </cell>
        </row>
        <row r="9">
          <cell r="B9">
            <v>10511</v>
          </cell>
          <cell r="C9" t="str">
            <v>AQ.380 ML BTL</v>
          </cell>
          <cell r="D9">
            <v>-586</v>
          </cell>
          <cell r="E9">
            <v>-293000</v>
          </cell>
          <cell r="F9">
            <v>0</v>
          </cell>
          <cell r="G9">
            <v>-293000</v>
          </cell>
        </row>
        <row r="10">
          <cell r="B10">
            <v>10512</v>
          </cell>
          <cell r="C10" t="str">
            <v>AQ.380 ML KRAT/PALET</v>
          </cell>
          <cell r="D10">
            <v>-25</v>
          </cell>
          <cell r="E10">
            <v>-337500</v>
          </cell>
          <cell r="F10">
            <v>0</v>
          </cell>
          <cell r="G10">
            <v>-337500</v>
          </cell>
        </row>
        <row r="11">
          <cell r="B11">
            <v>12111</v>
          </cell>
          <cell r="C11" t="str">
            <v>AQ.1500ML 1X12</v>
          </cell>
          <cell r="D11">
            <v>38351</v>
          </cell>
          <cell r="E11">
            <v>1224818900</v>
          </cell>
          <cell r="F11">
            <v>4625200</v>
          </cell>
          <cell r="G11">
            <v>1220193700</v>
          </cell>
        </row>
        <row r="12">
          <cell r="B12">
            <v>12312</v>
          </cell>
          <cell r="C12" t="str">
            <v>AQ.600ML 1X24</v>
          </cell>
          <cell r="D12">
            <v>-17096</v>
          </cell>
          <cell r="E12">
            <v>-528367550</v>
          </cell>
          <cell r="F12">
            <v>3911400</v>
          </cell>
          <cell r="G12">
            <v>-532278950</v>
          </cell>
        </row>
        <row r="13">
          <cell r="B13">
            <v>12512</v>
          </cell>
          <cell r="C13" t="str">
            <v>AQ.330ML 1X24</v>
          </cell>
          <cell r="D13">
            <v>3029</v>
          </cell>
          <cell r="E13">
            <v>75031750</v>
          </cell>
          <cell r="F13">
            <v>605400</v>
          </cell>
          <cell r="G13">
            <v>74426350</v>
          </cell>
        </row>
        <row r="14">
          <cell r="B14">
            <v>12613</v>
          </cell>
          <cell r="C14" t="str">
            <v>AQ.240ML 1X48</v>
          </cell>
          <cell r="D14">
            <v>32133</v>
          </cell>
          <cell r="E14">
            <v>566935890</v>
          </cell>
          <cell r="F14">
            <v>-51100</v>
          </cell>
          <cell r="G14">
            <v>566986990</v>
          </cell>
        </row>
        <row r="15">
          <cell r="B15">
            <v>20110</v>
          </cell>
          <cell r="C15" t="str">
            <v>VT.5GLN ISI</v>
          </cell>
          <cell r="D15">
            <v>1411</v>
          </cell>
          <cell r="E15">
            <v>11038150</v>
          </cell>
          <cell r="F15">
            <v>222400</v>
          </cell>
          <cell r="G15">
            <v>10815750</v>
          </cell>
        </row>
        <row r="16">
          <cell r="B16">
            <v>20111</v>
          </cell>
          <cell r="C16" t="str">
            <v>VT.5GLN BTL</v>
          </cell>
          <cell r="D16">
            <v>13</v>
          </cell>
          <cell r="E16">
            <v>390000</v>
          </cell>
          <cell r="F16">
            <v>0</v>
          </cell>
          <cell r="G16">
            <v>390000</v>
          </cell>
        </row>
        <row r="17">
          <cell r="B17">
            <v>22111</v>
          </cell>
          <cell r="C17" t="str">
            <v>VT.1500ML 1X12</v>
          </cell>
          <cell r="D17">
            <v>1168</v>
          </cell>
          <cell r="E17">
            <v>24237400</v>
          </cell>
          <cell r="F17">
            <v>59100</v>
          </cell>
          <cell r="G17">
            <v>24178300</v>
          </cell>
        </row>
        <row r="18">
          <cell r="B18">
            <v>22312</v>
          </cell>
          <cell r="C18" t="str">
            <v>VT.600ML 1X24</v>
          </cell>
          <cell r="D18">
            <v>451</v>
          </cell>
          <cell r="E18">
            <v>9925050</v>
          </cell>
          <cell r="F18">
            <v>124350</v>
          </cell>
          <cell r="G18">
            <v>9800700</v>
          </cell>
        </row>
        <row r="19">
          <cell r="B19">
            <v>22613</v>
          </cell>
          <cell r="C19" t="str">
            <v>VT.240ML 1X48</v>
          </cell>
          <cell r="D19">
            <v>1569</v>
          </cell>
          <cell r="E19">
            <v>20711400</v>
          </cell>
          <cell r="F19">
            <v>817650</v>
          </cell>
          <cell r="G19">
            <v>19893750</v>
          </cell>
        </row>
        <row r="20">
          <cell r="B20">
            <v>40410</v>
          </cell>
          <cell r="C20" t="str">
            <v>Mizone Orange Lime  500ML 1x12</v>
          </cell>
          <cell r="D20">
            <v>266</v>
          </cell>
          <cell r="E20">
            <v>9702900</v>
          </cell>
          <cell r="F20">
            <v>-588200</v>
          </cell>
          <cell r="G20">
            <v>10291100</v>
          </cell>
        </row>
        <row r="21">
          <cell r="B21">
            <v>40411</v>
          </cell>
          <cell r="C21" t="str">
            <v>Mizone Passion Fruit 500ML 1x12</v>
          </cell>
          <cell r="D21">
            <v>-764</v>
          </cell>
          <cell r="E21">
            <v>-22025750</v>
          </cell>
          <cell r="F21">
            <v>-1350500</v>
          </cell>
          <cell r="G21">
            <v>-20675250</v>
          </cell>
        </row>
        <row r="22">
          <cell r="B22">
            <v>40412</v>
          </cell>
          <cell r="C22" t="str">
            <v>MIZONE LYCHEE LEMON 500 ML 1X12</v>
          </cell>
          <cell r="D22">
            <v>919</v>
          </cell>
          <cell r="E22">
            <v>29789600</v>
          </cell>
          <cell r="F22">
            <v>-253250</v>
          </cell>
          <cell r="G22">
            <v>30042850</v>
          </cell>
        </row>
        <row r="23">
          <cell r="B23">
            <v>40418</v>
          </cell>
          <cell r="C23" t="str">
            <v>MIZONE APPLE GUAVA 500 ML 1X12</v>
          </cell>
          <cell r="D23">
            <v>135</v>
          </cell>
          <cell r="E23">
            <v>5777650</v>
          </cell>
          <cell r="F23">
            <v>-811550</v>
          </cell>
          <cell r="G23">
            <v>6589200</v>
          </cell>
        </row>
        <row r="24">
          <cell r="B24">
            <v>40419</v>
          </cell>
          <cell r="C24" t="str">
            <v>MIZONE MANGGO KWENI 500ML 1 X 12</v>
          </cell>
          <cell r="D24">
            <v>-796</v>
          </cell>
          <cell r="E24">
            <v>-23114650</v>
          </cell>
          <cell r="F24">
            <v>-1468450</v>
          </cell>
          <cell r="G24">
            <v>-21646200</v>
          </cell>
        </row>
        <row r="25">
          <cell r="B25">
            <v>40426</v>
          </cell>
          <cell r="C25" t="str">
            <v>MIZONE LYCHEE LEMON 1500 ML 1X6</v>
          </cell>
          <cell r="D25">
            <v>207</v>
          </cell>
          <cell r="E25">
            <v>8879000</v>
          </cell>
          <cell r="F25">
            <v>3000</v>
          </cell>
          <cell r="G25">
            <v>8876000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D29">
            <v>108296</v>
          </cell>
          <cell r="E29">
            <v>1894258090</v>
          </cell>
          <cell r="F29">
            <v>8022350</v>
          </cell>
          <cell r="G29">
            <v>1886235740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305708</v>
          </cell>
          <cell r="E31" t="str">
            <v>TTL PENJUALAN</v>
          </cell>
          <cell r="G31">
            <v>-78792250</v>
          </cell>
        </row>
        <row r="32">
          <cell r="D32">
            <v>305708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ANALISA PIUTANG"/>
      <sheetName val="LAP MUTASI PRODUK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MONEYCROSCEK"/>
      <sheetName val="BANK STATEMENT"/>
      <sheetName val="BANK LIVIA"/>
      <sheetName val="KB"/>
      <sheetName val="KO"/>
      <sheetName val="BD"/>
      <sheetName val="BG"/>
      <sheetName val="REKAP BIAYA"/>
      <sheetName val="PIUT MS SUPPORT"/>
      <sheetName val="hutang ms support"/>
      <sheetName val="gresik"/>
      <sheetName val="PROGRAM TIV"/>
      <sheetName val="Sheet1"/>
    </sheetNames>
    <sheetDataSet>
      <sheetData sheetId="0" refreshError="1"/>
      <sheetData sheetId="1" refreshError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 t="e">
            <v>#REF!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NEW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12111</v>
          </cell>
          <cell r="C7" t="str">
            <v>AQ.1500ML 1X12</v>
          </cell>
          <cell r="D7">
            <v>157</v>
          </cell>
          <cell r="E7">
            <v>4757100</v>
          </cell>
          <cell r="F7">
            <v>30300</v>
          </cell>
          <cell r="G7">
            <v>5265</v>
          </cell>
          <cell r="H7">
            <v>159529500</v>
          </cell>
          <cell r="I7">
            <v>401</v>
          </cell>
          <cell r="J7">
            <v>12150300</v>
          </cell>
          <cell r="K7">
            <v>0</v>
          </cell>
          <cell r="L7">
            <v>0</v>
          </cell>
          <cell r="M7">
            <v>1026</v>
          </cell>
          <cell r="N7">
            <v>31087800</v>
          </cell>
          <cell r="O7">
            <v>0</v>
          </cell>
          <cell r="P7">
            <v>0</v>
          </cell>
          <cell r="Q7">
            <v>4715</v>
          </cell>
          <cell r="R7">
            <v>142864500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2134</v>
          </cell>
          <cell r="Z7">
            <v>64660200</v>
          </cell>
          <cell r="AA7">
            <v>6291</v>
          </cell>
          <cell r="AB7">
            <v>190617300</v>
          </cell>
          <cell r="AC7">
            <v>4314</v>
          </cell>
          <cell r="AD7">
            <v>130714200</v>
          </cell>
          <cell r="AE7">
            <v>0</v>
          </cell>
        </row>
        <row r="8">
          <cell r="B8">
            <v>12312</v>
          </cell>
          <cell r="C8" t="str">
            <v>AQ.600ML 1X24</v>
          </cell>
          <cell r="D8">
            <v>3685</v>
          </cell>
          <cell r="E8">
            <v>119209750</v>
          </cell>
          <cell r="F8">
            <v>32350</v>
          </cell>
          <cell r="G8">
            <v>18924</v>
          </cell>
          <cell r="H8">
            <v>612191400</v>
          </cell>
          <cell r="I8">
            <v>1493</v>
          </cell>
          <cell r="J8">
            <v>48298550</v>
          </cell>
          <cell r="K8">
            <v>0</v>
          </cell>
          <cell r="L8">
            <v>0</v>
          </cell>
          <cell r="M8">
            <v>245</v>
          </cell>
          <cell r="N8">
            <v>7925750</v>
          </cell>
          <cell r="O8">
            <v>0</v>
          </cell>
          <cell r="P8">
            <v>0</v>
          </cell>
          <cell r="Q8">
            <v>14350</v>
          </cell>
          <cell r="R8">
            <v>464222500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X8">
            <v>0</v>
          </cell>
          <cell r="Y8">
            <v>9997</v>
          </cell>
          <cell r="Z8">
            <v>323402950</v>
          </cell>
          <cell r="AA8">
            <v>19169</v>
          </cell>
          <cell r="AB8">
            <v>620117150</v>
          </cell>
          <cell r="AC8">
            <v>12857</v>
          </cell>
          <cell r="AD8">
            <v>415923950</v>
          </cell>
          <cell r="AE8">
            <v>0</v>
          </cell>
        </row>
        <row r="9">
          <cell r="B9">
            <v>12512</v>
          </cell>
          <cell r="C9" t="str">
            <v>AQ.330ML 1X24</v>
          </cell>
          <cell r="D9">
            <v>641</v>
          </cell>
          <cell r="E9">
            <v>14967350</v>
          </cell>
          <cell r="F9">
            <v>23350</v>
          </cell>
          <cell r="G9">
            <v>0</v>
          </cell>
          <cell r="H9">
            <v>0</v>
          </cell>
          <cell r="I9">
            <v>139</v>
          </cell>
          <cell r="J9">
            <v>3245650</v>
          </cell>
          <cell r="K9">
            <v>0</v>
          </cell>
          <cell r="L9">
            <v>0</v>
          </cell>
          <cell r="M9">
            <v>700</v>
          </cell>
          <cell r="N9">
            <v>16345000</v>
          </cell>
          <cell r="O9">
            <v>0</v>
          </cell>
          <cell r="P9">
            <v>0</v>
          </cell>
          <cell r="Q9">
            <v>1478</v>
          </cell>
          <cell r="R9">
            <v>34511300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2</v>
          </cell>
          <cell r="Z9">
            <v>46700</v>
          </cell>
          <cell r="AA9">
            <v>700</v>
          </cell>
          <cell r="AB9">
            <v>16345000</v>
          </cell>
          <cell r="AC9">
            <v>1339</v>
          </cell>
          <cell r="AD9">
            <v>31265650</v>
          </cell>
          <cell r="AE9">
            <v>0</v>
          </cell>
        </row>
        <row r="10">
          <cell r="B10">
            <v>12613</v>
          </cell>
          <cell r="C10" t="str">
            <v>AQ.240ML 1X48</v>
          </cell>
          <cell r="D10">
            <v>1237</v>
          </cell>
          <cell r="E10">
            <v>20781600</v>
          </cell>
          <cell r="F10">
            <v>16800</v>
          </cell>
          <cell r="G10">
            <v>15552</v>
          </cell>
          <cell r="H10">
            <v>261273600</v>
          </cell>
          <cell r="I10">
            <v>1734</v>
          </cell>
          <cell r="J10">
            <v>29131200</v>
          </cell>
          <cell r="K10">
            <v>0</v>
          </cell>
          <cell r="L10">
            <v>0</v>
          </cell>
          <cell r="M10">
            <v>2050</v>
          </cell>
          <cell r="N10">
            <v>34440000</v>
          </cell>
          <cell r="O10">
            <v>0</v>
          </cell>
          <cell r="P10">
            <v>0</v>
          </cell>
          <cell r="Q10">
            <v>15746</v>
          </cell>
          <cell r="R10">
            <v>264532800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X10">
            <v>0</v>
          </cell>
          <cell r="Y10">
            <v>4827</v>
          </cell>
          <cell r="Z10">
            <v>81093600</v>
          </cell>
          <cell r="AA10">
            <v>17602</v>
          </cell>
          <cell r="AB10">
            <v>295713600</v>
          </cell>
          <cell r="AC10">
            <v>14012</v>
          </cell>
          <cell r="AD10">
            <v>235401600</v>
          </cell>
          <cell r="AE10">
            <v>0</v>
          </cell>
        </row>
        <row r="11">
          <cell r="B11">
            <v>22111</v>
          </cell>
          <cell r="C11" t="str">
            <v>VT.1500ML 1X12</v>
          </cell>
          <cell r="D11">
            <v>797</v>
          </cell>
          <cell r="E11">
            <v>15661050</v>
          </cell>
          <cell r="F11">
            <v>19650</v>
          </cell>
          <cell r="G11">
            <v>0</v>
          </cell>
          <cell r="H11">
            <v>0</v>
          </cell>
          <cell r="I11">
            <v>38</v>
          </cell>
          <cell r="J11">
            <v>746700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422</v>
          </cell>
          <cell r="R11">
            <v>8292300</v>
          </cell>
          <cell r="S11">
            <v>0</v>
          </cell>
          <cell r="T11">
            <v>0</v>
          </cell>
          <cell r="U11">
            <v>300</v>
          </cell>
          <cell r="V11">
            <v>5895000</v>
          </cell>
          <cell r="W11">
            <v>0</v>
          </cell>
          <cell r="X11">
            <v>0</v>
          </cell>
          <cell r="Y11">
            <v>113</v>
          </cell>
          <cell r="Z11">
            <v>2220450</v>
          </cell>
          <cell r="AA11">
            <v>-300</v>
          </cell>
          <cell r="AB11">
            <v>-5895000</v>
          </cell>
          <cell r="AC11">
            <v>384</v>
          </cell>
          <cell r="AD11">
            <v>7545600</v>
          </cell>
          <cell r="AE11">
            <v>0</v>
          </cell>
        </row>
        <row r="12">
          <cell r="B12">
            <v>22312</v>
          </cell>
          <cell r="C12" t="str">
            <v>VT.600ML 1X24</v>
          </cell>
          <cell r="D12">
            <v>669</v>
          </cell>
          <cell r="E12">
            <v>13747950</v>
          </cell>
          <cell r="F12">
            <v>20550</v>
          </cell>
          <cell r="G12">
            <v>1512</v>
          </cell>
          <cell r="H12">
            <v>31071600</v>
          </cell>
          <cell r="I12">
            <v>47</v>
          </cell>
          <cell r="J12">
            <v>965850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185</v>
          </cell>
          <cell r="R12">
            <v>3801750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2043</v>
          </cell>
          <cell r="Z12">
            <v>41983650</v>
          </cell>
          <cell r="AA12">
            <v>1512</v>
          </cell>
          <cell r="AB12">
            <v>31071600</v>
          </cell>
          <cell r="AC12">
            <v>138</v>
          </cell>
          <cell r="AD12">
            <v>2835900</v>
          </cell>
          <cell r="AE12">
            <v>0</v>
          </cell>
        </row>
        <row r="13">
          <cell r="B13">
            <v>22613</v>
          </cell>
          <cell r="C13" t="str">
            <v>VT.240ML 1X48</v>
          </cell>
          <cell r="D13">
            <v>3303</v>
          </cell>
          <cell r="E13">
            <v>40461750</v>
          </cell>
          <cell r="F13">
            <v>12250</v>
          </cell>
          <cell r="G13">
            <v>0</v>
          </cell>
          <cell r="H13">
            <v>0</v>
          </cell>
          <cell r="I13">
            <v>176</v>
          </cell>
          <cell r="J13">
            <v>2156000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876</v>
          </cell>
          <cell r="R13">
            <v>10731000</v>
          </cell>
          <cell r="S13">
            <v>0</v>
          </cell>
          <cell r="T13">
            <v>0</v>
          </cell>
          <cell r="U13">
            <v>584</v>
          </cell>
          <cell r="V13">
            <v>7154000</v>
          </cell>
          <cell r="W13">
            <v>0</v>
          </cell>
          <cell r="X13">
            <v>0</v>
          </cell>
          <cell r="Y13">
            <v>2019</v>
          </cell>
          <cell r="Z13">
            <v>24732750</v>
          </cell>
          <cell r="AA13">
            <v>-584</v>
          </cell>
          <cell r="AB13">
            <v>-7154000</v>
          </cell>
          <cell r="AC13">
            <v>700</v>
          </cell>
          <cell r="AD13">
            <v>8575000</v>
          </cell>
          <cell r="AE13">
            <v>0</v>
          </cell>
        </row>
        <row r="14">
          <cell r="B14">
            <v>40410</v>
          </cell>
          <cell r="C14" t="str">
            <v>MIZONE ORANGE LIME  500ML 1X12</v>
          </cell>
          <cell r="D14">
            <v>402</v>
          </cell>
          <cell r="E14">
            <v>11738400</v>
          </cell>
          <cell r="F14">
            <v>29200</v>
          </cell>
          <cell r="G14">
            <v>0</v>
          </cell>
          <cell r="H14">
            <v>0</v>
          </cell>
          <cell r="I14">
            <v>177</v>
          </cell>
          <cell r="J14">
            <v>5168400</v>
          </cell>
          <cell r="K14">
            <v>0</v>
          </cell>
          <cell r="L14">
            <v>0</v>
          </cell>
          <cell r="M14">
            <v>2200</v>
          </cell>
          <cell r="N14">
            <v>64240000</v>
          </cell>
          <cell r="O14">
            <v>0</v>
          </cell>
          <cell r="P14">
            <v>0</v>
          </cell>
          <cell r="Q14">
            <v>2307</v>
          </cell>
          <cell r="R14">
            <v>67364400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X14">
            <v>0</v>
          </cell>
          <cell r="Y14">
            <v>472</v>
          </cell>
          <cell r="Z14">
            <v>13782400</v>
          </cell>
          <cell r="AA14">
            <v>2200</v>
          </cell>
          <cell r="AB14">
            <v>64240000</v>
          </cell>
          <cell r="AC14">
            <v>2130</v>
          </cell>
          <cell r="AD14">
            <v>62196000</v>
          </cell>
          <cell r="AE14">
            <v>0</v>
          </cell>
        </row>
        <row r="15">
          <cell r="B15">
            <v>40411</v>
          </cell>
          <cell r="C15" t="str">
            <v>MIZONE PASSION FRUIT 500ML 1X12</v>
          </cell>
          <cell r="D15">
            <v>42</v>
          </cell>
          <cell r="E15">
            <v>1226400</v>
          </cell>
          <cell r="F15">
            <v>29200</v>
          </cell>
          <cell r="G15">
            <v>0</v>
          </cell>
          <cell r="H15">
            <v>0</v>
          </cell>
          <cell r="I15">
            <v>22</v>
          </cell>
          <cell r="J15">
            <v>642400</v>
          </cell>
          <cell r="K15">
            <v>0</v>
          </cell>
          <cell r="L15">
            <v>0</v>
          </cell>
          <cell r="M15">
            <v>220</v>
          </cell>
          <cell r="N15">
            <v>6424000</v>
          </cell>
          <cell r="O15">
            <v>0</v>
          </cell>
          <cell r="P15">
            <v>0</v>
          </cell>
          <cell r="Q15">
            <v>175</v>
          </cell>
          <cell r="R15">
            <v>5110000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X15">
            <v>0</v>
          </cell>
          <cell r="Y15">
            <v>109</v>
          </cell>
          <cell r="Z15">
            <v>3182800</v>
          </cell>
          <cell r="AA15">
            <v>220</v>
          </cell>
          <cell r="AB15">
            <v>6424000</v>
          </cell>
          <cell r="AC15">
            <v>153</v>
          </cell>
          <cell r="AD15">
            <v>4467600</v>
          </cell>
          <cell r="AE15">
            <v>0</v>
          </cell>
        </row>
        <row r="16">
          <cell r="B16">
            <v>40412</v>
          </cell>
          <cell r="C16" t="str">
            <v>MIZONE LYCHEE LEMON 500 ML 1X12</v>
          </cell>
          <cell r="D16">
            <v>36</v>
          </cell>
          <cell r="E16">
            <v>1051200</v>
          </cell>
          <cell r="F16">
            <v>29200</v>
          </cell>
          <cell r="G16">
            <v>0</v>
          </cell>
          <cell r="H16">
            <v>0</v>
          </cell>
          <cell r="I16">
            <v>94</v>
          </cell>
          <cell r="J16">
            <v>2744800</v>
          </cell>
          <cell r="K16">
            <v>0</v>
          </cell>
          <cell r="L16">
            <v>0</v>
          </cell>
          <cell r="M16">
            <v>2000</v>
          </cell>
          <cell r="N16">
            <v>58400000</v>
          </cell>
          <cell r="O16">
            <v>0</v>
          </cell>
          <cell r="P16">
            <v>0</v>
          </cell>
          <cell r="Q16">
            <v>1598</v>
          </cell>
          <cell r="R16">
            <v>46661600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  <cell r="Y16">
            <v>532</v>
          </cell>
          <cell r="Z16">
            <v>15534400</v>
          </cell>
          <cell r="AA16">
            <v>2000</v>
          </cell>
          <cell r="AB16">
            <v>58400000</v>
          </cell>
          <cell r="AC16">
            <v>1504</v>
          </cell>
          <cell r="AD16">
            <v>43916800</v>
          </cell>
          <cell r="AE16">
            <v>0</v>
          </cell>
        </row>
        <row r="17">
          <cell r="B17">
            <v>40418</v>
          </cell>
          <cell r="C17" t="str">
            <v>MIZONE APPLE GUAVA 500 ML 1X12</v>
          </cell>
          <cell r="D17">
            <v>178</v>
          </cell>
          <cell r="E17">
            <v>5197600</v>
          </cell>
          <cell r="F17">
            <v>29200</v>
          </cell>
          <cell r="G17">
            <v>0</v>
          </cell>
          <cell r="H17">
            <v>0</v>
          </cell>
          <cell r="I17">
            <v>49</v>
          </cell>
          <cell r="J17">
            <v>1430800</v>
          </cell>
          <cell r="K17">
            <v>0</v>
          </cell>
          <cell r="L17">
            <v>0</v>
          </cell>
          <cell r="M17">
            <v>411</v>
          </cell>
          <cell r="N17">
            <v>12001200</v>
          </cell>
          <cell r="O17">
            <v>0</v>
          </cell>
          <cell r="P17">
            <v>0</v>
          </cell>
          <cell r="Q17">
            <v>634</v>
          </cell>
          <cell r="R17">
            <v>18512800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  <cell r="Y17">
            <v>4</v>
          </cell>
          <cell r="Z17">
            <v>116800</v>
          </cell>
          <cell r="AA17">
            <v>411</v>
          </cell>
          <cell r="AB17">
            <v>12001200</v>
          </cell>
          <cell r="AC17">
            <v>585</v>
          </cell>
          <cell r="AD17">
            <v>17082000</v>
          </cell>
          <cell r="AE17">
            <v>0</v>
          </cell>
        </row>
        <row r="18">
          <cell r="B18">
            <v>81312</v>
          </cell>
          <cell r="C18" t="str">
            <v>AQ.KRTN 600 ML 1X1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>
            <v>81613</v>
          </cell>
          <cell r="C19" t="str">
            <v>AQ.KRTN 240 ML 1X1</v>
          </cell>
          <cell r="D19">
            <v>1278</v>
          </cell>
          <cell r="E19">
            <v>0</v>
          </cell>
          <cell r="F19">
            <v>0</v>
          </cell>
          <cell r="G19">
            <v>306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  <cell r="Y19">
            <v>1584</v>
          </cell>
          <cell r="Z19">
            <v>0</v>
          </cell>
          <cell r="AA19">
            <v>306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B20">
            <v>82613</v>
          </cell>
          <cell r="C20" t="str">
            <v>VIT KRTN 240 ML 1X1</v>
          </cell>
          <cell r="D20">
            <v>625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625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10110</v>
          </cell>
          <cell r="C21" t="str">
            <v>AQ.5GLN ISI</v>
          </cell>
          <cell r="D21">
            <v>2975</v>
          </cell>
          <cell r="E21">
            <v>26180000</v>
          </cell>
          <cell r="F21">
            <v>8800</v>
          </cell>
          <cell r="G21">
            <v>13787</v>
          </cell>
          <cell r="H21">
            <v>121325600</v>
          </cell>
          <cell r="I21">
            <v>6861</v>
          </cell>
          <cell r="J21">
            <v>60376800</v>
          </cell>
          <cell r="K21">
            <v>0</v>
          </cell>
          <cell r="L21">
            <v>0</v>
          </cell>
          <cell r="M21">
            <v>2188</v>
          </cell>
          <cell r="N21">
            <v>19254400</v>
          </cell>
          <cell r="O21">
            <v>200</v>
          </cell>
          <cell r="P21">
            <v>1760000</v>
          </cell>
          <cell r="Q21">
            <v>24667</v>
          </cell>
          <cell r="R21">
            <v>217069600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944</v>
          </cell>
          <cell r="Z21">
            <v>8307200</v>
          </cell>
          <cell r="AA21">
            <v>15775</v>
          </cell>
          <cell r="AB21">
            <v>138820000</v>
          </cell>
          <cell r="AC21">
            <v>17806</v>
          </cell>
          <cell r="AD21">
            <v>156692800</v>
          </cell>
          <cell r="AE21">
            <v>0</v>
          </cell>
        </row>
        <row r="22">
          <cell r="B22">
            <v>10111</v>
          </cell>
          <cell r="C22" t="str">
            <v>AQ.5GLN BTL</v>
          </cell>
          <cell r="D22">
            <v>6654</v>
          </cell>
          <cell r="E22">
            <v>199620000</v>
          </cell>
          <cell r="F22">
            <v>30000</v>
          </cell>
          <cell r="G22">
            <v>13855</v>
          </cell>
          <cell r="H22">
            <v>415650000</v>
          </cell>
          <cell r="I22">
            <v>23459</v>
          </cell>
          <cell r="J22">
            <v>703770000</v>
          </cell>
          <cell r="K22">
            <v>0</v>
          </cell>
          <cell r="L22">
            <v>0</v>
          </cell>
          <cell r="M22">
            <v>2456</v>
          </cell>
          <cell r="N22">
            <v>73680000</v>
          </cell>
          <cell r="O22">
            <v>12864</v>
          </cell>
          <cell r="P22">
            <v>385920000</v>
          </cell>
          <cell r="Q22">
            <v>24607</v>
          </cell>
          <cell r="R22">
            <v>738210000</v>
          </cell>
          <cell r="S22">
            <v>0</v>
          </cell>
          <cell r="T22">
            <v>0</v>
          </cell>
          <cell r="U22">
            <v>1813</v>
          </cell>
          <cell r="V22">
            <v>54390000</v>
          </cell>
          <cell r="W22">
            <v>0</v>
          </cell>
          <cell r="X22">
            <v>0</v>
          </cell>
          <cell r="Y22">
            <v>7140</v>
          </cell>
          <cell r="Z22">
            <v>214200000</v>
          </cell>
          <cell r="AA22">
            <v>1634</v>
          </cell>
          <cell r="AB22">
            <v>49020000</v>
          </cell>
          <cell r="AC22">
            <v>1148</v>
          </cell>
          <cell r="AD22">
            <v>34440000</v>
          </cell>
          <cell r="AE22">
            <v>0</v>
          </cell>
        </row>
        <row r="23">
          <cell r="B23">
            <v>19310</v>
          </cell>
          <cell r="C23" t="str">
            <v>AQ.TISSUE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>
            <v>20110</v>
          </cell>
          <cell r="C24" t="str">
            <v>VT.5GLN ISI</v>
          </cell>
          <cell r="D24">
            <v>4683</v>
          </cell>
          <cell r="E24">
            <v>28566300</v>
          </cell>
          <cell r="F24">
            <v>6100</v>
          </cell>
          <cell r="G24">
            <v>1008</v>
          </cell>
          <cell r="H24">
            <v>6148800</v>
          </cell>
          <cell r="I24">
            <v>365</v>
          </cell>
          <cell r="J24">
            <v>2226500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1049</v>
          </cell>
          <cell r="R24">
            <v>6398900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  <cell r="Y24">
            <v>5007</v>
          </cell>
          <cell r="Z24">
            <v>30542700</v>
          </cell>
          <cell r="AA24">
            <v>1008</v>
          </cell>
          <cell r="AB24">
            <v>6148800</v>
          </cell>
          <cell r="AC24">
            <v>684</v>
          </cell>
          <cell r="AD24">
            <v>4172400</v>
          </cell>
          <cell r="AE24">
            <v>0</v>
          </cell>
        </row>
        <row r="25">
          <cell r="B25">
            <v>20111</v>
          </cell>
          <cell r="C25" t="str">
            <v>VT.5GLN BTL</v>
          </cell>
          <cell r="D25">
            <v>5060</v>
          </cell>
          <cell r="E25">
            <v>151800000</v>
          </cell>
          <cell r="F25">
            <v>30000</v>
          </cell>
          <cell r="G25">
            <v>1008</v>
          </cell>
          <cell r="H25">
            <v>30240000</v>
          </cell>
          <cell r="I25">
            <v>1054</v>
          </cell>
          <cell r="J25">
            <v>31620000</v>
          </cell>
          <cell r="K25">
            <v>0</v>
          </cell>
          <cell r="L25">
            <v>0</v>
          </cell>
          <cell r="M25">
            <v>45</v>
          </cell>
          <cell r="N25">
            <v>1350000</v>
          </cell>
          <cell r="O25">
            <v>0</v>
          </cell>
          <cell r="P25">
            <v>0</v>
          </cell>
          <cell r="Q25">
            <v>1124</v>
          </cell>
          <cell r="R25">
            <v>33720000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X25">
            <v>0</v>
          </cell>
          <cell r="Y25">
            <v>6043</v>
          </cell>
          <cell r="Z25">
            <v>181290000</v>
          </cell>
          <cell r="AA25">
            <v>1053</v>
          </cell>
          <cell r="AB25">
            <v>31590000</v>
          </cell>
          <cell r="AC25">
            <v>70</v>
          </cell>
          <cell r="AD25">
            <v>2100000</v>
          </cell>
          <cell r="AE25">
            <v>0</v>
          </cell>
        </row>
        <row r="26">
          <cell r="B26">
            <v>29310</v>
          </cell>
          <cell r="C26" t="str">
            <v>VT.TISSUE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B27">
            <v>90002</v>
          </cell>
          <cell r="C27" t="str">
            <v>TRIPLEK/TRAY</v>
          </cell>
          <cell r="D27">
            <v>90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X27">
            <v>0</v>
          </cell>
          <cell r="Y27">
            <v>90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B28">
            <v>40419</v>
          </cell>
          <cell r="C28" t="str">
            <v>MIZONE MANGGO KWENI 500ML</v>
          </cell>
          <cell r="D28">
            <v>52</v>
          </cell>
          <cell r="E28">
            <v>1518400</v>
          </cell>
          <cell r="F28">
            <v>29200</v>
          </cell>
          <cell r="G28">
            <v>0</v>
          </cell>
          <cell r="H28">
            <v>0</v>
          </cell>
          <cell r="I28">
            <v>21</v>
          </cell>
          <cell r="J28">
            <v>613200</v>
          </cell>
          <cell r="K28">
            <v>0</v>
          </cell>
          <cell r="L28">
            <v>0</v>
          </cell>
          <cell r="M28">
            <v>202</v>
          </cell>
          <cell r="N28">
            <v>5898400</v>
          </cell>
          <cell r="O28">
            <v>0</v>
          </cell>
          <cell r="P28">
            <v>0</v>
          </cell>
          <cell r="Q28">
            <v>183</v>
          </cell>
          <cell r="R28">
            <v>5343600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X28">
            <v>0</v>
          </cell>
          <cell r="Y28">
            <v>92</v>
          </cell>
          <cell r="Z28">
            <v>2686400</v>
          </cell>
          <cell r="AA28">
            <v>202</v>
          </cell>
          <cell r="AB28">
            <v>5898400</v>
          </cell>
          <cell r="AC28">
            <v>162</v>
          </cell>
          <cell r="AD28">
            <v>4730400</v>
          </cell>
        </row>
        <row r="29">
          <cell r="B29">
            <v>10114</v>
          </cell>
          <cell r="C29" t="str">
            <v>PALLET KAYU</v>
          </cell>
          <cell r="D29">
            <v>298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X29">
            <v>0</v>
          </cell>
          <cell r="Y29">
            <v>298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15510</v>
          </cell>
          <cell r="C30" t="str">
            <v>AQ.HC STAN/SEWA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6</v>
          </cell>
          <cell r="J30">
            <v>0</v>
          </cell>
          <cell r="K30">
            <v>0</v>
          </cell>
          <cell r="L30">
            <v>0</v>
          </cell>
          <cell r="M30">
            <v>9</v>
          </cell>
          <cell r="N30">
            <v>0</v>
          </cell>
          <cell r="O30">
            <v>0</v>
          </cell>
          <cell r="P30">
            <v>0</v>
          </cell>
          <cell r="Q30">
            <v>9</v>
          </cell>
          <cell r="R30">
            <v>0</v>
          </cell>
          <cell r="S30">
            <v>0</v>
          </cell>
          <cell r="T30">
            <v>0</v>
          </cell>
          <cell r="U30">
            <v>6</v>
          </cell>
          <cell r="V30">
            <v>0</v>
          </cell>
          <cell r="X30">
            <v>0</v>
          </cell>
          <cell r="Y30">
            <v>0</v>
          </cell>
          <cell r="Z30">
            <v>0</v>
          </cell>
          <cell r="AA30">
            <v>3</v>
          </cell>
          <cell r="AB30">
            <v>0</v>
          </cell>
          <cell r="AC30">
            <v>3</v>
          </cell>
          <cell r="AD30">
            <v>0</v>
          </cell>
        </row>
        <row r="31">
          <cell r="E31">
            <v>0</v>
          </cell>
          <cell r="V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E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Y33">
            <v>0</v>
          </cell>
          <cell r="Z33">
            <v>0</v>
          </cell>
          <cell r="AA33">
            <v>0</v>
          </cell>
        </row>
        <row r="35">
          <cell r="C35" t="str">
            <v>TOTAL</v>
          </cell>
          <cell r="D35">
            <v>32862</v>
          </cell>
          <cell r="E35">
            <v>656484850</v>
          </cell>
          <cell r="F35">
            <v>376150</v>
          </cell>
          <cell r="G35">
            <v>71217</v>
          </cell>
          <cell r="H35">
            <v>1637430500</v>
          </cell>
          <cell r="I35">
            <v>36136</v>
          </cell>
          <cell r="J35">
            <v>905287150</v>
          </cell>
          <cell r="K35">
            <v>0</v>
          </cell>
          <cell r="L35">
            <v>0</v>
          </cell>
          <cell r="M35">
            <v>13752</v>
          </cell>
          <cell r="N35">
            <v>331046550</v>
          </cell>
          <cell r="O35">
            <v>13064</v>
          </cell>
          <cell r="P35">
            <v>387680000</v>
          </cell>
          <cell r="Q35">
            <v>94125</v>
          </cell>
          <cell r="R35">
            <v>2067347050</v>
          </cell>
          <cell r="S35">
            <v>0</v>
          </cell>
          <cell r="T35">
            <v>0</v>
          </cell>
          <cell r="U35">
            <v>2703</v>
          </cell>
          <cell r="V35">
            <v>67439000</v>
          </cell>
          <cell r="W35">
            <v>0</v>
          </cell>
          <cell r="X35">
            <v>0</v>
          </cell>
          <cell r="Y35">
            <v>44075</v>
          </cell>
          <cell r="Z35">
            <v>1007783000</v>
          </cell>
          <cell r="AA35">
            <v>69202</v>
          </cell>
          <cell r="AB35">
            <v>1513358050</v>
          </cell>
          <cell r="AC35">
            <v>57989</v>
          </cell>
          <cell r="AD35">
            <v>1162059900</v>
          </cell>
          <cell r="AE35">
            <v>0</v>
          </cell>
        </row>
        <row r="36">
          <cell r="G36">
            <v>4</v>
          </cell>
          <cell r="I36">
            <v>5</v>
          </cell>
          <cell r="K36">
            <v>6</v>
          </cell>
          <cell r="M36">
            <v>7</v>
          </cell>
          <cell r="O36">
            <v>8</v>
          </cell>
          <cell r="Q36">
            <v>9</v>
          </cell>
          <cell r="S36">
            <v>10</v>
          </cell>
          <cell r="U36">
            <v>11</v>
          </cell>
          <cell r="W36">
            <v>12</v>
          </cell>
        </row>
        <row r="37">
          <cell r="D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C37">
            <v>0</v>
          </cell>
        </row>
        <row r="41">
          <cell r="H41" t="str">
            <v>ASLI</v>
          </cell>
        </row>
        <row r="42">
          <cell r="B42" t="str">
            <v>KODE</v>
          </cell>
          <cell r="C42" t="str">
            <v>HPP</v>
          </cell>
          <cell r="H42" t="str">
            <v>Produk</v>
          </cell>
        </row>
        <row r="43">
          <cell r="B43">
            <v>12613</v>
          </cell>
          <cell r="C43" t="str">
            <v>Aqua 240 ml</v>
          </cell>
          <cell r="D43">
            <v>15300</v>
          </cell>
        </row>
        <row r="44">
          <cell r="B44">
            <v>12512</v>
          </cell>
          <cell r="C44" t="str">
            <v>Aqua 330 ml</v>
          </cell>
          <cell r="D44">
            <v>22450</v>
          </cell>
          <cell r="I44" t="str">
            <v>HPP</v>
          </cell>
        </row>
        <row r="45">
          <cell r="B45">
            <v>10510</v>
          </cell>
          <cell r="C45" t="str">
            <v>AQ.380 ML ISI 1X24</v>
          </cell>
          <cell r="D45">
            <v>15000</v>
          </cell>
          <cell r="H45" t="str">
            <v>Aqua 240 ml</v>
          </cell>
          <cell r="I45">
            <v>15300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H46" t="str">
            <v>Aqua 330 ml</v>
          </cell>
          <cell r="I46">
            <v>22450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H47" t="str">
            <v>Aqua 380 ml</v>
          </cell>
          <cell r="I47">
            <v>15000</v>
          </cell>
        </row>
        <row r="48">
          <cell r="B48">
            <v>12312</v>
          </cell>
          <cell r="C48" t="str">
            <v>Aqua 600 ml</v>
          </cell>
          <cell r="D48">
            <v>28700</v>
          </cell>
          <cell r="H48" t="str">
            <v>Aqua 380 ml</v>
          </cell>
          <cell r="I48">
            <v>500</v>
          </cell>
        </row>
        <row r="49">
          <cell r="B49">
            <v>12111</v>
          </cell>
          <cell r="C49" t="str">
            <v>Aqua 1500 ml</v>
          </cell>
          <cell r="D49">
            <v>28200</v>
          </cell>
          <cell r="H49" t="str">
            <v>Aqua 380 ml</v>
          </cell>
          <cell r="I49">
            <v>13000</v>
          </cell>
        </row>
        <row r="50">
          <cell r="B50">
            <v>40410</v>
          </cell>
          <cell r="C50" t="str">
            <v>MIZONE ORANGE LIME  500ML</v>
          </cell>
          <cell r="D50">
            <v>27450</v>
          </cell>
          <cell r="H50" t="str">
            <v>Aqua 600 ml</v>
          </cell>
          <cell r="I50">
            <v>28700</v>
          </cell>
        </row>
        <row r="51">
          <cell r="B51">
            <v>40411</v>
          </cell>
          <cell r="C51" t="str">
            <v>MIZONE PASSION FRUIT 500M</v>
          </cell>
          <cell r="D51">
            <v>27450</v>
          </cell>
          <cell r="H51" t="str">
            <v>Aqua 1500 ml</v>
          </cell>
          <cell r="I51">
            <v>28200</v>
          </cell>
        </row>
        <row r="52">
          <cell r="B52">
            <v>40412</v>
          </cell>
          <cell r="C52" t="str">
            <v>MIZONE LYCHEE LEMON 500 M</v>
          </cell>
          <cell r="D52">
            <v>27450</v>
          </cell>
          <cell r="H52" t="str">
            <v>MIZONE</v>
          </cell>
          <cell r="I52">
            <v>27450</v>
          </cell>
        </row>
        <row r="53">
          <cell r="B53">
            <v>40413</v>
          </cell>
          <cell r="C53" t="str">
            <v>MIZONE M.PACK TT 500ML 1X</v>
          </cell>
          <cell r="D53">
            <v>27450</v>
          </cell>
          <cell r="H53" t="str">
            <v>MILKUAT</v>
          </cell>
        </row>
        <row r="54">
          <cell r="B54">
            <v>40418</v>
          </cell>
          <cell r="C54" t="str">
            <v>MIZONE APPLE GUAVA 500 ML</v>
          </cell>
          <cell r="D54">
            <v>27450</v>
          </cell>
          <cell r="H54" t="str">
            <v>MILKUAT CHC-135</v>
          </cell>
        </row>
        <row r="55">
          <cell r="C55" t="str">
            <v>MILKUAT</v>
          </cell>
          <cell r="H55" t="str">
            <v>MILKUAT CHC-70</v>
          </cell>
        </row>
        <row r="56">
          <cell r="C56" t="str">
            <v>MILKUAT CHC-135</v>
          </cell>
          <cell r="H56" t="str">
            <v>MILKUAT PREB./40</v>
          </cell>
        </row>
        <row r="57">
          <cell r="C57" t="str">
            <v>MILKUAT CHC-70</v>
          </cell>
          <cell r="H57" t="str">
            <v>Vit 240 ml</v>
          </cell>
          <cell r="I57">
            <v>11800</v>
          </cell>
        </row>
        <row r="58">
          <cell r="C58" t="str">
            <v>MILKUAT PREB./40</v>
          </cell>
          <cell r="H58" t="str">
            <v>Vit 600 ml</v>
          </cell>
          <cell r="I58">
            <v>19900</v>
          </cell>
        </row>
        <row r="59">
          <cell r="B59">
            <v>22613</v>
          </cell>
          <cell r="C59" t="str">
            <v>Vit 240 ml</v>
          </cell>
          <cell r="D59">
            <v>11800</v>
          </cell>
          <cell r="H59" t="str">
            <v>Vit 1500 ml</v>
          </cell>
          <cell r="I59">
            <v>19000</v>
          </cell>
        </row>
        <row r="60">
          <cell r="B60">
            <v>22312</v>
          </cell>
          <cell r="C60" t="str">
            <v>Vit 600 ml</v>
          </cell>
          <cell r="D60">
            <v>19900</v>
          </cell>
        </row>
        <row r="61">
          <cell r="B61">
            <v>22111</v>
          </cell>
          <cell r="C61" t="str">
            <v>Vit 1500 ml</v>
          </cell>
          <cell r="D61">
            <v>19000</v>
          </cell>
          <cell r="H61" t="str">
            <v>Aqua 5 Gallon</v>
          </cell>
          <cell r="I61">
            <v>8150</v>
          </cell>
        </row>
        <row r="62">
          <cell r="H62" t="str">
            <v>Vit 5 Gallon</v>
          </cell>
          <cell r="I62">
            <v>5900</v>
          </cell>
        </row>
        <row r="63">
          <cell r="B63">
            <v>10110</v>
          </cell>
          <cell r="C63" t="str">
            <v>Aqua 5 Gallon</v>
          </cell>
          <cell r="D63">
            <v>8150</v>
          </cell>
        </row>
        <row r="64">
          <cell r="B64">
            <v>20110</v>
          </cell>
          <cell r="C64" t="str">
            <v>Vit 5 Gallon</v>
          </cell>
          <cell r="D64">
            <v>5900</v>
          </cell>
        </row>
        <row r="65">
          <cell r="B65">
            <v>10111</v>
          </cell>
          <cell r="C65" t="str">
            <v>AQ.5GLN BTL</v>
          </cell>
          <cell r="D65">
            <v>30000</v>
          </cell>
        </row>
        <row r="66">
          <cell r="B66">
            <v>20111</v>
          </cell>
          <cell r="C66" t="str">
            <v>VT.5GLN BTL</v>
          </cell>
          <cell r="D66">
            <v>30000</v>
          </cell>
        </row>
      </sheetData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"/>
      <sheetName val="LKH"/>
      <sheetName val="MONEYCROSCEK "/>
      <sheetName val="KB"/>
      <sheetName val="KO"/>
      <sheetName val="BD"/>
      <sheetName val="REKAP BIAYA"/>
      <sheetName val="BANK"/>
      <sheetName val="HUTANG MS SUPPORT"/>
      <sheetName val="PIUT MSSUPPORT"/>
      <sheetName val="GRESIK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12230</v>
          </cell>
          <cell r="E7">
            <v>121412050</v>
          </cell>
          <cell r="F7">
            <v>0</v>
          </cell>
          <cell r="G7">
            <v>121412050</v>
          </cell>
        </row>
        <row r="8">
          <cell r="B8">
            <v>10111</v>
          </cell>
          <cell r="C8" t="str">
            <v>AQ.5GLN BTL</v>
          </cell>
          <cell r="D8">
            <v>362</v>
          </cell>
          <cell r="E8">
            <v>10860000</v>
          </cell>
          <cell r="F8">
            <v>0</v>
          </cell>
          <cell r="G8">
            <v>10860000</v>
          </cell>
        </row>
        <row r="9">
          <cell r="B9">
            <v>19310</v>
          </cell>
          <cell r="C9" t="str">
            <v>AQ.TISSUE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20110</v>
          </cell>
          <cell r="C10" t="str">
            <v>VT.5GLN ISI</v>
          </cell>
          <cell r="D10">
            <v>727</v>
          </cell>
          <cell r="E10">
            <v>5013200</v>
          </cell>
          <cell r="F10">
            <v>61800</v>
          </cell>
          <cell r="G10">
            <v>4951400</v>
          </cell>
        </row>
        <row r="11">
          <cell r="B11">
            <v>20111</v>
          </cell>
          <cell r="C11" t="str">
            <v>VT.5GLN BTL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B12">
            <v>29310</v>
          </cell>
          <cell r="C12" t="str">
            <v>VT.TISSUE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6">
          <cell r="D26">
            <v>13319</v>
          </cell>
          <cell r="E26">
            <v>137285250</v>
          </cell>
          <cell r="F26">
            <v>61800</v>
          </cell>
          <cell r="G26">
            <v>137223450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13905</v>
          </cell>
          <cell r="E28" t="str">
            <v>ttlunit</v>
          </cell>
          <cell r="G28">
            <v>-61800</v>
          </cell>
        </row>
        <row r="29">
          <cell r="D29">
            <v>0</v>
          </cell>
        </row>
        <row r="30">
          <cell r="I30">
            <v>61800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IN GDG BARU"/>
      <sheetName val="SUPIN MARGO"/>
      <sheetName val="SEGEMEN SPS + PTC"/>
      <sheetName val="LKH"/>
      <sheetName val="money crosscek"/>
      <sheetName val="BANK STATEMENT"/>
      <sheetName val="BG"/>
      <sheetName val="BANK LIVIA"/>
      <sheetName val="BANK BTN"/>
      <sheetName val="KB"/>
      <sheetName val="KO"/>
      <sheetName val="BD"/>
      <sheetName val="TP"/>
      <sheetName val="titipan pelanggan"/>
      <sheetName val="PIUT MS.SUPPORT"/>
      <sheetName val="SPS"/>
      <sheetName val="REKAP BIAYA"/>
      <sheetName val="BBM"/>
      <sheetName val="HUTANG MS.SUP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DEPO SPS</v>
          </cell>
        </row>
        <row r="4">
          <cell r="B4" t="str">
            <v>LAPORAN MUTASI PRODUK</v>
          </cell>
        </row>
        <row r="5">
          <cell r="B5" t="str">
            <v>PER  31 JANUARI  2013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F6" t="str">
            <v>OLD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20691</v>
          </cell>
          <cell r="E8">
            <v>182080800</v>
          </cell>
          <cell r="F8">
            <v>8500</v>
          </cell>
          <cell r="G8">
            <v>8950</v>
          </cell>
          <cell r="H8">
            <v>71242</v>
          </cell>
          <cell r="I8">
            <v>637615900</v>
          </cell>
          <cell r="J8">
            <v>18072</v>
          </cell>
          <cell r="K8">
            <v>161744400</v>
          </cell>
          <cell r="L8">
            <v>95550</v>
          </cell>
          <cell r="M8">
            <v>855172500</v>
          </cell>
          <cell r="N8">
            <v>1487</v>
          </cell>
          <cell r="O8">
            <v>13308650</v>
          </cell>
          <cell r="P8">
            <v>922</v>
          </cell>
          <cell r="Q8">
            <v>8251900</v>
          </cell>
          <cell r="R8">
            <v>74179</v>
          </cell>
          <cell r="S8">
            <v>663902050</v>
          </cell>
          <cell r="T8">
            <v>95550</v>
          </cell>
          <cell r="U8">
            <v>855172500</v>
          </cell>
          <cell r="V8">
            <v>4314</v>
          </cell>
          <cell r="W8">
            <v>38610300</v>
          </cell>
          <cell r="X8">
            <v>1763</v>
          </cell>
          <cell r="Y8">
            <v>15778850</v>
          </cell>
          <cell r="Z8">
            <v>30314</v>
          </cell>
          <cell r="AA8">
            <v>271310300</v>
          </cell>
          <cell r="AB8">
            <v>65730</v>
          </cell>
          <cell r="AC8">
            <v>588283500</v>
          </cell>
          <cell r="AD8">
            <v>56107</v>
          </cell>
          <cell r="AE8">
            <v>499054000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30466</v>
          </cell>
          <cell r="E9">
            <v>913980000</v>
          </cell>
          <cell r="F9">
            <v>30000</v>
          </cell>
          <cell r="G9">
            <v>30000</v>
          </cell>
          <cell r="H9">
            <v>73240</v>
          </cell>
          <cell r="I9">
            <v>2197200000</v>
          </cell>
          <cell r="J9">
            <v>72185</v>
          </cell>
          <cell r="K9">
            <v>2165550000</v>
          </cell>
          <cell r="L9">
            <v>158697</v>
          </cell>
          <cell r="M9">
            <v>4760910000</v>
          </cell>
          <cell r="N9">
            <v>9657</v>
          </cell>
          <cell r="O9">
            <v>289710000</v>
          </cell>
          <cell r="P9">
            <v>61044</v>
          </cell>
          <cell r="Q9">
            <v>1831320000</v>
          </cell>
          <cell r="R9">
            <v>74999</v>
          </cell>
          <cell r="S9">
            <v>2249970000</v>
          </cell>
          <cell r="T9">
            <v>158697</v>
          </cell>
          <cell r="U9">
            <v>4760910000</v>
          </cell>
          <cell r="V9">
            <v>6224</v>
          </cell>
          <cell r="W9">
            <v>186720000</v>
          </cell>
          <cell r="X9">
            <v>3456</v>
          </cell>
          <cell r="Y9">
            <v>103680000</v>
          </cell>
          <cell r="Z9">
            <v>39825</v>
          </cell>
          <cell r="AA9">
            <v>1194750000</v>
          </cell>
          <cell r="AB9">
            <v>12173</v>
          </cell>
          <cell r="AC9">
            <v>365190000</v>
          </cell>
          <cell r="AD9">
            <v>2814</v>
          </cell>
          <cell r="AE9">
            <v>84420000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1000</v>
          </cell>
          <cell r="E10">
            <v>21000000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166</v>
          </cell>
          <cell r="M10">
            <v>3486000</v>
          </cell>
          <cell r="N10">
            <v>37</v>
          </cell>
          <cell r="O10">
            <v>777000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166</v>
          </cell>
          <cell r="U10">
            <v>3486000</v>
          </cell>
          <cell r="V10">
            <v>92</v>
          </cell>
          <cell r="W10">
            <v>1932000</v>
          </cell>
          <cell r="Y10">
            <v>0</v>
          </cell>
          <cell r="Z10">
            <v>945</v>
          </cell>
          <cell r="AA10">
            <v>19845000</v>
          </cell>
          <cell r="AB10">
            <v>-55</v>
          </cell>
          <cell r="AC10">
            <v>-1155000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102000556</v>
          </cell>
          <cell r="C11" t="str">
            <v>1 MILKUAT INSTAN STROWBERI</v>
          </cell>
          <cell r="E11">
            <v>0</v>
          </cell>
          <cell r="F11">
            <v>17400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2 MILKUAT INSTAN ORANGE</v>
          </cell>
          <cell r="E12">
            <v>0</v>
          </cell>
          <cell r="F12">
            <v>500</v>
          </cell>
          <cell r="AD12">
            <v>0</v>
          </cell>
          <cell r="AE12">
            <v>0</v>
          </cell>
        </row>
        <row r="13">
          <cell r="B13">
            <v>102000556</v>
          </cell>
          <cell r="C13" t="str">
            <v>3 MILKUAT INSTANT COKLAT</v>
          </cell>
          <cell r="E13">
            <v>0</v>
          </cell>
          <cell r="F13">
            <v>13000</v>
          </cell>
          <cell r="AD13">
            <v>0</v>
          </cell>
          <cell r="AE13">
            <v>0</v>
          </cell>
        </row>
        <row r="14">
          <cell r="B14">
            <v>10510</v>
          </cell>
          <cell r="C14" t="str">
            <v>AQ.380 ML ISI 1X24</v>
          </cell>
          <cell r="D14">
            <v>9</v>
          </cell>
          <cell r="E14">
            <v>156600</v>
          </cell>
          <cell r="F14">
            <v>29150</v>
          </cell>
          <cell r="G14">
            <v>17400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9</v>
          </cell>
          <cell r="AA14">
            <v>156600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10511</v>
          </cell>
          <cell r="C15" t="str">
            <v>AQ.380 ML BTL</v>
          </cell>
          <cell r="D15">
            <v>4570</v>
          </cell>
          <cell r="E15">
            <v>2285000</v>
          </cell>
          <cell r="F15">
            <v>29700</v>
          </cell>
          <cell r="G15">
            <v>500</v>
          </cell>
          <cell r="H15">
            <v>0</v>
          </cell>
          <cell r="I15">
            <v>0</v>
          </cell>
          <cell r="J15">
            <v>586</v>
          </cell>
          <cell r="K15">
            <v>293000</v>
          </cell>
          <cell r="L15">
            <v>0</v>
          </cell>
          <cell r="M15">
            <v>0</v>
          </cell>
          <cell r="N15">
            <v>120</v>
          </cell>
          <cell r="O15">
            <v>60000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4728</v>
          </cell>
          <cell r="W15">
            <v>2364000</v>
          </cell>
          <cell r="Y15">
            <v>0</v>
          </cell>
          <cell r="Z15">
            <v>548</v>
          </cell>
          <cell r="AA15">
            <v>274000</v>
          </cell>
          <cell r="AB15">
            <v>-4608</v>
          </cell>
          <cell r="AC15">
            <v>-2304000</v>
          </cell>
          <cell r="AD15">
            <v>-586</v>
          </cell>
          <cell r="AE15">
            <v>-293000</v>
          </cell>
          <cell r="AF15">
            <v>0</v>
          </cell>
        </row>
        <row r="16">
          <cell r="B16">
            <v>10512</v>
          </cell>
          <cell r="C16" t="str">
            <v>AQ.380 ML KRAT/PALET</v>
          </cell>
          <cell r="D16">
            <v>194</v>
          </cell>
          <cell r="E16">
            <v>2522000</v>
          </cell>
          <cell r="F16">
            <v>23350</v>
          </cell>
          <cell r="G16">
            <v>13000</v>
          </cell>
          <cell r="H16">
            <v>0</v>
          </cell>
          <cell r="I16">
            <v>0</v>
          </cell>
          <cell r="J16">
            <v>25</v>
          </cell>
          <cell r="K16">
            <v>325000</v>
          </cell>
          <cell r="L16">
            <v>0</v>
          </cell>
          <cell r="M16">
            <v>0</v>
          </cell>
          <cell r="N16">
            <v>5</v>
          </cell>
          <cell r="O16">
            <v>65000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201</v>
          </cell>
          <cell r="W16">
            <v>2613000</v>
          </cell>
          <cell r="Y16">
            <v>0</v>
          </cell>
          <cell r="Z16">
            <v>23</v>
          </cell>
          <cell r="AA16">
            <v>299000</v>
          </cell>
          <cell r="AB16">
            <v>-196</v>
          </cell>
          <cell r="AC16">
            <v>-2548000</v>
          </cell>
          <cell r="AD16">
            <v>-25</v>
          </cell>
          <cell r="AE16">
            <v>-325000</v>
          </cell>
          <cell r="AF16">
            <v>0</v>
          </cell>
        </row>
        <row r="17">
          <cell r="B17">
            <v>12111</v>
          </cell>
          <cell r="C17" t="str">
            <v>AQ.1500ML 1X12</v>
          </cell>
          <cell r="D17">
            <v>383</v>
          </cell>
          <cell r="E17">
            <v>11604900</v>
          </cell>
          <cell r="F17">
            <v>15900</v>
          </cell>
          <cell r="G17">
            <v>30300</v>
          </cell>
          <cell r="H17">
            <v>68515</v>
          </cell>
          <cell r="I17">
            <v>2076004500</v>
          </cell>
          <cell r="J17">
            <v>5690</v>
          </cell>
          <cell r="K17">
            <v>172407000</v>
          </cell>
          <cell r="L17">
            <v>5712</v>
          </cell>
          <cell r="M17">
            <v>173073600</v>
          </cell>
          <cell r="N17">
            <v>802</v>
          </cell>
          <cell r="O17">
            <v>24300600</v>
          </cell>
          <cell r="P17">
            <v>0</v>
          </cell>
          <cell r="Q17">
            <v>0</v>
          </cell>
          <cell r="R17">
            <v>62343</v>
          </cell>
          <cell r="S17">
            <v>1888992900</v>
          </cell>
          <cell r="T17">
            <v>5712</v>
          </cell>
          <cell r="U17">
            <v>173073600</v>
          </cell>
          <cell r="V17">
            <v>2859</v>
          </cell>
          <cell r="W17">
            <v>86627700</v>
          </cell>
          <cell r="X17">
            <v>8650</v>
          </cell>
          <cell r="Y17">
            <v>262095000</v>
          </cell>
          <cell r="Z17">
            <v>1538</v>
          </cell>
          <cell r="AA17">
            <v>46601400</v>
          </cell>
          <cell r="AB17">
            <v>57808</v>
          </cell>
          <cell r="AC17">
            <v>1751582400</v>
          </cell>
          <cell r="AD17">
            <v>56653</v>
          </cell>
          <cell r="AE17">
            <v>1716585900</v>
          </cell>
          <cell r="AF17">
            <v>0</v>
          </cell>
        </row>
        <row r="18">
          <cell r="B18">
            <v>12312</v>
          </cell>
          <cell r="C18" t="str">
            <v>AQ.600ML 1X24</v>
          </cell>
          <cell r="D18">
            <v>7808</v>
          </cell>
          <cell r="E18">
            <v>252588800</v>
          </cell>
          <cell r="F18">
            <v>0</v>
          </cell>
          <cell r="G18">
            <v>32350</v>
          </cell>
          <cell r="H18">
            <v>128092</v>
          </cell>
          <cell r="I18">
            <v>4143776200</v>
          </cell>
          <cell r="J18">
            <v>5032</v>
          </cell>
          <cell r="K18">
            <v>162785200</v>
          </cell>
          <cell r="L18">
            <v>2045</v>
          </cell>
          <cell r="M18">
            <v>66155750</v>
          </cell>
          <cell r="N18">
            <v>277</v>
          </cell>
          <cell r="O18">
            <v>8960950</v>
          </cell>
          <cell r="P18">
            <v>0</v>
          </cell>
          <cell r="Q18">
            <v>0</v>
          </cell>
          <cell r="R18">
            <v>87362</v>
          </cell>
          <cell r="S18">
            <v>2826160700</v>
          </cell>
          <cell r="T18">
            <v>2045</v>
          </cell>
          <cell r="U18">
            <v>66155750</v>
          </cell>
          <cell r="V18">
            <v>1133</v>
          </cell>
          <cell r="W18">
            <v>36652550</v>
          </cell>
          <cell r="X18">
            <v>6520</v>
          </cell>
          <cell r="Y18">
            <v>210922000</v>
          </cell>
          <cell r="Z18">
            <v>46194</v>
          </cell>
          <cell r="AA18">
            <v>1494375900</v>
          </cell>
          <cell r="AB18">
            <v>120716</v>
          </cell>
          <cell r="AC18">
            <v>3905162600</v>
          </cell>
          <cell r="AD18">
            <v>82330</v>
          </cell>
          <cell r="AE18">
            <v>2663375500</v>
          </cell>
          <cell r="AF18">
            <v>0</v>
          </cell>
        </row>
        <row r="19">
          <cell r="B19">
            <v>12512</v>
          </cell>
          <cell r="C19" t="str">
            <v>AQ.330ML 1X24</v>
          </cell>
          <cell r="D19">
            <v>11549</v>
          </cell>
          <cell r="E19">
            <v>269669150</v>
          </cell>
          <cell r="F19">
            <v>6100</v>
          </cell>
          <cell r="G19">
            <v>23350</v>
          </cell>
          <cell r="H19">
            <v>11700</v>
          </cell>
          <cell r="I19">
            <v>273195000</v>
          </cell>
          <cell r="J19">
            <v>959</v>
          </cell>
          <cell r="K19">
            <v>22392650</v>
          </cell>
          <cell r="L19">
            <v>290</v>
          </cell>
          <cell r="M19">
            <v>6771500</v>
          </cell>
          <cell r="N19">
            <v>15</v>
          </cell>
          <cell r="O19">
            <v>350250</v>
          </cell>
          <cell r="P19">
            <v>0</v>
          </cell>
          <cell r="Q19">
            <v>0</v>
          </cell>
          <cell r="R19">
            <v>6393</v>
          </cell>
          <cell r="S19">
            <v>149276550</v>
          </cell>
          <cell r="T19">
            <v>290</v>
          </cell>
          <cell r="U19">
            <v>6771500</v>
          </cell>
          <cell r="V19">
            <v>957</v>
          </cell>
          <cell r="W19">
            <v>22345950</v>
          </cell>
          <cell r="X19">
            <v>2925</v>
          </cell>
          <cell r="Y19">
            <v>68298750</v>
          </cell>
          <cell r="Z19">
            <v>13948</v>
          </cell>
          <cell r="AA19">
            <v>325685800</v>
          </cell>
          <cell r="AB19">
            <v>7833</v>
          </cell>
          <cell r="AC19">
            <v>182900550</v>
          </cell>
          <cell r="AD19">
            <v>5434</v>
          </cell>
          <cell r="AE19">
            <v>126883900</v>
          </cell>
          <cell r="AF19">
            <v>0</v>
          </cell>
        </row>
        <row r="20">
          <cell r="B20">
            <v>12613</v>
          </cell>
          <cell r="C20" t="str">
            <v>AQ.240ML 1X48</v>
          </cell>
          <cell r="D20">
            <v>5111</v>
          </cell>
          <cell r="E20">
            <v>85864800</v>
          </cell>
          <cell r="F20">
            <v>30000</v>
          </cell>
          <cell r="G20">
            <v>16800</v>
          </cell>
          <cell r="H20">
            <v>57400</v>
          </cell>
          <cell r="I20">
            <v>964320000</v>
          </cell>
          <cell r="J20">
            <v>4625</v>
          </cell>
          <cell r="K20">
            <v>77700000</v>
          </cell>
          <cell r="L20">
            <v>2295</v>
          </cell>
          <cell r="M20">
            <v>38556000</v>
          </cell>
          <cell r="N20">
            <v>734</v>
          </cell>
          <cell r="O20">
            <v>12331200</v>
          </cell>
          <cell r="P20">
            <v>0</v>
          </cell>
          <cell r="Q20">
            <v>0</v>
          </cell>
          <cell r="R20">
            <v>50074</v>
          </cell>
          <cell r="S20">
            <v>841243200</v>
          </cell>
          <cell r="T20">
            <v>2295</v>
          </cell>
          <cell r="U20">
            <v>38556000</v>
          </cell>
          <cell r="V20">
            <v>3358</v>
          </cell>
          <cell r="W20">
            <v>56414400</v>
          </cell>
          <cell r="X20">
            <v>3832</v>
          </cell>
          <cell r="Y20">
            <v>64377600</v>
          </cell>
          <cell r="Z20">
            <v>10606</v>
          </cell>
          <cell r="AA20">
            <v>178180800</v>
          </cell>
          <cell r="AB20">
            <v>50944</v>
          </cell>
          <cell r="AC20">
            <v>855859200</v>
          </cell>
          <cell r="AD20">
            <v>45449</v>
          </cell>
          <cell r="AE20">
            <v>763543200</v>
          </cell>
          <cell r="AF20">
            <v>0</v>
          </cell>
        </row>
        <row r="21">
          <cell r="B21">
            <v>19310</v>
          </cell>
          <cell r="C21" t="str">
            <v>AQ.TISSUE</v>
          </cell>
          <cell r="D21">
            <v>0</v>
          </cell>
          <cell r="E21">
            <v>0</v>
          </cell>
          <cell r="F21">
            <v>19650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20110</v>
          </cell>
          <cell r="C22" t="str">
            <v>VT.5GLN ISI</v>
          </cell>
          <cell r="D22">
            <v>2393</v>
          </cell>
          <cell r="E22">
            <v>14597300</v>
          </cell>
          <cell r="F22">
            <v>20550</v>
          </cell>
          <cell r="G22">
            <v>6100</v>
          </cell>
          <cell r="H22">
            <v>3024</v>
          </cell>
          <cell r="I22">
            <v>18446400</v>
          </cell>
          <cell r="J22">
            <v>1051</v>
          </cell>
          <cell r="K22">
            <v>6411100</v>
          </cell>
          <cell r="L22">
            <v>4442</v>
          </cell>
          <cell r="M22">
            <v>27096200</v>
          </cell>
          <cell r="N22">
            <v>534</v>
          </cell>
          <cell r="O22">
            <v>3257400</v>
          </cell>
          <cell r="P22">
            <v>4</v>
          </cell>
          <cell r="Q22">
            <v>24400</v>
          </cell>
          <cell r="R22">
            <v>2850</v>
          </cell>
          <cell r="S22">
            <v>17385000</v>
          </cell>
          <cell r="T22">
            <v>4442</v>
          </cell>
          <cell r="U22">
            <v>27096200</v>
          </cell>
          <cell r="V22">
            <v>293</v>
          </cell>
          <cell r="W22">
            <v>1787300</v>
          </cell>
          <cell r="X22">
            <v>0</v>
          </cell>
          <cell r="Y22">
            <v>0</v>
          </cell>
          <cell r="Z22">
            <v>3855</v>
          </cell>
          <cell r="AA22">
            <v>23515500</v>
          </cell>
          <cell r="AB22">
            <v>3261</v>
          </cell>
          <cell r="AC22">
            <v>19892100</v>
          </cell>
          <cell r="AD22">
            <v>1799</v>
          </cell>
          <cell r="AE22">
            <v>10973900</v>
          </cell>
          <cell r="AF22">
            <v>0</v>
          </cell>
        </row>
        <row r="23">
          <cell r="B23">
            <v>20111</v>
          </cell>
          <cell r="C23" t="str">
            <v>VT.5GLN BTL</v>
          </cell>
          <cell r="D23">
            <v>3130</v>
          </cell>
          <cell r="E23">
            <v>93900000</v>
          </cell>
          <cell r="F23">
            <v>12250</v>
          </cell>
          <cell r="G23">
            <v>30000</v>
          </cell>
          <cell r="H23">
            <v>3027</v>
          </cell>
          <cell r="I23">
            <v>90810000</v>
          </cell>
          <cell r="J23">
            <v>2690</v>
          </cell>
          <cell r="K23">
            <v>80700000</v>
          </cell>
          <cell r="L23">
            <v>6110</v>
          </cell>
          <cell r="M23">
            <v>183300000</v>
          </cell>
          <cell r="N23">
            <v>631</v>
          </cell>
          <cell r="O23">
            <v>18930000</v>
          </cell>
          <cell r="P23">
            <v>859</v>
          </cell>
          <cell r="Q23">
            <v>25770000</v>
          </cell>
          <cell r="R23">
            <v>2744</v>
          </cell>
          <cell r="S23">
            <v>82320000</v>
          </cell>
          <cell r="T23">
            <v>6110</v>
          </cell>
          <cell r="U23">
            <v>183300000</v>
          </cell>
          <cell r="V23">
            <v>386</v>
          </cell>
          <cell r="W23">
            <v>11580000</v>
          </cell>
          <cell r="X23">
            <v>0</v>
          </cell>
          <cell r="Y23">
            <v>0</v>
          </cell>
          <cell r="Z23">
            <v>5489</v>
          </cell>
          <cell r="AA23">
            <v>164670000</v>
          </cell>
          <cell r="AB23">
            <v>2413</v>
          </cell>
          <cell r="AC23">
            <v>72390000</v>
          </cell>
          <cell r="AD23">
            <v>54</v>
          </cell>
          <cell r="AE23">
            <v>1620000</v>
          </cell>
          <cell r="AF23">
            <v>0</v>
          </cell>
        </row>
        <row r="24">
          <cell r="B24">
            <v>22111</v>
          </cell>
          <cell r="C24" t="str">
            <v>VT.1500ML 1X12</v>
          </cell>
          <cell r="D24">
            <v>1079</v>
          </cell>
          <cell r="E24">
            <v>21202350</v>
          </cell>
          <cell r="F24">
            <v>0</v>
          </cell>
          <cell r="G24">
            <v>19650</v>
          </cell>
          <cell r="H24">
            <v>4131</v>
          </cell>
          <cell r="I24">
            <v>81174150</v>
          </cell>
          <cell r="J24">
            <v>135</v>
          </cell>
          <cell r="K24">
            <v>2652750</v>
          </cell>
          <cell r="L24">
            <v>1408</v>
          </cell>
          <cell r="M24">
            <v>27667200</v>
          </cell>
          <cell r="N24">
            <v>294</v>
          </cell>
          <cell r="O24">
            <v>5777100</v>
          </cell>
          <cell r="P24">
            <v>0</v>
          </cell>
          <cell r="Q24">
            <v>0</v>
          </cell>
          <cell r="R24">
            <v>2758</v>
          </cell>
          <cell r="S24">
            <v>54194700</v>
          </cell>
          <cell r="T24">
            <v>1408</v>
          </cell>
          <cell r="U24">
            <v>27667200</v>
          </cell>
          <cell r="V24">
            <v>1011</v>
          </cell>
          <cell r="W24">
            <v>19866150</v>
          </cell>
          <cell r="X24">
            <v>1330</v>
          </cell>
          <cell r="Y24">
            <v>26134500</v>
          </cell>
          <cell r="Z24">
            <v>540</v>
          </cell>
          <cell r="AA24">
            <v>10611000</v>
          </cell>
          <cell r="AB24">
            <v>2084</v>
          </cell>
          <cell r="AC24">
            <v>40950600</v>
          </cell>
          <cell r="AD24">
            <v>2623</v>
          </cell>
          <cell r="AE24">
            <v>51541950</v>
          </cell>
          <cell r="AF24">
            <v>0</v>
          </cell>
        </row>
        <row r="25">
          <cell r="B25">
            <v>22312</v>
          </cell>
          <cell r="C25" t="str">
            <v>VT.600ML 1X24</v>
          </cell>
          <cell r="D25">
            <v>3531</v>
          </cell>
          <cell r="E25">
            <v>72562050</v>
          </cell>
          <cell r="F25">
            <v>29200</v>
          </cell>
          <cell r="G25">
            <v>20550</v>
          </cell>
          <cell r="H25">
            <v>887</v>
          </cell>
          <cell r="I25">
            <v>18227850</v>
          </cell>
          <cell r="J25">
            <v>181</v>
          </cell>
          <cell r="K25">
            <v>3719550</v>
          </cell>
          <cell r="L25">
            <v>656</v>
          </cell>
          <cell r="M25">
            <v>13480800</v>
          </cell>
          <cell r="N25">
            <v>27</v>
          </cell>
          <cell r="O25">
            <v>554850</v>
          </cell>
          <cell r="P25">
            <v>0</v>
          </cell>
          <cell r="Q25">
            <v>0</v>
          </cell>
          <cell r="R25">
            <v>908</v>
          </cell>
          <cell r="S25">
            <v>18659400</v>
          </cell>
          <cell r="T25">
            <v>656</v>
          </cell>
          <cell r="U25">
            <v>13480800</v>
          </cell>
          <cell r="V25">
            <v>500</v>
          </cell>
          <cell r="W25">
            <v>10275000</v>
          </cell>
          <cell r="X25">
            <v>0</v>
          </cell>
          <cell r="Y25">
            <v>0</v>
          </cell>
          <cell r="Z25">
            <v>3218</v>
          </cell>
          <cell r="AA25">
            <v>66129900</v>
          </cell>
          <cell r="AB25">
            <v>414</v>
          </cell>
          <cell r="AC25">
            <v>8507700</v>
          </cell>
          <cell r="AD25">
            <v>727</v>
          </cell>
          <cell r="AE25">
            <v>14939850</v>
          </cell>
          <cell r="AF25">
            <v>0</v>
          </cell>
        </row>
        <row r="26">
          <cell r="B26">
            <v>22613</v>
          </cell>
          <cell r="C26" t="str">
            <v>VT.240ML 1X48</v>
          </cell>
          <cell r="D26">
            <v>978</v>
          </cell>
          <cell r="E26">
            <v>11980500</v>
          </cell>
          <cell r="F26">
            <v>29200</v>
          </cell>
          <cell r="G26">
            <v>12250</v>
          </cell>
          <cell r="H26">
            <v>2104</v>
          </cell>
          <cell r="I26">
            <v>25774000</v>
          </cell>
          <cell r="J26">
            <v>413</v>
          </cell>
          <cell r="K26">
            <v>5059250</v>
          </cell>
          <cell r="L26">
            <v>1231</v>
          </cell>
          <cell r="M26">
            <v>15079750</v>
          </cell>
          <cell r="N26">
            <v>715</v>
          </cell>
          <cell r="O26">
            <v>8758750</v>
          </cell>
          <cell r="P26">
            <v>0</v>
          </cell>
          <cell r="Q26">
            <v>0</v>
          </cell>
          <cell r="R26">
            <v>2159</v>
          </cell>
          <cell r="S26">
            <v>26447750</v>
          </cell>
          <cell r="T26">
            <v>1231</v>
          </cell>
          <cell r="U26">
            <v>15079750</v>
          </cell>
          <cell r="V26">
            <v>1041</v>
          </cell>
          <cell r="W26">
            <v>12752250</v>
          </cell>
          <cell r="X26">
            <v>0</v>
          </cell>
          <cell r="Y26">
            <v>0</v>
          </cell>
          <cell r="Z26">
            <v>1010</v>
          </cell>
          <cell r="AA26">
            <v>12372500</v>
          </cell>
          <cell r="AB26">
            <v>1778</v>
          </cell>
          <cell r="AC26">
            <v>21780500</v>
          </cell>
          <cell r="AD26">
            <v>1746</v>
          </cell>
          <cell r="AE26">
            <v>21388500</v>
          </cell>
          <cell r="AF26">
            <v>0</v>
          </cell>
        </row>
        <row r="27">
          <cell r="B27">
            <v>29310</v>
          </cell>
          <cell r="C27" t="str">
            <v>VT.TISSUE</v>
          </cell>
          <cell r="D27">
            <v>0</v>
          </cell>
          <cell r="E27">
            <v>0</v>
          </cell>
          <cell r="F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40410</v>
          </cell>
          <cell r="C28" t="str">
            <v>MIZONE ORANGE LIME  500ML</v>
          </cell>
          <cell r="D28">
            <v>166</v>
          </cell>
          <cell r="E28">
            <v>4847200</v>
          </cell>
          <cell r="F28">
            <v>29200</v>
          </cell>
          <cell r="G28">
            <v>29200</v>
          </cell>
          <cell r="H28">
            <v>11025</v>
          </cell>
          <cell r="I28">
            <v>321930000</v>
          </cell>
          <cell r="J28">
            <v>3217</v>
          </cell>
          <cell r="K28">
            <v>93936400</v>
          </cell>
          <cell r="L28">
            <v>3675</v>
          </cell>
          <cell r="M28">
            <v>107310000</v>
          </cell>
          <cell r="N28">
            <v>6161</v>
          </cell>
          <cell r="O28">
            <v>179901200</v>
          </cell>
          <cell r="P28">
            <v>0</v>
          </cell>
          <cell r="Q28">
            <v>0</v>
          </cell>
          <cell r="R28">
            <v>17201</v>
          </cell>
          <cell r="S28">
            <v>502269200</v>
          </cell>
          <cell r="T28">
            <v>3675</v>
          </cell>
          <cell r="U28">
            <v>107310000</v>
          </cell>
          <cell r="V28">
            <v>2643</v>
          </cell>
          <cell r="W28">
            <v>77175600</v>
          </cell>
          <cell r="X28">
            <v>0</v>
          </cell>
          <cell r="Y28">
            <v>0</v>
          </cell>
          <cell r="Z28">
            <v>725</v>
          </cell>
          <cell r="AA28">
            <v>21170000</v>
          </cell>
          <cell r="AB28">
            <v>14543</v>
          </cell>
          <cell r="AC28">
            <v>424655600</v>
          </cell>
          <cell r="AD28">
            <v>13984</v>
          </cell>
          <cell r="AE28">
            <v>408332800</v>
          </cell>
          <cell r="AF28">
            <v>0</v>
          </cell>
        </row>
        <row r="29">
          <cell r="B29">
            <v>40411</v>
          </cell>
          <cell r="C29" t="str">
            <v>MIZONE PASSION FRUIT 500M</v>
          </cell>
          <cell r="D29">
            <v>79</v>
          </cell>
          <cell r="E29">
            <v>2306800</v>
          </cell>
          <cell r="F29">
            <v>29200</v>
          </cell>
          <cell r="G29">
            <v>29200</v>
          </cell>
          <cell r="H29">
            <v>3080</v>
          </cell>
          <cell r="I29">
            <v>89936000</v>
          </cell>
          <cell r="J29">
            <v>2666</v>
          </cell>
          <cell r="K29">
            <v>77847200</v>
          </cell>
          <cell r="L29">
            <v>0</v>
          </cell>
          <cell r="M29">
            <v>0</v>
          </cell>
          <cell r="N29">
            <v>730</v>
          </cell>
          <cell r="O29">
            <v>21316000</v>
          </cell>
          <cell r="P29">
            <v>0</v>
          </cell>
          <cell r="Q29">
            <v>0</v>
          </cell>
          <cell r="R29">
            <v>5809</v>
          </cell>
          <cell r="S29">
            <v>169622800</v>
          </cell>
          <cell r="T29">
            <v>0</v>
          </cell>
          <cell r="U29">
            <v>0</v>
          </cell>
          <cell r="V29">
            <v>273</v>
          </cell>
          <cell r="W29">
            <v>7971600</v>
          </cell>
          <cell r="X29">
            <v>0</v>
          </cell>
          <cell r="Y29">
            <v>0</v>
          </cell>
          <cell r="Z29">
            <v>473</v>
          </cell>
          <cell r="AA29">
            <v>13811600</v>
          </cell>
          <cell r="AB29">
            <v>3537</v>
          </cell>
          <cell r="AC29">
            <v>103280400</v>
          </cell>
          <cell r="AD29">
            <v>3143</v>
          </cell>
          <cell r="AE29">
            <v>91775600</v>
          </cell>
          <cell r="AF29">
            <v>0</v>
          </cell>
        </row>
        <row r="30">
          <cell r="B30">
            <v>40412</v>
          </cell>
          <cell r="C30" t="str">
            <v>MIZONE LYCHEE LEMON 500 M</v>
          </cell>
          <cell r="D30">
            <v>106</v>
          </cell>
          <cell r="E30">
            <v>3095200</v>
          </cell>
          <cell r="F30">
            <v>29200</v>
          </cell>
          <cell r="G30">
            <v>29200</v>
          </cell>
          <cell r="H30">
            <v>29505</v>
          </cell>
          <cell r="I30">
            <v>861546000</v>
          </cell>
          <cell r="J30">
            <v>3748</v>
          </cell>
          <cell r="K30">
            <v>109441600</v>
          </cell>
          <cell r="L30">
            <v>0</v>
          </cell>
          <cell r="M30">
            <v>0</v>
          </cell>
          <cell r="N30">
            <v>5460</v>
          </cell>
          <cell r="O30">
            <v>159432000</v>
          </cell>
          <cell r="P30">
            <v>0</v>
          </cell>
          <cell r="Q30">
            <v>0</v>
          </cell>
          <cell r="R30">
            <v>27093</v>
          </cell>
          <cell r="S30">
            <v>791115600</v>
          </cell>
          <cell r="T30">
            <v>0</v>
          </cell>
          <cell r="U30">
            <v>0</v>
          </cell>
          <cell r="V30">
            <v>10888</v>
          </cell>
          <cell r="W30">
            <v>317929600</v>
          </cell>
          <cell r="X30">
            <v>0</v>
          </cell>
          <cell r="Y30">
            <v>0</v>
          </cell>
          <cell r="Z30">
            <v>838</v>
          </cell>
          <cell r="AA30">
            <v>24469600</v>
          </cell>
          <cell r="AB30">
            <v>24077</v>
          </cell>
          <cell r="AC30">
            <v>703048400</v>
          </cell>
          <cell r="AD30">
            <v>23345</v>
          </cell>
          <cell r="AE30">
            <v>681674000</v>
          </cell>
          <cell r="AF30">
            <v>0</v>
          </cell>
        </row>
        <row r="31">
          <cell r="B31">
            <v>40413</v>
          </cell>
          <cell r="C31" t="str">
            <v>MIZONE M.PACK TT 500ML 1X</v>
          </cell>
          <cell r="D31">
            <v>0</v>
          </cell>
          <cell r="E31">
            <v>0</v>
          </cell>
          <cell r="G31">
            <v>29200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40418</v>
          </cell>
          <cell r="C32" t="str">
            <v>MIZONE APPLE GUAVA 500 ML</v>
          </cell>
          <cell r="D32">
            <v>180</v>
          </cell>
          <cell r="E32">
            <v>5256000</v>
          </cell>
          <cell r="G32">
            <v>29200</v>
          </cell>
          <cell r="H32">
            <v>6160</v>
          </cell>
          <cell r="I32">
            <v>179872000</v>
          </cell>
          <cell r="J32">
            <v>2267</v>
          </cell>
          <cell r="K32">
            <v>66196400</v>
          </cell>
          <cell r="L32">
            <v>3080</v>
          </cell>
          <cell r="M32">
            <v>89936000</v>
          </cell>
          <cell r="N32">
            <v>1557</v>
          </cell>
          <cell r="O32">
            <v>45464400</v>
          </cell>
          <cell r="P32">
            <v>0</v>
          </cell>
          <cell r="Q32">
            <v>0</v>
          </cell>
          <cell r="R32">
            <v>8657</v>
          </cell>
          <cell r="S32">
            <v>252784400</v>
          </cell>
          <cell r="T32">
            <v>3080</v>
          </cell>
          <cell r="U32">
            <v>89936000</v>
          </cell>
          <cell r="V32">
            <v>493</v>
          </cell>
          <cell r="W32">
            <v>14395600</v>
          </cell>
          <cell r="X32">
            <v>0</v>
          </cell>
          <cell r="Y32">
            <v>0</v>
          </cell>
          <cell r="Z32">
            <v>1014</v>
          </cell>
          <cell r="AA32">
            <v>29608800</v>
          </cell>
          <cell r="AB32">
            <v>7224</v>
          </cell>
          <cell r="AC32">
            <v>210940800</v>
          </cell>
          <cell r="AD32">
            <v>6390</v>
          </cell>
          <cell r="AE32">
            <v>186588000</v>
          </cell>
          <cell r="AF32">
            <v>0</v>
          </cell>
        </row>
        <row r="33">
          <cell r="B33" t="str">
            <v>40419</v>
          </cell>
          <cell r="C33" t="str">
            <v>MIZONE MANGGO KWENI 500ML</v>
          </cell>
          <cell r="D33">
            <v>217</v>
          </cell>
          <cell r="E33">
            <v>6336400</v>
          </cell>
          <cell r="G33">
            <v>29200</v>
          </cell>
          <cell r="H33">
            <v>7350</v>
          </cell>
          <cell r="I33">
            <v>214620000</v>
          </cell>
          <cell r="J33">
            <v>2048</v>
          </cell>
          <cell r="K33">
            <v>59801600</v>
          </cell>
          <cell r="L33">
            <v>0</v>
          </cell>
          <cell r="M33">
            <v>0</v>
          </cell>
          <cell r="N33">
            <v>208</v>
          </cell>
          <cell r="O33">
            <v>6073600</v>
          </cell>
          <cell r="P33">
            <v>0</v>
          </cell>
          <cell r="Q33">
            <v>0</v>
          </cell>
          <cell r="R33">
            <v>5242</v>
          </cell>
          <cell r="S33">
            <v>153066400</v>
          </cell>
          <cell r="T33">
            <v>0</v>
          </cell>
          <cell r="U33">
            <v>0</v>
          </cell>
          <cell r="V33">
            <v>243</v>
          </cell>
          <cell r="W33">
            <v>7095600</v>
          </cell>
          <cell r="X33">
            <v>3675</v>
          </cell>
          <cell r="Y33">
            <v>788728500000</v>
          </cell>
          <cell r="Z33">
            <v>663</v>
          </cell>
          <cell r="AA33">
            <v>19359600</v>
          </cell>
          <cell r="AB33">
            <v>3640</v>
          </cell>
          <cell r="AC33">
            <v>106288000</v>
          </cell>
          <cell r="AD33">
            <v>3194</v>
          </cell>
          <cell r="AE33">
            <v>93264800</v>
          </cell>
          <cell r="AF33">
            <v>0</v>
          </cell>
        </row>
        <row r="34">
          <cell r="B34">
            <v>40426</v>
          </cell>
          <cell r="C34" t="str">
            <v>MIZONE LYCHEE LEMON 1500</v>
          </cell>
          <cell r="D34">
            <v>0</v>
          </cell>
          <cell r="E34">
            <v>0</v>
          </cell>
          <cell r="G34">
            <v>39100</v>
          </cell>
          <cell r="H34">
            <v>0</v>
          </cell>
          <cell r="I34">
            <v>0</v>
          </cell>
          <cell r="J34">
            <v>193</v>
          </cell>
          <cell r="K34">
            <v>7546300</v>
          </cell>
          <cell r="L34">
            <v>0</v>
          </cell>
          <cell r="M34">
            <v>0</v>
          </cell>
          <cell r="N34">
            <v>400</v>
          </cell>
          <cell r="O34">
            <v>15640000</v>
          </cell>
          <cell r="P34">
            <v>0</v>
          </cell>
          <cell r="Q34">
            <v>0</v>
          </cell>
          <cell r="R34">
            <v>433</v>
          </cell>
          <cell r="S34">
            <v>16930300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160</v>
          </cell>
          <cell r="AA34">
            <v>6256000</v>
          </cell>
          <cell r="AB34">
            <v>400</v>
          </cell>
          <cell r="AC34">
            <v>15640000</v>
          </cell>
          <cell r="AD34">
            <v>240</v>
          </cell>
          <cell r="AE34">
            <v>9384000</v>
          </cell>
          <cell r="AF34">
            <v>0</v>
          </cell>
        </row>
        <row r="35">
          <cell r="B35">
            <v>40420</v>
          </cell>
          <cell r="C35" t="str">
            <v>VITZON</v>
          </cell>
          <cell r="D35">
            <v>0</v>
          </cell>
          <cell r="E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15510</v>
          </cell>
          <cell r="C36" t="str">
            <v>AQ.HC STAN/SEWA</v>
          </cell>
          <cell r="D36">
            <v>14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8</v>
          </cell>
          <cell r="O36">
            <v>0</v>
          </cell>
          <cell r="P36">
            <v>0</v>
          </cell>
          <cell r="Q36">
            <v>0</v>
          </cell>
          <cell r="R36">
            <v>1</v>
          </cell>
          <cell r="S36">
            <v>0</v>
          </cell>
          <cell r="T36">
            <v>0</v>
          </cell>
          <cell r="U36">
            <v>0</v>
          </cell>
          <cell r="V36">
            <v>7</v>
          </cell>
          <cell r="W36">
            <v>0</v>
          </cell>
          <cell r="Y36">
            <v>0</v>
          </cell>
          <cell r="Z36">
            <v>14</v>
          </cell>
          <cell r="AA36">
            <v>0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</row>
        <row r="37">
          <cell r="B37">
            <v>15511</v>
          </cell>
          <cell r="C37" t="str">
            <v>PORTABLE</v>
          </cell>
          <cell r="D37">
            <v>11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48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Y37">
            <v>0</v>
          </cell>
          <cell r="Z37">
            <v>9</v>
          </cell>
          <cell r="AA37">
            <v>0</v>
          </cell>
          <cell r="AB37">
            <v>-2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90002</v>
          </cell>
          <cell r="C38" t="str">
            <v>TRIPLEK/TRAY</v>
          </cell>
          <cell r="D38">
            <v>502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100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100</v>
          </cell>
          <cell r="W38">
            <v>0</v>
          </cell>
          <cell r="Y38">
            <v>0</v>
          </cell>
          <cell r="Z38">
            <v>502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17110</v>
          </cell>
          <cell r="C39" t="str">
            <v>AQ.GUCI BIRU</v>
          </cell>
          <cell r="D39">
            <v>27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27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B40">
            <v>33115</v>
          </cell>
          <cell r="C40" t="str">
            <v>Chiller FV Mizone ada roda</v>
          </cell>
          <cell r="D40">
            <v>4</v>
          </cell>
          <cell r="E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29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22</v>
          </cell>
          <cell r="W40">
            <v>0</v>
          </cell>
          <cell r="Y40">
            <v>0</v>
          </cell>
          <cell r="Z40">
            <v>11</v>
          </cell>
          <cell r="AA40">
            <v>0</v>
          </cell>
          <cell r="AB40">
            <v>7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2">
          <cell r="AB42">
            <v>0</v>
          </cell>
        </row>
        <row r="43">
          <cell r="C43" t="str">
            <v>TOTAL</v>
          </cell>
          <cell r="D43">
            <v>94198</v>
          </cell>
          <cell r="E43">
            <v>1977835850</v>
          </cell>
          <cell r="F43">
            <v>452250</v>
          </cell>
          <cell r="G43">
            <v>496500</v>
          </cell>
          <cell r="H43">
            <v>480482</v>
          </cell>
          <cell r="I43">
            <v>12194448000</v>
          </cell>
          <cell r="J43">
            <v>125783</v>
          </cell>
          <cell r="K43">
            <v>3276509400</v>
          </cell>
          <cell r="L43">
            <v>285357</v>
          </cell>
          <cell r="M43">
            <v>6367995300</v>
          </cell>
          <cell r="N43">
            <v>30036</v>
          </cell>
          <cell r="O43">
            <v>814968950</v>
          </cell>
          <cell r="P43">
            <v>62829</v>
          </cell>
          <cell r="Q43">
            <v>1865366300</v>
          </cell>
          <cell r="R43">
            <v>431205</v>
          </cell>
          <cell r="S43">
            <v>10704340950</v>
          </cell>
          <cell r="T43">
            <v>285357</v>
          </cell>
          <cell r="U43">
            <v>6367995300</v>
          </cell>
          <cell r="V43">
            <v>41816</v>
          </cell>
          <cell r="W43">
            <v>915108600</v>
          </cell>
          <cell r="X43">
            <v>32151</v>
          </cell>
          <cell r="Y43">
            <v>789479786700</v>
          </cell>
          <cell r="Z43">
            <v>162498</v>
          </cell>
          <cell r="AA43">
            <v>3923453300</v>
          </cell>
          <cell r="AB43">
            <v>373722</v>
          </cell>
          <cell r="AC43">
            <v>9370345350</v>
          </cell>
          <cell r="AD43">
            <v>305422</v>
          </cell>
          <cell r="AE43">
            <v>7424727900</v>
          </cell>
          <cell r="AF43">
            <v>0</v>
          </cell>
        </row>
        <row r="44">
          <cell r="H44">
            <v>4</v>
          </cell>
          <cell r="J44">
            <v>5</v>
          </cell>
          <cell r="L44">
            <v>6</v>
          </cell>
          <cell r="N44">
            <v>7</v>
          </cell>
          <cell r="P44">
            <v>8</v>
          </cell>
          <cell r="R44">
            <v>9</v>
          </cell>
          <cell r="T44">
            <v>10</v>
          </cell>
          <cell r="V44">
            <v>11</v>
          </cell>
          <cell r="X44">
            <v>12</v>
          </cell>
        </row>
        <row r="45">
          <cell r="D45">
            <v>0</v>
          </cell>
          <cell r="E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D45">
            <v>0</v>
          </cell>
          <cell r="AE45">
            <v>7424727900</v>
          </cell>
        </row>
        <row r="46">
          <cell r="AE46">
            <v>0</v>
          </cell>
        </row>
        <row r="47">
          <cell r="AA47">
            <v>0</v>
          </cell>
        </row>
        <row r="48">
          <cell r="D48">
            <v>43235</v>
          </cell>
          <cell r="E48">
            <v>830547500</v>
          </cell>
          <cell r="F48">
            <v>452250</v>
          </cell>
          <cell r="G48">
            <v>456050</v>
          </cell>
          <cell r="H48">
            <v>470451</v>
          </cell>
          <cell r="I48">
            <v>11282033900</v>
          </cell>
          <cell r="J48">
            <v>157071</v>
          </cell>
          <cell r="K48">
            <v>3832365950</v>
          </cell>
          <cell r="L48">
            <v>0</v>
          </cell>
          <cell r="M48">
            <v>0</v>
          </cell>
          <cell r="N48">
            <v>76384</v>
          </cell>
          <cell r="O48">
            <v>1954768850</v>
          </cell>
          <cell r="P48">
            <v>73518</v>
          </cell>
          <cell r="Q48">
            <v>2185967800</v>
          </cell>
          <cell r="R48">
            <v>468827</v>
          </cell>
          <cell r="S48">
            <v>10960412250</v>
          </cell>
          <cell r="T48">
            <v>0</v>
          </cell>
          <cell r="U48">
            <v>0</v>
          </cell>
          <cell r="V48">
            <v>113519</v>
          </cell>
          <cell r="W48">
            <v>2855794100</v>
          </cell>
          <cell r="X48">
            <v>11325</v>
          </cell>
          <cell r="Y48">
            <v>236757300</v>
          </cell>
          <cell r="Z48">
            <v>79952</v>
          </cell>
          <cell r="AA48">
            <v>1660784750</v>
          </cell>
          <cell r="AB48">
            <v>348473</v>
          </cell>
          <cell r="AC48">
            <v>7958283550</v>
          </cell>
          <cell r="AD48">
            <v>311756</v>
          </cell>
          <cell r="AE48">
            <v>7128046300</v>
          </cell>
          <cell r="AF48">
            <v>0</v>
          </cell>
        </row>
        <row r="49">
          <cell r="D49">
            <v>50963</v>
          </cell>
          <cell r="AC49">
            <v>533555650</v>
          </cell>
        </row>
        <row r="50">
          <cell r="C50" t="str">
            <v>HPP</v>
          </cell>
          <cell r="E50" t="str">
            <v>HPP NEW APRIL</v>
          </cell>
          <cell r="O50">
            <v>-172122</v>
          </cell>
        </row>
        <row r="51">
          <cell r="C51" t="str">
            <v>Aqua 240 ml</v>
          </cell>
          <cell r="D51">
            <v>15300</v>
          </cell>
          <cell r="E51" t="str">
            <v>Aqua 240 ml</v>
          </cell>
          <cell r="G51">
            <v>15900</v>
          </cell>
          <cell r="I51">
            <v>168631650</v>
          </cell>
        </row>
        <row r="52">
          <cell r="C52" t="str">
            <v>Aqua 330 ml</v>
          </cell>
          <cell r="D52">
            <v>22450</v>
          </cell>
          <cell r="E52" t="str">
            <v>Aqua 330 ml</v>
          </cell>
          <cell r="G52">
            <v>23350</v>
          </cell>
          <cell r="I52">
            <v>913980000</v>
          </cell>
        </row>
        <row r="53">
          <cell r="C53" t="str">
            <v>Aqua 380 ml</v>
          </cell>
          <cell r="D53">
            <v>15000</v>
          </cell>
          <cell r="E53" t="str">
            <v>Aqua 380 ml</v>
          </cell>
          <cell r="G53">
            <v>17400</v>
          </cell>
          <cell r="I53">
            <v>21000000</v>
          </cell>
        </row>
        <row r="54">
          <cell r="C54" t="str">
            <v>Aqua 600 ml</v>
          </cell>
          <cell r="D54">
            <v>28700</v>
          </cell>
          <cell r="E54" t="str">
            <v>Aqua 600 ml</v>
          </cell>
          <cell r="G54">
            <v>29700</v>
          </cell>
          <cell r="I54">
            <v>0</v>
          </cell>
        </row>
        <row r="55">
          <cell r="C55" t="str">
            <v>Aqua 1500 ml</v>
          </cell>
          <cell r="D55">
            <v>28200</v>
          </cell>
          <cell r="E55" t="str">
            <v>Aqua 1500 ml</v>
          </cell>
          <cell r="G55">
            <v>29150</v>
          </cell>
          <cell r="I55">
            <v>0</v>
          </cell>
        </row>
        <row r="56">
          <cell r="C56" t="str">
            <v>MIZONE</v>
          </cell>
          <cell r="D56">
            <v>27450</v>
          </cell>
          <cell r="E56" t="str">
            <v>MIZONE</v>
          </cell>
          <cell r="G56">
            <v>29200</v>
          </cell>
          <cell r="I56">
            <v>0</v>
          </cell>
        </row>
        <row r="57">
          <cell r="C57" t="str">
            <v>MILKUAT</v>
          </cell>
          <cell r="E57" t="str">
            <v>MILKUAT</v>
          </cell>
          <cell r="I57">
            <v>253800</v>
          </cell>
        </row>
        <row r="58">
          <cell r="C58" t="str">
            <v>MILKUAT CHC-135</v>
          </cell>
          <cell r="E58" t="str">
            <v>MILKUAT CHC-135</v>
          </cell>
          <cell r="I58">
            <v>131159000</v>
          </cell>
        </row>
        <row r="59">
          <cell r="C59" t="str">
            <v>MILKUAT CHC-70</v>
          </cell>
          <cell r="E59" t="str">
            <v>MILKUAT CHC-70</v>
          </cell>
          <cell r="I59">
            <v>4355300</v>
          </cell>
        </row>
        <row r="60">
          <cell r="C60" t="str">
            <v>MILKUAT PREB./40</v>
          </cell>
          <cell r="E60" t="str">
            <v>MILKUAT PREB./40</v>
          </cell>
          <cell r="I60">
            <v>5859900</v>
          </cell>
        </row>
        <row r="61">
          <cell r="C61" t="str">
            <v>Vit 240 ml</v>
          </cell>
          <cell r="D61">
            <v>11800</v>
          </cell>
          <cell r="E61" t="str">
            <v>Vit 240 ml</v>
          </cell>
          <cell r="G61">
            <v>12250</v>
          </cell>
          <cell r="I61">
            <v>68139100</v>
          </cell>
        </row>
        <row r="62">
          <cell r="C62" t="str">
            <v>Vit 600 ml</v>
          </cell>
          <cell r="D62">
            <v>19900</v>
          </cell>
          <cell r="E62" t="str">
            <v>Vit 600 ml</v>
          </cell>
          <cell r="G62">
            <v>20550</v>
          </cell>
          <cell r="I62">
            <v>85864800</v>
          </cell>
        </row>
        <row r="63">
          <cell r="C63" t="str">
            <v>Vit 1500 ml</v>
          </cell>
          <cell r="D63">
            <v>19000</v>
          </cell>
          <cell r="E63" t="str">
            <v>Vit 1500 ml</v>
          </cell>
          <cell r="G63">
            <v>19650</v>
          </cell>
          <cell r="I63">
            <v>0</v>
          </cell>
        </row>
        <row r="64">
          <cell r="I64">
            <v>47620700</v>
          </cell>
        </row>
        <row r="65">
          <cell r="C65" t="str">
            <v>Aqua 5 Gallon</v>
          </cell>
          <cell r="D65">
            <v>8150</v>
          </cell>
          <cell r="E65" t="str">
            <v>Aqua 5 Gallon</v>
          </cell>
          <cell r="G65">
            <v>8500</v>
          </cell>
          <cell r="I65">
            <v>36934000</v>
          </cell>
        </row>
        <row r="66">
          <cell r="C66" t="str">
            <v>Vit 5 Gallon</v>
          </cell>
          <cell r="D66">
            <v>5900</v>
          </cell>
          <cell r="E66" t="str">
            <v>Vit 5 Gallon</v>
          </cell>
          <cell r="G66">
            <v>6100</v>
          </cell>
          <cell r="I66">
            <v>128850300</v>
          </cell>
        </row>
        <row r="67">
          <cell r="I67">
            <v>1612648550</v>
          </cell>
        </row>
        <row r="68">
          <cell r="I68">
            <v>1977835850</v>
          </cell>
        </row>
        <row r="69">
          <cell r="I69">
            <v>-365187300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Data Isian"/>
      <sheetName val="Klaim Repack"/>
      <sheetName val="Laporan Data Stock Akir"/>
      <sheetName val="Laporan"/>
      <sheetName val="Data"/>
      <sheetName val="Nama Depo"/>
      <sheetName val="Produk"/>
      <sheetName val="Driver"/>
      <sheetName val="Program Klaim ke Y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Nama Produk</v>
          </cell>
        </row>
      </sheetData>
      <sheetData sheetId="8">
        <row r="2">
          <cell r="A2" t="str">
            <v>NAMA  SOPIR</v>
          </cell>
          <cell r="B2" t="str">
            <v>NOPOL</v>
          </cell>
        </row>
        <row r="3">
          <cell r="A3" t="str">
            <v>JUMADI</v>
          </cell>
          <cell r="B3" t="str">
            <v>AD 1298 CU</v>
          </cell>
        </row>
        <row r="4">
          <cell r="A4" t="str">
            <v>DANANG</v>
          </cell>
          <cell r="B4" t="str">
            <v>AD 1670 AV</v>
          </cell>
        </row>
        <row r="5">
          <cell r="A5" t="str">
            <v>SLAMET</v>
          </cell>
          <cell r="B5" t="str">
            <v>AD 1772 CU</v>
          </cell>
        </row>
        <row r="6">
          <cell r="A6" t="str">
            <v>KUSNIND</v>
          </cell>
          <cell r="B6" t="str">
            <v>AD 1774 BD</v>
          </cell>
        </row>
        <row r="7">
          <cell r="A7" t="str">
            <v>YUNANTO</v>
          </cell>
          <cell r="B7" t="str">
            <v>AD 1829 AV</v>
          </cell>
        </row>
        <row r="8">
          <cell r="A8" t="str">
            <v>SUPRI</v>
          </cell>
          <cell r="B8" t="str">
            <v>AD 1832 AV</v>
          </cell>
        </row>
        <row r="9">
          <cell r="A9" t="str">
            <v>AGUNG</v>
          </cell>
          <cell r="B9" t="str">
            <v>AD 1835 AV</v>
          </cell>
        </row>
        <row r="10">
          <cell r="A10" t="str">
            <v>FARID</v>
          </cell>
          <cell r="B10" t="str">
            <v>AD 1857 BC</v>
          </cell>
        </row>
        <row r="11">
          <cell r="A11" t="str">
            <v>SUMANI</v>
          </cell>
          <cell r="B11" t="str">
            <v>AD 1861 CU</v>
          </cell>
        </row>
        <row r="12">
          <cell r="A12" t="str">
            <v>TARMUDJI</v>
          </cell>
          <cell r="B12" t="str">
            <v>B 9007 JJ</v>
          </cell>
        </row>
        <row r="13">
          <cell r="A13" t="str">
            <v>YANTO B</v>
          </cell>
          <cell r="B13" t="str">
            <v>B 9032 BOA</v>
          </cell>
        </row>
        <row r="14">
          <cell r="A14" t="str">
            <v>ANDRE</v>
          </cell>
          <cell r="B14" t="str">
            <v>B 9102 MN</v>
          </cell>
        </row>
        <row r="15">
          <cell r="A15" t="str">
            <v>RUDI</v>
          </cell>
          <cell r="B15" t="str">
            <v>B 9155 MM</v>
          </cell>
        </row>
        <row r="16">
          <cell r="A16" t="str">
            <v>MUHADI</v>
          </cell>
          <cell r="B16" t="str">
            <v>B 9214 OE</v>
          </cell>
        </row>
        <row r="17">
          <cell r="A17" t="str">
            <v>SAMIDI</v>
          </cell>
          <cell r="B17" t="str">
            <v>B 9326 WO</v>
          </cell>
        </row>
        <row r="18">
          <cell r="A18" t="str">
            <v>AHMAD</v>
          </cell>
          <cell r="B18" t="str">
            <v>B 9331 UU</v>
          </cell>
        </row>
        <row r="19">
          <cell r="A19" t="str">
            <v>SANTOSO</v>
          </cell>
          <cell r="B19" t="str">
            <v>B 9342 BEU</v>
          </cell>
        </row>
        <row r="20">
          <cell r="A20" t="str">
            <v>ALI</v>
          </cell>
          <cell r="B20" t="str">
            <v>B 9467 WG</v>
          </cell>
        </row>
        <row r="21">
          <cell r="A21" t="str">
            <v>ADIT</v>
          </cell>
          <cell r="B21" t="str">
            <v>B 9522 UYT</v>
          </cell>
        </row>
        <row r="22">
          <cell r="A22" t="str">
            <v>BAMBANG</v>
          </cell>
          <cell r="B22" t="str">
            <v>B 9609 BEU</v>
          </cell>
        </row>
        <row r="23">
          <cell r="A23" t="str">
            <v>WIDODO</v>
          </cell>
          <cell r="B23" t="str">
            <v>B 9631 WX</v>
          </cell>
        </row>
        <row r="24">
          <cell r="A24" t="str">
            <v>SUHERI</v>
          </cell>
          <cell r="B24" t="str">
            <v>B 9731 WG</v>
          </cell>
        </row>
        <row r="25">
          <cell r="A25" t="str">
            <v>WENDY</v>
          </cell>
          <cell r="B25" t="str">
            <v>B 9793 SYL</v>
          </cell>
        </row>
        <row r="26">
          <cell r="A26" t="str">
            <v>SUKUR</v>
          </cell>
          <cell r="B26" t="str">
            <v>B 9817 UU</v>
          </cell>
        </row>
        <row r="27">
          <cell r="A27" t="str">
            <v>ARIFIYANTO</v>
          </cell>
          <cell r="B27" t="str">
            <v>B 9822 PH</v>
          </cell>
        </row>
        <row r="28">
          <cell r="A28" t="str">
            <v>RIYONO</v>
          </cell>
          <cell r="B28" t="str">
            <v>B 9865 UH</v>
          </cell>
        </row>
        <row r="29">
          <cell r="A29" t="str">
            <v>SAMPAN</v>
          </cell>
          <cell r="B29" t="str">
            <v>B 9993 UV</v>
          </cell>
        </row>
        <row r="30">
          <cell r="A30" t="str">
            <v>RUDI H</v>
          </cell>
          <cell r="B30" t="str">
            <v>DK 9358 UI</v>
          </cell>
        </row>
        <row r="31">
          <cell r="A31" t="str">
            <v>P. HERI</v>
          </cell>
          <cell r="B31" t="str">
            <v>DK 9483 WO</v>
          </cell>
        </row>
        <row r="32">
          <cell r="A32" t="str">
            <v>MUSTOFA</v>
          </cell>
          <cell r="B32" t="str">
            <v>DK 9503 WF</v>
          </cell>
        </row>
        <row r="33">
          <cell r="A33" t="str">
            <v>ARIS</v>
          </cell>
          <cell r="B33" t="str">
            <v>K 1467 WA</v>
          </cell>
        </row>
        <row r="34">
          <cell r="A34" t="str">
            <v>SUHARTO</v>
          </cell>
          <cell r="B34" t="str">
            <v>K 1785 AF</v>
          </cell>
        </row>
        <row r="35">
          <cell r="A35" t="str">
            <v>PONIDIN</v>
          </cell>
          <cell r="B35" t="str">
            <v>K 1835 BV</v>
          </cell>
        </row>
        <row r="36">
          <cell r="A36" t="str">
            <v>JAKA</v>
          </cell>
          <cell r="B36" t="str">
            <v>L 8032 X</v>
          </cell>
        </row>
        <row r="37">
          <cell r="A37" t="str">
            <v>SISWANTO</v>
          </cell>
          <cell r="B37" t="str">
            <v>L 8063 WZ</v>
          </cell>
        </row>
        <row r="38">
          <cell r="A38" t="str">
            <v>SUDARSONO</v>
          </cell>
          <cell r="B38" t="str">
            <v>L 8130 ZK</v>
          </cell>
        </row>
        <row r="39">
          <cell r="A39" t="str">
            <v>KAMIN</v>
          </cell>
          <cell r="B39" t="str">
            <v>L 8133 UX</v>
          </cell>
        </row>
        <row r="40">
          <cell r="A40" t="str">
            <v>JUNAEDI</v>
          </cell>
          <cell r="B40" t="str">
            <v>L 8134 UJ</v>
          </cell>
        </row>
        <row r="41">
          <cell r="A41" t="str">
            <v>MISDI</v>
          </cell>
          <cell r="B41" t="str">
            <v>L 8136 VH</v>
          </cell>
        </row>
        <row r="42">
          <cell r="A42" t="str">
            <v>DJAMALI</v>
          </cell>
          <cell r="B42" t="str">
            <v>L 8136 VI</v>
          </cell>
        </row>
        <row r="43">
          <cell r="A43" t="str">
            <v>RISWANTO</v>
          </cell>
          <cell r="B43" t="str">
            <v>L 8199 VE</v>
          </cell>
        </row>
        <row r="44">
          <cell r="A44" t="str">
            <v>SUTEJO</v>
          </cell>
          <cell r="B44" t="str">
            <v>L 8213 UV</v>
          </cell>
        </row>
        <row r="45">
          <cell r="A45" t="str">
            <v>SULAIMAN</v>
          </cell>
          <cell r="B45" t="str">
            <v>L 8228 UV</v>
          </cell>
        </row>
        <row r="46">
          <cell r="A46" t="str">
            <v>MUJIONO</v>
          </cell>
          <cell r="B46" t="str">
            <v>L 8274 UR</v>
          </cell>
        </row>
        <row r="47">
          <cell r="A47" t="str">
            <v>NANANG SISWANTO</v>
          </cell>
          <cell r="B47" t="str">
            <v>L 8334 UV</v>
          </cell>
        </row>
        <row r="48">
          <cell r="A48" t="str">
            <v>ABDURAHMAN (WIN)</v>
          </cell>
          <cell r="B48" t="str">
            <v>L 8390 LV</v>
          </cell>
        </row>
        <row r="49">
          <cell r="A49" t="str">
            <v>TOHARI</v>
          </cell>
          <cell r="B49" t="str">
            <v>L 8404 UV</v>
          </cell>
        </row>
        <row r="50">
          <cell r="A50" t="str">
            <v>GHOFIR</v>
          </cell>
          <cell r="B50" t="str">
            <v>L 8434 LV</v>
          </cell>
        </row>
        <row r="51">
          <cell r="A51" t="str">
            <v>GHUFRON</v>
          </cell>
          <cell r="B51" t="str">
            <v>L 8490 UR</v>
          </cell>
        </row>
        <row r="52">
          <cell r="A52" t="str">
            <v xml:space="preserve">ARI  </v>
          </cell>
          <cell r="B52" t="str">
            <v>L 8523 UO</v>
          </cell>
        </row>
        <row r="53">
          <cell r="A53" t="str">
            <v>EKO</v>
          </cell>
          <cell r="B53" t="str">
            <v>L 8527 UX</v>
          </cell>
        </row>
        <row r="54">
          <cell r="A54" t="str">
            <v>SAIFUL</v>
          </cell>
          <cell r="B54" t="str">
            <v>L 8599 UX</v>
          </cell>
        </row>
        <row r="55">
          <cell r="A55" t="str">
            <v>DWI WIDIYANTO</v>
          </cell>
          <cell r="B55" t="str">
            <v>L 8615 UW</v>
          </cell>
        </row>
        <row r="56">
          <cell r="A56" t="str">
            <v>SUGIANTO</v>
          </cell>
          <cell r="B56" t="str">
            <v>L 8647 UV</v>
          </cell>
        </row>
        <row r="57">
          <cell r="A57" t="str">
            <v>M. SYAI'IN</v>
          </cell>
          <cell r="B57" t="str">
            <v>L 8813 XA</v>
          </cell>
        </row>
        <row r="58">
          <cell r="A58" t="str">
            <v>MISTAM</v>
          </cell>
          <cell r="B58" t="str">
            <v>L 8848 XA</v>
          </cell>
        </row>
        <row r="59">
          <cell r="A59" t="str">
            <v>ANANG SUBEHAN (PDA)</v>
          </cell>
          <cell r="B59" t="str">
            <v>L 8886 UV</v>
          </cell>
        </row>
        <row r="60">
          <cell r="A60" t="str">
            <v>EKO JAYANTO</v>
          </cell>
          <cell r="B60" t="str">
            <v>L 8886 UW</v>
          </cell>
        </row>
        <row r="61">
          <cell r="A61" t="str">
            <v>HUDA</v>
          </cell>
          <cell r="B61" t="str">
            <v>L 8886 UX</v>
          </cell>
        </row>
        <row r="62">
          <cell r="A62" t="str">
            <v>DODIK SUPRIYADI (PDA)</v>
          </cell>
          <cell r="B62" t="str">
            <v>L 8886 UY</v>
          </cell>
        </row>
        <row r="63">
          <cell r="A63" t="str">
            <v>DIAN</v>
          </cell>
          <cell r="B63" t="str">
            <v>L 8919 UU</v>
          </cell>
        </row>
        <row r="64">
          <cell r="A64" t="str">
            <v>GILANG</v>
          </cell>
          <cell r="B64" t="str">
            <v>L 9034 UL</v>
          </cell>
        </row>
        <row r="65">
          <cell r="A65" t="str">
            <v>DENI SAPUTRA</v>
          </cell>
          <cell r="B65" t="str">
            <v>L 9061 UV</v>
          </cell>
        </row>
        <row r="66">
          <cell r="A66" t="str">
            <v>UMAR</v>
          </cell>
          <cell r="B66" t="str">
            <v>L 9106 UZ</v>
          </cell>
        </row>
        <row r="67">
          <cell r="A67" t="str">
            <v>SABAR</v>
          </cell>
          <cell r="B67" t="str">
            <v>L 9108 UV</v>
          </cell>
        </row>
        <row r="68">
          <cell r="A68" t="str">
            <v>NURHADI</v>
          </cell>
          <cell r="B68" t="str">
            <v>L 9131 UZ</v>
          </cell>
        </row>
        <row r="69">
          <cell r="A69" t="str">
            <v>SUSIONO</v>
          </cell>
          <cell r="B69" t="str">
            <v>L 9134 UV</v>
          </cell>
        </row>
        <row r="70">
          <cell r="A70" t="str">
            <v>WAHYU</v>
          </cell>
          <cell r="B70" t="str">
            <v>L 9163 UX</v>
          </cell>
        </row>
        <row r="71">
          <cell r="A71" t="str">
            <v>NARTO</v>
          </cell>
          <cell r="B71" t="str">
            <v>L 9272 UF</v>
          </cell>
        </row>
        <row r="72">
          <cell r="A72" t="str">
            <v>HARSONO</v>
          </cell>
          <cell r="B72" t="str">
            <v>L 9345 UZ</v>
          </cell>
        </row>
        <row r="73">
          <cell r="A73" t="str">
            <v>KHOIRUL HANIK</v>
          </cell>
          <cell r="B73" t="str">
            <v>L 9346 UZ</v>
          </cell>
        </row>
        <row r="74">
          <cell r="A74" t="str">
            <v>DWI</v>
          </cell>
          <cell r="B74" t="str">
            <v>L 9347 UL</v>
          </cell>
        </row>
        <row r="75">
          <cell r="A75" t="str">
            <v>NUR SALIM</v>
          </cell>
          <cell r="B75" t="str">
            <v>L 9347 UZ</v>
          </cell>
        </row>
        <row r="76">
          <cell r="A76" t="str">
            <v>SULISTYO</v>
          </cell>
          <cell r="B76" t="str">
            <v>L 9348 UZ</v>
          </cell>
        </row>
        <row r="77">
          <cell r="A77" t="str">
            <v>SUCIPTO B</v>
          </cell>
          <cell r="B77" t="str">
            <v>L 9349 UZ</v>
          </cell>
        </row>
        <row r="78">
          <cell r="A78" t="str">
            <v>SUPARIYONO</v>
          </cell>
          <cell r="B78" t="str">
            <v>L 9350 UZ</v>
          </cell>
        </row>
        <row r="79">
          <cell r="A79" t="str">
            <v>SYAIFUL TUHFA</v>
          </cell>
          <cell r="B79" t="str">
            <v>L 9353 UZ</v>
          </cell>
        </row>
        <row r="80">
          <cell r="A80" t="str">
            <v>ACHMAD SOLIKIN (SOLIKIN B)</v>
          </cell>
          <cell r="B80" t="str">
            <v>L 9354 UZ</v>
          </cell>
        </row>
        <row r="81">
          <cell r="A81" t="str">
            <v>ISMAD ALI</v>
          </cell>
          <cell r="B81" t="str">
            <v>L 9358 UZ</v>
          </cell>
        </row>
        <row r="82">
          <cell r="A82" t="str">
            <v>SUGIK</v>
          </cell>
          <cell r="B82" t="str">
            <v>L 9359 UY</v>
          </cell>
        </row>
        <row r="83">
          <cell r="A83" t="str">
            <v>ABDUL ROHMAN (PDA)</v>
          </cell>
          <cell r="B83" t="str">
            <v>L 9359 UZ</v>
          </cell>
        </row>
        <row r="84">
          <cell r="A84" t="str">
            <v>M. SANADI</v>
          </cell>
          <cell r="B84" t="str">
            <v>L 9361 UZ</v>
          </cell>
        </row>
        <row r="85">
          <cell r="A85" t="str">
            <v>IWAN</v>
          </cell>
          <cell r="B85" t="str">
            <v>L 9367 UW</v>
          </cell>
        </row>
        <row r="86">
          <cell r="A86" t="str">
            <v>ZAINUR</v>
          </cell>
          <cell r="B86" t="str">
            <v>L 9370 UZ</v>
          </cell>
        </row>
        <row r="87">
          <cell r="A87" t="str">
            <v>SOLIKIN A.</v>
          </cell>
          <cell r="B87" t="str">
            <v>L 9409 UZ</v>
          </cell>
        </row>
        <row r="88">
          <cell r="A88" t="str">
            <v>NUCHOLIS</v>
          </cell>
          <cell r="B88" t="str">
            <v>L 9424 UZ</v>
          </cell>
        </row>
        <row r="89">
          <cell r="A89" t="str">
            <v>MASRIDI</v>
          </cell>
          <cell r="B89" t="str">
            <v>L 9425 UZ</v>
          </cell>
        </row>
        <row r="90">
          <cell r="A90" t="str">
            <v>HADI</v>
          </cell>
          <cell r="B90" t="str">
            <v>L 9428 UZ</v>
          </cell>
        </row>
        <row r="91">
          <cell r="A91" t="str">
            <v>SOLIKHIN</v>
          </cell>
          <cell r="B91" t="str">
            <v>L 9429 UZ</v>
          </cell>
        </row>
        <row r="92">
          <cell r="A92" t="str">
            <v>DEDI</v>
          </cell>
          <cell r="B92" t="str">
            <v>L 9437 UL</v>
          </cell>
        </row>
        <row r="93">
          <cell r="A93" t="str">
            <v>HARIYANTO ( YANTO A)</v>
          </cell>
          <cell r="B93" t="str">
            <v>L 9609 UX</v>
          </cell>
        </row>
        <row r="94">
          <cell r="A94" t="str">
            <v>SUGIANTO (SUGIK)</v>
          </cell>
          <cell r="B94" t="str">
            <v>L 9611 UX</v>
          </cell>
        </row>
        <row r="95">
          <cell r="A95" t="str">
            <v>RONI SANTOSO (PDA)</v>
          </cell>
          <cell r="B95" t="str">
            <v>L 9613 UX</v>
          </cell>
        </row>
        <row r="96">
          <cell r="A96" t="str">
            <v xml:space="preserve">SAIFUL MUJIB </v>
          </cell>
          <cell r="B96" t="str">
            <v>L 9784 UV</v>
          </cell>
        </row>
        <row r="97">
          <cell r="A97" t="str">
            <v>SAIFUDIN</v>
          </cell>
          <cell r="B97" t="str">
            <v>L 9811 UV</v>
          </cell>
        </row>
        <row r="98">
          <cell r="A98" t="str">
            <v>YAHYA</v>
          </cell>
          <cell r="B98" t="str">
            <v>L 9832 UN</v>
          </cell>
        </row>
        <row r="99">
          <cell r="A99" t="str">
            <v>RISKI</v>
          </cell>
          <cell r="B99" t="str">
            <v>L 9881 UE</v>
          </cell>
        </row>
        <row r="100">
          <cell r="A100" t="str">
            <v>SUYONO .A.</v>
          </cell>
          <cell r="B100" t="str">
            <v>L 9894 UT</v>
          </cell>
        </row>
        <row r="101">
          <cell r="A101" t="str">
            <v>SAMSUL</v>
          </cell>
          <cell r="B101" t="str">
            <v>L 9895  UR</v>
          </cell>
        </row>
        <row r="102">
          <cell r="A102" t="str">
            <v>HARIADI</v>
          </cell>
          <cell r="B102" t="str">
            <v>L 9896 UN</v>
          </cell>
        </row>
        <row r="103">
          <cell r="A103" t="str">
            <v>ANTONI</v>
          </cell>
          <cell r="B103" t="str">
            <v>L 9896 UW</v>
          </cell>
        </row>
        <row r="104">
          <cell r="A104" t="str">
            <v>PONIRAN</v>
          </cell>
          <cell r="B104" t="str">
            <v>N 7814 UW</v>
          </cell>
        </row>
        <row r="105">
          <cell r="A105" t="str">
            <v>KUSHARIYANTO</v>
          </cell>
          <cell r="B105" t="str">
            <v>N 7819 UW</v>
          </cell>
        </row>
        <row r="106">
          <cell r="A106" t="str">
            <v>SLAMET HARIADI (PDA)</v>
          </cell>
          <cell r="B106" t="str">
            <v>N 7846 UW</v>
          </cell>
        </row>
        <row r="107">
          <cell r="A107" t="str">
            <v>EDY SUKIRNO</v>
          </cell>
          <cell r="B107" t="str">
            <v>N 7856 UW</v>
          </cell>
        </row>
        <row r="108">
          <cell r="A108" t="str">
            <v>HANAFI</v>
          </cell>
          <cell r="B108" t="str">
            <v>N 7868 UW</v>
          </cell>
        </row>
        <row r="109">
          <cell r="A109" t="str">
            <v>M. ROHANI</v>
          </cell>
          <cell r="B109" t="str">
            <v>N 7896 UW</v>
          </cell>
        </row>
        <row r="110">
          <cell r="A110" t="str">
            <v>SOLIKHAN</v>
          </cell>
          <cell r="B110" t="str">
            <v>N 7922 UW</v>
          </cell>
        </row>
        <row r="111">
          <cell r="A111" t="str">
            <v>FATKHUR ROHIM (GLP)</v>
          </cell>
          <cell r="B111" t="str">
            <v>N 7923 UW</v>
          </cell>
        </row>
        <row r="112">
          <cell r="A112" t="str">
            <v>ABDUL AZIZ</v>
          </cell>
          <cell r="B112" t="str">
            <v>N 7924 UW</v>
          </cell>
        </row>
        <row r="113">
          <cell r="A113" t="str">
            <v>RUDI SETYO PRAMONO (GLP)</v>
          </cell>
          <cell r="B113" t="str">
            <v xml:space="preserve">N 7925 UW </v>
          </cell>
        </row>
        <row r="114">
          <cell r="A114" t="str">
            <v>M. SLAMET (GLP)</v>
          </cell>
          <cell r="B114" t="str">
            <v>N 7926 UW</v>
          </cell>
        </row>
        <row r="115">
          <cell r="A115" t="str">
            <v>SAFUAN</v>
          </cell>
          <cell r="B115" t="str">
            <v>N 7927 UW</v>
          </cell>
        </row>
        <row r="116">
          <cell r="A116" t="str">
            <v>HARIANTO EX HELPER (PSR)</v>
          </cell>
          <cell r="B116" t="str">
            <v xml:space="preserve">N 8001 UW </v>
          </cell>
        </row>
        <row r="117">
          <cell r="A117" t="str">
            <v>BUKHORI</v>
          </cell>
          <cell r="B117" t="str">
            <v>N 8002 UW</v>
          </cell>
        </row>
        <row r="118">
          <cell r="A118" t="str">
            <v>KHOIRON</v>
          </cell>
          <cell r="B118" t="str">
            <v>N 8003 UW</v>
          </cell>
        </row>
        <row r="119">
          <cell r="A119" t="str">
            <v>SUMIANTO (PSR)</v>
          </cell>
          <cell r="B119" t="str">
            <v xml:space="preserve">N 8010 UW </v>
          </cell>
        </row>
        <row r="120">
          <cell r="A120" t="str">
            <v>MASKUR</v>
          </cell>
          <cell r="B120" t="str">
            <v>N 8018 UR</v>
          </cell>
        </row>
        <row r="121">
          <cell r="A121" t="str">
            <v>JUMAD</v>
          </cell>
          <cell r="B121" t="str">
            <v>N 8026 UW</v>
          </cell>
        </row>
        <row r="122">
          <cell r="A122" t="str">
            <v>SAKUT</v>
          </cell>
          <cell r="B122" t="str">
            <v>N 8036 UR</v>
          </cell>
        </row>
        <row r="123">
          <cell r="A123" t="str">
            <v>SUGENG</v>
          </cell>
          <cell r="B123" t="str">
            <v>N 8074 UR</v>
          </cell>
        </row>
        <row r="124">
          <cell r="A124" t="str">
            <v>SAFI'I</v>
          </cell>
          <cell r="B124" t="str">
            <v>N 8082 WB</v>
          </cell>
        </row>
        <row r="125">
          <cell r="A125" t="str">
            <v>AZIZ</v>
          </cell>
          <cell r="B125" t="str">
            <v>N 8105 UR</v>
          </cell>
        </row>
        <row r="126">
          <cell r="A126" t="str">
            <v>ROBBY</v>
          </cell>
          <cell r="B126" t="str">
            <v>N 8105 WB</v>
          </cell>
        </row>
        <row r="127">
          <cell r="A127" t="str">
            <v>BUDI</v>
          </cell>
          <cell r="B127" t="str">
            <v>N 8214 WA</v>
          </cell>
        </row>
        <row r="128">
          <cell r="A128" t="str">
            <v>TOSIM</v>
          </cell>
          <cell r="B128" t="str">
            <v>N 8301 UW</v>
          </cell>
        </row>
        <row r="129">
          <cell r="A129" t="str">
            <v>BAMBANG T.</v>
          </cell>
          <cell r="B129" t="str">
            <v>N 8343 UR</v>
          </cell>
        </row>
        <row r="130">
          <cell r="A130" t="str">
            <v>AMIN</v>
          </cell>
          <cell r="B130" t="str">
            <v>N 8359 WB</v>
          </cell>
        </row>
        <row r="131">
          <cell r="A131" t="str">
            <v>MUIS</v>
          </cell>
          <cell r="B131" t="str">
            <v>N 8381 UR</v>
          </cell>
        </row>
        <row r="132">
          <cell r="A132" t="str">
            <v>MISNALI</v>
          </cell>
          <cell r="B132" t="str">
            <v>N 8385 UR</v>
          </cell>
        </row>
        <row r="133">
          <cell r="A133" t="str">
            <v>SWARNO</v>
          </cell>
          <cell r="B133" t="str">
            <v>N 8386 UR</v>
          </cell>
        </row>
        <row r="134">
          <cell r="A134" t="str">
            <v>HAMID</v>
          </cell>
          <cell r="B134" t="str">
            <v>N 8387 UR</v>
          </cell>
        </row>
        <row r="135">
          <cell r="A135" t="str">
            <v xml:space="preserve">SANTO </v>
          </cell>
          <cell r="B135" t="str">
            <v>N 8394 UR</v>
          </cell>
        </row>
        <row r="136">
          <cell r="A136" t="str">
            <v>IBRAHIM</v>
          </cell>
          <cell r="B136" t="str">
            <v>N 8400 UR</v>
          </cell>
        </row>
        <row r="137">
          <cell r="A137" t="str">
            <v>SUYONO B</v>
          </cell>
          <cell r="B137" t="str">
            <v>N 8429 UW</v>
          </cell>
        </row>
        <row r="138">
          <cell r="A138" t="str">
            <v>BAMBANG M.</v>
          </cell>
          <cell r="B138" t="str">
            <v>N 8438 UR</v>
          </cell>
        </row>
        <row r="139">
          <cell r="A139" t="str">
            <v>SIVA</v>
          </cell>
          <cell r="B139" t="str">
            <v>N 8443 UW</v>
          </cell>
        </row>
        <row r="140">
          <cell r="A140" t="str">
            <v>MULYO</v>
          </cell>
          <cell r="B140" t="str">
            <v>N 8445 UW</v>
          </cell>
        </row>
        <row r="141">
          <cell r="A141" t="str">
            <v>BUNYAMIN</v>
          </cell>
          <cell r="B141" t="str">
            <v>N 8493 UR</v>
          </cell>
        </row>
        <row r="142">
          <cell r="A142" t="str">
            <v>SUHARTONO</v>
          </cell>
          <cell r="B142" t="str">
            <v>N 8509 UR</v>
          </cell>
        </row>
        <row r="143">
          <cell r="A143" t="str">
            <v>IKHSAN</v>
          </cell>
          <cell r="B143" t="str">
            <v>N 8519 UA</v>
          </cell>
        </row>
        <row r="144">
          <cell r="A144" t="str">
            <v>SUPRAYOGI</v>
          </cell>
          <cell r="B144" t="str">
            <v>N 8543 UW</v>
          </cell>
        </row>
        <row r="145">
          <cell r="A145" t="str">
            <v>KASIM</v>
          </cell>
          <cell r="B145" t="str">
            <v>N 8586 UR</v>
          </cell>
        </row>
        <row r="146">
          <cell r="A146" t="str">
            <v>JUPRI</v>
          </cell>
          <cell r="B146" t="str">
            <v>N 8618 UR</v>
          </cell>
        </row>
        <row r="147">
          <cell r="A147" t="str">
            <v>DENI</v>
          </cell>
          <cell r="B147" t="str">
            <v>N 8643 UW</v>
          </cell>
        </row>
        <row r="148">
          <cell r="A148" t="str">
            <v>HERIANTO</v>
          </cell>
          <cell r="B148" t="str">
            <v>N 8644 UW</v>
          </cell>
        </row>
        <row r="149">
          <cell r="A149" t="str">
            <v>HUMAIDI (PDA)</v>
          </cell>
          <cell r="B149" t="str">
            <v>N 8645 UW</v>
          </cell>
        </row>
        <row r="150">
          <cell r="A150" t="str">
            <v>FATCHUR ROCHMAN</v>
          </cell>
          <cell r="B150" t="str">
            <v>N 8646 UW</v>
          </cell>
        </row>
        <row r="151">
          <cell r="A151" t="str">
            <v>TONI HIDAHAT</v>
          </cell>
          <cell r="B151" t="str">
            <v>N 8647 UW</v>
          </cell>
        </row>
        <row r="152">
          <cell r="A152" t="str">
            <v>SUGIONO</v>
          </cell>
          <cell r="B152" t="str">
            <v>N 8656 UW</v>
          </cell>
        </row>
        <row r="153">
          <cell r="A153" t="str">
            <v>KHOIRUL UMAR</v>
          </cell>
          <cell r="B153" t="str">
            <v>N 8658 UW</v>
          </cell>
        </row>
        <row r="154">
          <cell r="A154" t="str">
            <v>SYAIFUL ARIFIN</v>
          </cell>
          <cell r="B154" t="str">
            <v>N 8659 UW</v>
          </cell>
        </row>
        <row r="155">
          <cell r="A155" t="str">
            <v>ARIS WIDIYANTO</v>
          </cell>
          <cell r="B155" t="str">
            <v>N 8660 UW</v>
          </cell>
        </row>
        <row r="156">
          <cell r="A156" t="str">
            <v>MAHRUS</v>
          </cell>
          <cell r="B156" t="str">
            <v>N 8749 UR</v>
          </cell>
        </row>
        <row r="157">
          <cell r="A157" t="str">
            <v>ROZI</v>
          </cell>
          <cell r="B157" t="str">
            <v>N 8891 UW</v>
          </cell>
        </row>
        <row r="158">
          <cell r="A158" t="str">
            <v>ABDUL WACHID</v>
          </cell>
          <cell r="B158" t="str">
            <v>N 8892 UW</v>
          </cell>
        </row>
        <row r="159">
          <cell r="A159" t="str">
            <v>SIARI</v>
          </cell>
          <cell r="B159" t="str">
            <v>N 8893 UV</v>
          </cell>
        </row>
        <row r="160">
          <cell r="A160" t="str">
            <v>DJOKO WALUYO (PSR)</v>
          </cell>
          <cell r="B160" t="str">
            <v>N 8896 UW</v>
          </cell>
        </row>
        <row r="161">
          <cell r="A161" t="str">
            <v>BASERI</v>
          </cell>
          <cell r="B161" t="str">
            <v>N 8897 UW</v>
          </cell>
        </row>
        <row r="162">
          <cell r="A162" t="str">
            <v>ROIS</v>
          </cell>
          <cell r="B162" t="str">
            <v>N 8898 UW</v>
          </cell>
        </row>
        <row r="163">
          <cell r="A163" t="str">
            <v>SAHRONI (GLP)</v>
          </cell>
          <cell r="B163" t="str">
            <v>N 8900 UW</v>
          </cell>
        </row>
        <row r="164">
          <cell r="A164" t="str">
            <v>M. TOSIM</v>
          </cell>
          <cell r="B164" t="str">
            <v>N 8901 UW</v>
          </cell>
        </row>
        <row r="165">
          <cell r="A165" t="str">
            <v>ANAN</v>
          </cell>
          <cell r="B165" t="str">
            <v>N 8903 UW</v>
          </cell>
        </row>
        <row r="166">
          <cell r="A166" t="str">
            <v>SUMBODO</v>
          </cell>
          <cell r="B166" t="str">
            <v>N 8911 UW</v>
          </cell>
        </row>
        <row r="167">
          <cell r="A167" t="str">
            <v>AGUS DWI JANARKO</v>
          </cell>
          <cell r="B167" t="str">
            <v>N 8930 UW</v>
          </cell>
        </row>
        <row r="168">
          <cell r="A168" t="str">
            <v>SAIKHU</v>
          </cell>
          <cell r="B168" t="str">
            <v>N 8932 US</v>
          </cell>
        </row>
        <row r="169">
          <cell r="A169" t="str">
            <v>NUR KHOTIB</v>
          </cell>
          <cell r="B169" t="str">
            <v>N 8932 UW</v>
          </cell>
        </row>
        <row r="170">
          <cell r="A170" t="str">
            <v>M. FERDI</v>
          </cell>
          <cell r="B170" t="str">
            <v>N 8933 UW</v>
          </cell>
        </row>
        <row r="171">
          <cell r="A171" t="str">
            <v>KRISNA</v>
          </cell>
          <cell r="B171" t="str">
            <v>N 8935 UW</v>
          </cell>
        </row>
        <row r="172">
          <cell r="A172" t="str">
            <v>SOLEH</v>
          </cell>
          <cell r="B172" t="str">
            <v>N 8936 UW</v>
          </cell>
        </row>
        <row r="173">
          <cell r="A173" t="str">
            <v>JONI</v>
          </cell>
          <cell r="B173" t="str">
            <v>N 8937 WA</v>
          </cell>
        </row>
        <row r="174">
          <cell r="A174" t="str">
            <v>MUSTAHAR</v>
          </cell>
          <cell r="B174" t="str">
            <v>N 8938 UW</v>
          </cell>
        </row>
        <row r="175">
          <cell r="A175" t="str">
            <v>M. ARIF TIRTANA</v>
          </cell>
          <cell r="B175" t="str">
            <v>N 8939 UW</v>
          </cell>
        </row>
        <row r="176">
          <cell r="A176" t="str">
            <v>PURWADI</v>
          </cell>
          <cell r="B176" t="str">
            <v>N 8941 UW</v>
          </cell>
        </row>
        <row r="177">
          <cell r="A177" t="str">
            <v>KUSMADI</v>
          </cell>
          <cell r="B177" t="str">
            <v>N 8942 UW</v>
          </cell>
        </row>
        <row r="178">
          <cell r="A178" t="str">
            <v>ROWI</v>
          </cell>
          <cell r="B178" t="str">
            <v>N 8943 C</v>
          </cell>
        </row>
        <row r="179">
          <cell r="A179" t="str">
            <v>JUMARI</v>
          </cell>
          <cell r="B179" t="str">
            <v>N 8943 UW</v>
          </cell>
        </row>
        <row r="180">
          <cell r="A180" t="str">
            <v>IRFAN SUHERU</v>
          </cell>
          <cell r="B180" t="str">
            <v>N 8944 UW</v>
          </cell>
        </row>
        <row r="181">
          <cell r="A181" t="str">
            <v>NUR HASAN</v>
          </cell>
          <cell r="B181" t="str">
            <v>N 8946 UW</v>
          </cell>
        </row>
        <row r="182">
          <cell r="A182" t="str">
            <v>FERY B</v>
          </cell>
          <cell r="B182" t="str">
            <v>N 8948 UW</v>
          </cell>
        </row>
        <row r="183">
          <cell r="A183" t="str">
            <v>ARI S.</v>
          </cell>
          <cell r="B183" t="str">
            <v>N 8957 UW</v>
          </cell>
        </row>
        <row r="184">
          <cell r="A184" t="str">
            <v>ABDUL HANAN</v>
          </cell>
          <cell r="B184" t="str">
            <v>N 8958 UW</v>
          </cell>
        </row>
        <row r="185">
          <cell r="A185" t="str">
            <v>SODIK</v>
          </cell>
          <cell r="B185" t="str">
            <v>N 8964 UW</v>
          </cell>
        </row>
        <row r="186">
          <cell r="A186" t="str">
            <v>KHUSAINI</v>
          </cell>
          <cell r="B186" t="str">
            <v>N 8979 UT</v>
          </cell>
        </row>
        <row r="187">
          <cell r="A187" t="str">
            <v>YUSUF</v>
          </cell>
          <cell r="B187" t="str">
            <v>N 9001 UW</v>
          </cell>
        </row>
        <row r="188">
          <cell r="A188" t="str">
            <v>SYAIFUL</v>
          </cell>
          <cell r="B188" t="str">
            <v>N 9006 UW</v>
          </cell>
        </row>
        <row r="189">
          <cell r="A189" t="str">
            <v>BAMBANG S.</v>
          </cell>
          <cell r="B189" t="str">
            <v>N 9007 UW</v>
          </cell>
        </row>
        <row r="190">
          <cell r="A190" t="str">
            <v>NADIR</v>
          </cell>
          <cell r="B190" t="str">
            <v>N 9051 UW</v>
          </cell>
        </row>
        <row r="191">
          <cell r="A191" t="str">
            <v>SUKANDAR</v>
          </cell>
          <cell r="B191" t="str">
            <v>N 9052 UW</v>
          </cell>
        </row>
        <row r="192">
          <cell r="A192" t="str">
            <v>TONAJI</v>
          </cell>
          <cell r="B192" t="str">
            <v>N 9054 UW</v>
          </cell>
        </row>
        <row r="193">
          <cell r="A193" t="str">
            <v>BASUKI SLAMET</v>
          </cell>
          <cell r="B193" t="str">
            <v>N 9055 UW</v>
          </cell>
        </row>
        <row r="194">
          <cell r="A194" t="str">
            <v>USMAN</v>
          </cell>
          <cell r="B194" t="str">
            <v>N 9057 UW</v>
          </cell>
        </row>
        <row r="195">
          <cell r="A195" t="str">
            <v>SUMARNO</v>
          </cell>
          <cell r="B195" t="str">
            <v>N 9058 UW</v>
          </cell>
        </row>
        <row r="196">
          <cell r="A196" t="str">
            <v>A ROHMAN</v>
          </cell>
          <cell r="B196" t="str">
            <v>N 9059 UW</v>
          </cell>
        </row>
        <row r="197">
          <cell r="A197" t="str">
            <v>SARBINI URZYAM</v>
          </cell>
          <cell r="B197" t="str">
            <v>N 9060 UW</v>
          </cell>
        </row>
        <row r="198">
          <cell r="A198" t="str">
            <v xml:space="preserve">ZEMY  </v>
          </cell>
          <cell r="B198" t="str">
            <v>N 9062 UW</v>
          </cell>
        </row>
        <row r="199">
          <cell r="A199" t="str">
            <v>BAMBANG HERMANTO</v>
          </cell>
          <cell r="B199" t="str">
            <v>N 9063 UW</v>
          </cell>
        </row>
        <row r="200">
          <cell r="A200" t="str">
            <v>ARIFIN</v>
          </cell>
          <cell r="B200" t="str">
            <v>N 9064 UW</v>
          </cell>
        </row>
        <row r="201">
          <cell r="A201" t="str">
            <v>EKO PRASETIONO</v>
          </cell>
          <cell r="B201" t="str">
            <v>N 9065 UW</v>
          </cell>
        </row>
        <row r="202">
          <cell r="A202" t="str">
            <v>BAMBANG AGUS SETIAWAN</v>
          </cell>
          <cell r="B202" t="str">
            <v>N 9066 UW</v>
          </cell>
        </row>
        <row r="203">
          <cell r="A203" t="str">
            <v>SUDARNO</v>
          </cell>
          <cell r="B203" t="str">
            <v>N 9070 UW</v>
          </cell>
        </row>
        <row r="204">
          <cell r="A204" t="str">
            <v>M. ZAHID</v>
          </cell>
          <cell r="B204" t="str">
            <v>N 9071 UW</v>
          </cell>
        </row>
        <row r="205">
          <cell r="A205" t="str">
            <v>SUKO</v>
          </cell>
          <cell r="B205" t="str">
            <v>N 9072 UW</v>
          </cell>
        </row>
        <row r="206">
          <cell r="A206" t="str">
            <v>BUDIONO (PDA)</v>
          </cell>
          <cell r="B206" t="str">
            <v>N 9074 UW</v>
          </cell>
        </row>
        <row r="207">
          <cell r="A207" t="str">
            <v>AGUS T</v>
          </cell>
          <cell r="B207" t="str">
            <v>N 9082 UW</v>
          </cell>
        </row>
        <row r="208">
          <cell r="A208" t="str">
            <v>SLISWANTO</v>
          </cell>
          <cell r="B208" t="str">
            <v>N 9084 UW</v>
          </cell>
        </row>
        <row r="209">
          <cell r="A209" t="str">
            <v>IRKHAM</v>
          </cell>
          <cell r="B209" t="str">
            <v>N 9089 UW</v>
          </cell>
        </row>
        <row r="210">
          <cell r="A210" t="str">
            <v>NOVAN ANDRIAWAN</v>
          </cell>
          <cell r="B210" t="str">
            <v>N 9092 UW</v>
          </cell>
        </row>
        <row r="211">
          <cell r="A211" t="str">
            <v>SOLIKIN K</v>
          </cell>
          <cell r="B211" t="str">
            <v>N 9093 UW</v>
          </cell>
        </row>
        <row r="212">
          <cell r="A212" t="str">
            <v>M. SUKRON</v>
          </cell>
          <cell r="B212" t="str">
            <v>N 9094 UW</v>
          </cell>
        </row>
        <row r="213">
          <cell r="A213" t="str">
            <v>DWI INDRA</v>
          </cell>
          <cell r="B213" t="str">
            <v>N 9108 UW</v>
          </cell>
        </row>
        <row r="214">
          <cell r="A214" t="str">
            <v>ZEMY SAPTOPO</v>
          </cell>
          <cell r="B214" t="str">
            <v>N 9109 UW</v>
          </cell>
        </row>
        <row r="215">
          <cell r="A215" t="str">
            <v>HOLILI</v>
          </cell>
          <cell r="B215" t="str">
            <v>N 9113 UW</v>
          </cell>
        </row>
        <row r="216">
          <cell r="A216" t="str">
            <v>SHOLEH</v>
          </cell>
          <cell r="B216" t="str">
            <v>N 9114 UW</v>
          </cell>
        </row>
        <row r="217">
          <cell r="A217" t="str">
            <v xml:space="preserve">IRFAN </v>
          </cell>
          <cell r="B217" t="str">
            <v>N 9168 US</v>
          </cell>
        </row>
        <row r="218">
          <cell r="A218" t="str">
            <v>SALAM</v>
          </cell>
          <cell r="B218" t="str">
            <v>N 9179 US</v>
          </cell>
        </row>
        <row r="219">
          <cell r="A219" t="str">
            <v>YOYOK HARIYANTO</v>
          </cell>
          <cell r="B219" t="str">
            <v>N 9196 WA</v>
          </cell>
        </row>
        <row r="220">
          <cell r="A220" t="str">
            <v>SUDAR</v>
          </cell>
          <cell r="B220" t="str">
            <v>N 9312  UT</v>
          </cell>
        </row>
        <row r="221">
          <cell r="A221" t="str">
            <v>EDI</v>
          </cell>
          <cell r="B221" t="str">
            <v>N 9314 UT</v>
          </cell>
        </row>
        <row r="222">
          <cell r="A222" t="str">
            <v>SUNARTO</v>
          </cell>
          <cell r="B222" t="str">
            <v>N 9486 UT</v>
          </cell>
        </row>
        <row r="223">
          <cell r="A223" t="str">
            <v>NASIR</v>
          </cell>
          <cell r="B223" t="str">
            <v>N 9490 UR</v>
          </cell>
        </row>
        <row r="224">
          <cell r="A224" t="str">
            <v>SUYONO M</v>
          </cell>
          <cell r="B224" t="str">
            <v>N 9501 UT</v>
          </cell>
        </row>
        <row r="225">
          <cell r="A225" t="str">
            <v>KAYI</v>
          </cell>
          <cell r="B225" t="str">
            <v>N 9523 US</v>
          </cell>
        </row>
        <row r="226">
          <cell r="A226" t="str">
            <v>KHUZAINI</v>
          </cell>
          <cell r="B226" t="str">
            <v>N 9629 UT</v>
          </cell>
        </row>
        <row r="227">
          <cell r="A227" t="str">
            <v>KHUSNAENI</v>
          </cell>
          <cell r="B227" t="str">
            <v>N 9679 UT</v>
          </cell>
        </row>
        <row r="228">
          <cell r="A228" t="str">
            <v>SUDARTO</v>
          </cell>
          <cell r="B228" t="str">
            <v>N 9724 UW</v>
          </cell>
        </row>
        <row r="229">
          <cell r="A229" t="str">
            <v>ASNAN</v>
          </cell>
          <cell r="B229" t="str">
            <v>N 9847 UT</v>
          </cell>
        </row>
        <row r="230">
          <cell r="A230" t="str">
            <v>SUYONO A.</v>
          </cell>
          <cell r="B230" t="str">
            <v>N 9894 UT</v>
          </cell>
        </row>
        <row r="231">
          <cell r="A231" t="str">
            <v>SUNARYO</v>
          </cell>
          <cell r="B231" t="str">
            <v>N 9925 UT</v>
          </cell>
        </row>
        <row r="232">
          <cell r="A232" t="str">
            <v>ANAS</v>
          </cell>
          <cell r="B232" t="str">
            <v>N 9926 UT</v>
          </cell>
        </row>
        <row r="233">
          <cell r="A233" t="str">
            <v>M. SOLIKIN</v>
          </cell>
          <cell r="B233" t="str">
            <v>N 9961 WA</v>
          </cell>
        </row>
        <row r="234">
          <cell r="A234" t="str">
            <v>AGUS D.</v>
          </cell>
          <cell r="B234" t="str">
            <v>N 9970 WA</v>
          </cell>
        </row>
        <row r="235">
          <cell r="A235" t="str">
            <v>Sopir</v>
          </cell>
          <cell r="B235" t="str">
            <v>NoPolisi</v>
          </cell>
        </row>
        <row r="236">
          <cell r="A236" t="str">
            <v>HARIS</v>
          </cell>
          <cell r="B236" t="str">
            <v>P 8213 UW</v>
          </cell>
        </row>
        <row r="237">
          <cell r="A237" t="str">
            <v>EKO P</v>
          </cell>
          <cell r="B237" t="str">
            <v>P 8303 UX</v>
          </cell>
        </row>
        <row r="238">
          <cell r="A238" t="str">
            <v>SUHARDI</v>
          </cell>
          <cell r="B238" t="str">
            <v>P 8468 AB</v>
          </cell>
        </row>
        <row r="239">
          <cell r="A239" t="str">
            <v>ABDUL ROHMAN</v>
          </cell>
          <cell r="B239" t="str">
            <v>P 8569 UZ</v>
          </cell>
        </row>
        <row r="240">
          <cell r="A240" t="str">
            <v>JAROT</v>
          </cell>
          <cell r="B240" t="str">
            <v>P 8645 UR</v>
          </cell>
        </row>
        <row r="241">
          <cell r="A241" t="str">
            <v>SANTO</v>
          </cell>
          <cell r="B241" t="str">
            <v>P 8733 UV</v>
          </cell>
        </row>
        <row r="242">
          <cell r="A242" t="str">
            <v>BAJURI</v>
          </cell>
          <cell r="B242" t="str">
            <v>P 9820 UV</v>
          </cell>
        </row>
        <row r="243">
          <cell r="A243" t="str">
            <v>MUHAMMAD</v>
          </cell>
          <cell r="B243" t="str">
            <v>P 9903 UX</v>
          </cell>
        </row>
        <row r="244">
          <cell r="A244" t="str">
            <v>YONO</v>
          </cell>
          <cell r="B244" t="str">
            <v>S 9011 US</v>
          </cell>
        </row>
        <row r="245">
          <cell r="A245" t="str">
            <v>WIN</v>
          </cell>
          <cell r="B245" t="str">
            <v>S 9014 US</v>
          </cell>
        </row>
        <row r="246">
          <cell r="A246" t="str">
            <v>INDRO</v>
          </cell>
          <cell r="B246" t="str">
            <v>W 8342 UN</v>
          </cell>
        </row>
        <row r="247">
          <cell r="A247" t="str">
            <v>ACHMAD</v>
          </cell>
          <cell r="B247" t="str">
            <v>W 8936 UN</v>
          </cell>
        </row>
        <row r="248">
          <cell r="A248" t="str">
            <v>SUYAT</v>
          </cell>
          <cell r="B248" t="str">
            <v>W 9104 UN</v>
          </cell>
        </row>
      </sheetData>
      <sheetData sheetId="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SD"/>
      <sheetName val="PVT"/>
      <sheetName val="TBG"/>
      <sheetName val="MUT IN"/>
      <sheetName val="MUT OUT"/>
      <sheetName val="KB"/>
      <sheetName val="KO"/>
      <sheetName val="BD"/>
      <sheetName val="BP"/>
      <sheetName val="TP"/>
      <sheetName val="LKH"/>
      <sheetName val="BIAYA"/>
      <sheetName val="CROSCEK"/>
      <sheetName val="BANK STATEMENT"/>
      <sheetName val="TITIPAN PELANGGAN"/>
      <sheetName val="PIUTANG TIV"/>
      <sheetName val="PIUTANG PUSAT"/>
      <sheetName val="PIUTANG JAMSOSTEK"/>
      <sheetName val="PIUTANG MS SUPPORT"/>
      <sheetName val="PIUT MS SUPPOT DMS"/>
      <sheetName val="PIUT  PUSAT DMS"/>
      <sheetName val="PIUT TIV DMS"/>
      <sheetName val="RINC TAG MS SUPPORT"/>
      <sheetName val="RKP TAG MS SUPPORT"/>
      <sheetName val="PIUT TIV PROGRAM 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LAPORAN MUTASI PRODUK</v>
          </cell>
        </row>
        <row r="2">
          <cell r="A2" t="str">
            <v>PER 30 APRIL  2015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810</v>
          </cell>
          <cell r="D4">
            <v>0</v>
          </cell>
          <cell r="E4">
            <v>5228</v>
          </cell>
          <cell r="F4">
            <v>0</v>
          </cell>
          <cell r="G4">
            <v>14281</v>
          </cell>
          <cell r="H4">
            <v>0</v>
          </cell>
          <cell r="I4">
            <v>18591</v>
          </cell>
          <cell r="J4">
            <v>0</v>
          </cell>
          <cell r="K4">
            <v>175</v>
          </cell>
          <cell r="L4">
            <v>0</v>
          </cell>
          <cell r="M4">
            <v>1553</v>
          </cell>
        </row>
        <row r="5">
          <cell r="A5">
            <v>10111</v>
          </cell>
          <cell r="B5" t="str">
            <v>AQ.5GLN BTL</v>
          </cell>
          <cell r="C5">
            <v>2134</v>
          </cell>
          <cell r="D5">
            <v>0</v>
          </cell>
          <cell r="E5">
            <v>18334</v>
          </cell>
          <cell r="F5">
            <v>0</v>
          </cell>
          <cell r="G5">
            <v>14531</v>
          </cell>
          <cell r="H5">
            <v>0</v>
          </cell>
          <cell r="I5">
            <v>18589</v>
          </cell>
          <cell r="J5">
            <v>0</v>
          </cell>
          <cell r="K5">
            <v>13578</v>
          </cell>
          <cell r="L5">
            <v>0</v>
          </cell>
          <cell r="M5">
            <v>2832</v>
          </cell>
        </row>
        <row r="6">
          <cell r="A6">
            <v>10114</v>
          </cell>
          <cell r="B6" t="str">
            <v>PALLET KAYU</v>
          </cell>
          <cell r="C6">
            <v>75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75</v>
          </cell>
        </row>
        <row r="7">
          <cell r="A7">
            <v>10116</v>
          </cell>
          <cell r="B7" t="str">
            <v>PALLET LOSCAMP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12111</v>
          </cell>
          <cell r="B8" t="str">
            <v>AQ.1500ML 1X12</v>
          </cell>
          <cell r="C8">
            <v>225</v>
          </cell>
          <cell r="D8">
            <v>0</v>
          </cell>
          <cell r="E8">
            <v>699</v>
          </cell>
          <cell r="F8">
            <v>0</v>
          </cell>
          <cell r="G8">
            <v>4166</v>
          </cell>
          <cell r="H8">
            <v>0</v>
          </cell>
          <cell r="I8">
            <v>4582</v>
          </cell>
          <cell r="J8">
            <v>0</v>
          </cell>
          <cell r="K8">
            <v>159</v>
          </cell>
          <cell r="L8">
            <v>0</v>
          </cell>
          <cell r="M8">
            <v>349</v>
          </cell>
        </row>
        <row r="9">
          <cell r="A9">
            <v>12312</v>
          </cell>
          <cell r="B9" t="str">
            <v>AQ.600ML 1X24</v>
          </cell>
          <cell r="C9">
            <v>126</v>
          </cell>
          <cell r="D9">
            <v>0</v>
          </cell>
          <cell r="E9">
            <v>287</v>
          </cell>
          <cell r="F9">
            <v>0</v>
          </cell>
          <cell r="G9">
            <v>2740</v>
          </cell>
          <cell r="H9">
            <v>0</v>
          </cell>
          <cell r="I9">
            <v>2534</v>
          </cell>
          <cell r="J9">
            <v>0</v>
          </cell>
          <cell r="K9">
            <v>293</v>
          </cell>
          <cell r="L9">
            <v>0</v>
          </cell>
          <cell r="M9">
            <v>326</v>
          </cell>
        </row>
        <row r="10">
          <cell r="A10">
            <v>12512</v>
          </cell>
          <cell r="B10" t="str">
            <v>AQ.330ML 1X24</v>
          </cell>
          <cell r="C10">
            <v>1</v>
          </cell>
          <cell r="D10">
            <v>0</v>
          </cell>
          <cell r="E10">
            <v>13</v>
          </cell>
          <cell r="F10">
            <v>0</v>
          </cell>
          <cell r="G10">
            <v>300</v>
          </cell>
          <cell r="H10">
            <v>0</v>
          </cell>
          <cell r="I10">
            <v>161</v>
          </cell>
          <cell r="J10">
            <v>0</v>
          </cell>
          <cell r="K10">
            <v>101</v>
          </cell>
          <cell r="L10">
            <v>0</v>
          </cell>
          <cell r="M10">
            <v>52</v>
          </cell>
        </row>
        <row r="11">
          <cell r="A11">
            <v>12613</v>
          </cell>
          <cell r="B11" t="str">
            <v>AQ.240ML 1X48</v>
          </cell>
          <cell r="C11">
            <v>340</v>
          </cell>
          <cell r="D11">
            <v>0</v>
          </cell>
          <cell r="E11">
            <v>377</v>
          </cell>
          <cell r="F11">
            <v>0</v>
          </cell>
          <cell r="G11">
            <v>3461</v>
          </cell>
          <cell r="H11">
            <v>0</v>
          </cell>
          <cell r="I11">
            <v>3796</v>
          </cell>
          <cell r="J11">
            <v>0</v>
          </cell>
          <cell r="K11">
            <v>157</v>
          </cell>
          <cell r="L11">
            <v>0</v>
          </cell>
          <cell r="M11">
            <v>225</v>
          </cell>
        </row>
        <row r="12">
          <cell r="A12">
            <v>15510</v>
          </cell>
          <cell r="B12" t="str">
            <v>AQ.HC STAN/SEWA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</row>
        <row r="13">
          <cell r="A13">
            <v>15511</v>
          </cell>
          <cell r="B13" t="str">
            <v>PORTABLE</v>
          </cell>
          <cell r="C13">
            <v>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</row>
        <row r="14">
          <cell r="A14">
            <v>19310</v>
          </cell>
          <cell r="B14" t="str">
            <v>AQ.TISSUE</v>
          </cell>
          <cell r="C14">
            <v>810</v>
          </cell>
          <cell r="D14">
            <v>0</v>
          </cell>
          <cell r="E14">
            <v>5226</v>
          </cell>
          <cell r="F14">
            <v>0</v>
          </cell>
          <cell r="G14">
            <v>14283</v>
          </cell>
          <cell r="H14">
            <v>0</v>
          </cell>
          <cell r="I14">
            <v>18589</v>
          </cell>
          <cell r="J14">
            <v>0</v>
          </cell>
          <cell r="K14">
            <v>177</v>
          </cell>
          <cell r="L14">
            <v>0</v>
          </cell>
          <cell r="M14">
            <v>1553</v>
          </cell>
        </row>
        <row r="15">
          <cell r="A15">
            <v>20110</v>
          </cell>
          <cell r="B15" t="str">
            <v>VT.5GLN ISI</v>
          </cell>
          <cell r="C15">
            <v>145</v>
          </cell>
          <cell r="D15">
            <v>0</v>
          </cell>
          <cell r="E15">
            <v>98</v>
          </cell>
          <cell r="F15">
            <v>0</v>
          </cell>
          <cell r="G15">
            <v>204</v>
          </cell>
          <cell r="H15">
            <v>0</v>
          </cell>
          <cell r="I15">
            <v>354</v>
          </cell>
          <cell r="J15">
            <v>0</v>
          </cell>
          <cell r="K15">
            <v>0</v>
          </cell>
          <cell r="L15">
            <v>0</v>
          </cell>
          <cell r="M15">
            <v>93</v>
          </cell>
        </row>
        <row r="16">
          <cell r="A16">
            <v>20111</v>
          </cell>
          <cell r="B16" t="str">
            <v>VT.5GLN BTL</v>
          </cell>
          <cell r="C16">
            <v>443</v>
          </cell>
          <cell r="D16">
            <v>0</v>
          </cell>
          <cell r="E16">
            <v>276</v>
          </cell>
          <cell r="F16">
            <v>0</v>
          </cell>
          <cell r="G16">
            <v>231</v>
          </cell>
          <cell r="H16">
            <v>0</v>
          </cell>
          <cell r="I16">
            <v>276</v>
          </cell>
          <cell r="J16">
            <v>0</v>
          </cell>
          <cell r="K16">
            <v>406</v>
          </cell>
          <cell r="L16">
            <v>0</v>
          </cell>
          <cell r="M16">
            <v>268</v>
          </cell>
        </row>
        <row r="17">
          <cell r="A17">
            <v>22111</v>
          </cell>
          <cell r="B17" t="str">
            <v>VT.1500ML 1X12</v>
          </cell>
          <cell r="C17">
            <v>101</v>
          </cell>
          <cell r="D17">
            <v>0</v>
          </cell>
          <cell r="E17">
            <v>3</v>
          </cell>
          <cell r="F17">
            <v>0</v>
          </cell>
          <cell r="G17">
            <v>615</v>
          </cell>
          <cell r="H17">
            <v>0</v>
          </cell>
          <cell r="I17">
            <v>660</v>
          </cell>
          <cell r="J17">
            <v>0</v>
          </cell>
          <cell r="K17">
            <v>0</v>
          </cell>
          <cell r="L17">
            <v>0</v>
          </cell>
          <cell r="M17">
            <v>59</v>
          </cell>
        </row>
        <row r="18">
          <cell r="A18">
            <v>22312</v>
          </cell>
          <cell r="B18" t="str">
            <v>VT.600ML 1X24</v>
          </cell>
          <cell r="C18">
            <v>30</v>
          </cell>
          <cell r="D18">
            <v>0</v>
          </cell>
          <cell r="E18">
            <v>6</v>
          </cell>
          <cell r="F18">
            <v>0</v>
          </cell>
          <cell r="G18">
            <v>181</v>
          </cell>
          <cell r="H18">
            <v>0</v>
          </cell>
          <cell r="I18">
            <v>145</v>
          </cell>
          <cell r="J18">
            <v>0</v>
          </cell>
          <cell r="K18">
            <v>0</v>
          </cell>
          <cell r="L18">
            <v>0</v>
          </cell>
          <cell r="M18">
            <v>72</v>
          </cell>
        </row>
        <row r="19">
          <cell r="A19">
            <v>22613</v>
          </cell>
          <cell r="B19" t="str">
            <v>VT.240ML 1X48</v>
          </cell>
          <cell r="C19">
            <v>95</v>
          </cell>
          <cell r="D19">
            <v>0</v>
          </cell>
          <cell r="E19">
            <v>31</v>
          </cell>
          <cell r="F19">
            <v>0</v>
          </cell>
          <cell r="G19">
            <v>250</v>
          </cell>
          <cell r="H19">
            <v>0</v>
          </cell>
          <cell r="I19">
            <v>266</v>
          </cell>
          <cell r="J19">
            <v>0</v>
          </cell>
          <cell r="K19">
            <v>10</v>
          </cell>
          <cell r="L19">
            <v>0</v>
          </cell>
          <cell r="M19">
            <v>100</v>
          </cell>
        </row>
        <row r="20">
          <cell r="A20">
            <v>26000</v>
          </cell>
          <cell r="B20" t="str">
            <v>VIT LEVITE ORANGE 350ML 1</v>
          </cell>
          <cell r="C20">
            <v>82</v>
          </cell>
          <cell r="D20">
            <v>0</v>
          </cell>
          <cell r="E20">
            <v>8</v>
          </cell>
          <cell r="F20">
            <v>0</v>
          </cell>
          <cell r="G20">
            <v>20</v>
          </cell>
          <cell r="H20">
            <v>0</v>
          </cell>
          <cell r="I20">
            <v>39</v>
          </cell>
          <cell r="J20">
            <v>0</v>
          </cell>
          <cell r="K20">
            <v>39</v>
          </cell>
          <cell r="L20">
            <v>0</v>
          </cell>
          <cell r="M20">
            <v>32</v>
          </cell>
        </row>
        <row r="21">
          <cell r="A21" t="str">
            <v>26000P</v>
          </cell>
          <cell r="B21" t="str">
            <v>VIT LEVITE ORANGE 350ML 1</v>
          </cell>
          <cell r="C21">
            <v>219</v>
          </cell>
          <cell r="D21">
            <v>0</v>
          </cell>
          <cell r="E21">
            <v>13</v>
          </cell>
          <cell r="F21">
            <v>0</v>
          </cell>
          <cell r="G21">
            <v>492</v>
          </cell>
          <cell r="H21">
            <v>0</v>
          </cell>
          <cell r="I21">
            <v>484</v>
          </cell>
          <cell r="J21">
            <v>0</v>
          </cell>
          <cell r="K21">
            <v>240</v>
          </cell>
          <cell r="L21">
            <v>0</v>
          </cell>
          <cell r="M21">
            <v>0</v>
          </cell>
        </row>
        <row r="22">
          <cell r="A22">
            <v>26001</v>
          </cell>
          <cell r="B22" t="str">
            <v>VIT LEVITE JAMBU BIJI 350</v>
          </cell>
          <cell r="C22">
            <v>43</v>
          </cell>
          <cell r="D22">
            <v>0</v>
          </cell>
          <cell r="E22">
            <v>5</v>
          </cell>
          <cell r="F22">
            <v>0</v>
          </cell>
          <cell r="G22">
            <v>17</v>
          </cell>
          <cell r="H22">
            <v>0</v>
          </cell>
          <cell r="I22">
            <v>32</v>
          </cell>
          <cell r="J22">
            <v>0</v>
          </cell>
          <cell r="K22">
            <v>32</v>
          </cell>
          <cell r="L22">
            <v>0</v>
          </cell>
          <cell r="M22">
            <v>1</v>
          </cell>
        </row>
        <row r="23">
          <cell r="A23" t="str">
            <v>26001P</v>
          </cell>
          <cell r="B23" t="str">
            <v>VIT LEVITE JAMBU BIJI 350</v>
          </cell>
          <cell r="C23">
            <v>195</v>
          </cell>
          <cell r="D23">
            <v>0</v>
          </cell>
          <cell r="E23">
            <v>11</v>
          </cell>
          <cell r="F23">
            <v>0</v>
          </cell>
          <cell r="G23">
            <v>384</v>
          </cell>
          <cell r="H23">
            <v>0</v>
          </cell>
          <cell r="I23">
            <v>362</v>
          </cell>
          <cell r="J23">
            <v>0</v>
          </cell>
          <cell r="K23">
            <v>228</v>
          </cell>
          <cell r="L23">
            <v>0</v>
          </cell>
          <cell r="M23">
            <v>0</v>
          </cell>
        </row>
        <row r="24">
          <cell r="A24">
            <v>26002</v>
          </cell>
          <cell r="B24" t="str">
            <v>VIT LEVITE COMBO 350ML 1X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>
            <v>29310</v>
          </cell>
          <cell r="B25" t="str">
            <v>VT.TISSUE</v>
          </cell>
          <cell r="C25">
            <v>145</v>
          </cell>
          <cell r="D25">
            <v>0</v>
          </cell>
          <cell r="E25">
            <v>59</v>
          </cell>
          <cell r="F25">
            <v>0</v>
          </cell>
          <cell r="G25">
            <v>204</v>
          </cell>
          <cell r="H25">
            <v>0</v>
          </cell>
          <cell r="I25">
            <v>315</v>
          </cell>
          <cell r="J25">
            <v>0</v>
          </cell>
          <cell r="K25">
            <v>0</v>
          </cell>
          <cell r="L25">
            <v>0</v>
          </cell>
          <cell r="M25">
            <v>93</v>
          </cell>
        </row>
        <row r="26">
          <cell r="A26">
            <v>40410</v>
          </cell>
          <cell r="B26" t="str">
            <v>MIZONE ORANGE LIME  500ML</v>
          </cell>
          <cell r="C26">
            <v>226</v>
          </cell>
          <cell r="D26">
            <v>154</v>
          </cell>
          <cell r="E26">
            <v>9</v>
          </cell>
          <cell r="F26">
            <v>0</v>
          </cell>
          <cell r="G26">
            <v>0</v>
          </cell>
          <cell r="H26">
            <v>0</v>
          </cell>
          <cell r="I26">
            <v>141</v>
          </cell>
          <cell r="J26">
            <v>0</v>
          </cell>
          <cell r="K26">
            <v>0</v>
          </cell>
          <cell r="L26">
            <v>0</v>
          </cell>
          <cell r="M26">
            <v>248</v>
          </cell>
        </row>
        <row r="27">
          <cell r="A27" t="str">
            <v>40410P</v>
          </cell>
          <cell r="B27" t="str">
            <v>MIZONE ORANGE LIME 500 ML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40411</v>
          </cell>
          <cell r="B28" t="str">
            <v>MIZONE PASSION FRUIT 500M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>
            <v>40412</v>
          </cell>
          <cell r="B29" t="str">
            <v>MIZONE LYCHEE LEMON 500 M</v>
          </cell>
          <cell r="C29">
            <v>219</v>
          </cell>
          <cell r="D29">
            <v>616</v>
          </cell>
          <cell r="E29">
            <v>29</v>
          </cell>
          <cell r="F29">
            <v>0</v>
          </cell>
          <cell r="G29">
            <v>0</v>
          </cell>
          <cell r="H29">
            <v>0</v>
          </cell>
          <cell r="I29">
            <v>236</v>
          </cell>
          <cell r="J29">
            <v>0</v>
          </cell>
          <cell r="K29">
            <v>0</v>
          </cell>
          <cell r="L29">
            <v>0</v>
          </cell>
          <cell r="M29">
            <v>628</v>
          </cell>
        </row>
        <row r="30">
          <cell r="A30" t="str">
            <v>40412P</v>
          </cell>
          <cell r="B30" t="str">
            <v>MIZONE LYCHEE LEMON 500 M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>
            <v>40413</v>
          </cell>
          <cell r="B31" t="str">
            <v>MIZONE M.PACK TT 500ML 1X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40418</v>
          </cell>
          <cell r="B32" t="str">
            <v>MIZONE APPLE GUAVA 500 ML</v>
          </cell>
          <cell r="C32">
            <v>76</v>
          </cell>
          <cell r="D32">
            <v>154</v>
          </cell>
          <cell r="E32">
            <v>11</v>
          </cell>
          <cell r="F32">
            <v>0</v>
          </cell>
          <cell r="G32">
            <v>100</v>
          </cell>
          <cell r="H32">
            <v>0</v>
          </cell>
          <cell r="I32">
            <v>140</v>
          </cell>
          <cell r="J32">
            <v>0</v>
          </cell>
          <cell r="K32">
            <v>0</v>
          </cell>
          <cell r="L32">
            <v>0</v>
          </cell>
          <cell r="M32">
            <v>201</v>
          </cell>
        </row>
        <row r="33">
          <cell r="A33" t="str">
            <v>40418P</v>
          </cell>
          <cell r="B33" t="str">
            <v>MIZONE APPLE GUAVA 500 ML</v>
          </cell>
          <cell r="C33">
            <v>6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6</v>
          </cell>
        </row>
        <row r="34">
          <cell r="A34">
            <v>40419</v>
          </cell>
          <cell r="B34" t="str">
            <v>MIZONE MANGGA KWENI 500 M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40426</v>
          </cell>
          <cell r="B35" t="str">
            <v>MIZONE LYCHEE LEMON 1500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40427</v>
          </cell>
          <cell r="B36" t="str">
            <v>MIZONE COOLIN BLEWAH 500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40428</v>
          </cell>
          <cell r="B37" t="str">
            <v>MIZONE COOLIN BLEWAH LE 5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40429</v>
          </cell>
          <cell r="B38" t="str">
            <v>MIZONE COCOPINA 500ML1X12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40429B</v>
          </cell>
          <cell r="B39" t="str">
            <v>MIZONE COCOPINA REGULER P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A40" t="str">
            <v>40429BP</v>
          </cell>
          <cell r="B40" t="str">
            <v>MIZONE COCOPINA BRAZIL PI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40429C</v>
          </cell>
          <cell r="B41" t="str">
            <v>MIZONE COCOPINA BRAZIL FU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40429P</v>
          </cell>
          <cell r="B42" t="str">
            <v>MIZONE COCOPINA 500 ML 1X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>
            <v>40430</v>
          </cell>
          <cell r="B43" t="str">
            <v>MIZONE FRES-IN APPLE 500M</v>
          </cell>
          <cell r="C43">
            <v>48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0</v>
          </cell>
          <cell r="I43">
            <v>4</v>
          </cell>
          <cell r="J43">
            <v>0</v>
          </cell>
          <cell r="K43">
            <v>7</v>
          </cell>
          <cell r="L43">
            <v>0</v>
          </cell>
          <cell r="M43">
            <v>38</v>
          </cell>
        </row>
        <row r="44">
          <cell r="A44" t="str">
            <v>40430P</v>
          </cell>
          <cell r="B44" t="str">
            <v>MIZONE FRES-IN CRISPY APP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96</v>
          </cell>
          <cell r="H44">
            <v>0</v>
          </cell>
          <cell r="I44">
            <v>84</v>
          </cell>
          <cell r="J44">
            <v>0</v>
          </cell>
          <cell r="K44">
            <v>12</v>
          </cell>
          <cell r="L44">
            <v>0</v>
          </cell>
          <cell r="M44">
            <v>0</v>
          </cell>
        </row>
        <row r="45">
          <cell r="A45">
            <v>40431</v>
          </cell>
          <cell r="B45" t="str">
            <v>MIZONE FRES-IN STRW 500ML</v>
          </cell>
          <cell r="C45">
            <v>72</v>
          </cell>
          <cell r="D45">
            <v>0</v>
          </cell>
          <cell r="E45">
            <v>4</v>
          </cell>
          <cell r="F45">
            <v>0</v>
          </cell>
          <cell r="G45">
            <v>1</v>
          </cell>
          <cell r="H45">
            <v>0</v>
          </cell>
          <cell r="I45">
            <v>17</v>
          </cell>
          <cell r="J45">
            <v>0</v>
          </cell>
          <cell r="K45">
            <v>17</v>
          </cell>
          <cell r="L45">
            <v>0</v>
          </cell>
          <cell r="M45">
            <v>43</v>
          </cell>
        </row>
        <row r="46">
          <cell r="A46" t="str">
            <v>40431P</v>
          </cell>
          <cell r="B46" t="str">
            <v>MIZONE FRES-IN JC STRAWBE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216</v>
          </cell>
          <cell r="H46">
            <v>0</v>
          </cell>
          <cell r="I46">
            <v>192</v>
          </cell>
          <cell r="J46">
            <v>0</v>
          </cell>
          <cell r="K46">
            <v>24</v>
          </cell>
          <cell r="L46">
            <v>0</v>
          </cell>
          <cell r="M46">
            <v>0</v>
          </cell>
        </row>
        <row r="47">
          <cell r="A47">
            <v>40432</v>
          </cell>
          <cell r="B47" t="str">
            <v>MIZONE FRESIN COMBO STRAW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>
            <v>40434</v>
          </cell>
          <cell r="B48" t="str">
            <v>MZ FRES-IN CRSPY APPLE 50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>
            <v>40435</v>
          </cell>
          <cell r="B49" t="str">
            <v>MZ FRES-IN JC STRW 500ML1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>
            <v>81111</v>
          </cell>
          <cell r="B50" t="str">
            <v>AQ.KRTN 1500 ML 1X1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>
            <v>81312</v>
          </cell>
          <cell r="B51" t="str">
            <v>AQ.KRTN 600 ML 1X1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>
            <v>81613</v>
          </cell>
          <cell r="B52" t="str">
            <v>AQ.KRTN 240 ML 1X1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>
            <v>82613</v>
          </cell>
          <cell r="B53" t="str">
            <v>VIT KRTN 240 ML 1X1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>
            <v>90002</v>
          </cell>
          <cell r="B54" t="str">
            <v>TRIPLEK/TRAY</v>
          </cell>
          <cell r="C54">
            <v>160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160</v>
          </cell>
        </row>
        <row r="56">
          <cell r="B56" t="str">
            <v>TOTAL</v>
          </cell>
          <cell r="C56">
            <v>6829</v>
          </cell>
          <cell r="D56">
            <v>924</v>
          </cell>
          <cell r="E56">
            <v>30727</v>
          </cell>
          <cell r="F56">
            <v>0</v>
          </cell>
          <cell r="G56">
            <v>56774</v>
          </cell>
          <cell r="H56">
            <v>0</v>
          </cell>
          <cell r="I56">
            <v>70589</v>
          </cell>
          <cell r="J56">
            <v>0</v>
          </cell>
          <cell r="K56">
            <v>15655</v>
          </cell>
          <cell r="L56">
            <v>0</v>
          </cell>
          <cell r="M56">
            <v>9010</v>
          </cell>
        </row>
        <row r="57">
          <cell r="A57">
            <v>1</v>
          </cell>
          <cell r="B57">
            <v>2</v>
          </cell>
          <cell r="C57">
            <v>3</v>
          </cell>
          <cell r="D57">
            <v>4</v>
          </cell>
          <cell r="E57">
            <v>5</v>
          </cell>
          <cell r="F57">
            <v>6</v>
          </cell>
          <cell r="G57">
            <v>7</v>
          </cell>
          <cell r="H57">
            <v>8</v>
          </cell>
          <cell r="I57">
            <v>9</v>
          </cell>
          <cell r="J57">
            <v>10</v>
          </cell>
          <cell r="K57">
            <v>11</v>
          </cell>
          <cell r="L57">
            <v>12</v>
          </cell>
          <cell r="M57">
            <v>13</v>
          </cell>
        </row>
        <row r="58">
          <cell r="M58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_LAJUR"/>
      <sheetName val="LAMPIRAN"/>
      <sheetName val="MUTASI"/>
      <sheetName val="NERACA_05"/>
      <sheetName val="LABA_RUGI"/>
      <sheetName val="HPP"/>
      <sheetName val="PERINCIAN"/>
      <sheetName val="JURNAL"/>
      <sheetName val="HUTANG"/>
      <sheetName val="PIUTANG"/>
      <sheetName val="rincian"/>
      <sheetName val="rekap koreksi pem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tang"/>
      <sheetName val="Biaya Proy"/>
      <sheetName val="Persediaan"/>
      <sheetName val="PiutKar"/>
      <sheetName val="PIUT DAGANG"/>
      <sheetName val="catatan Laporon"/>
      <sheetName val="Rugi laba"/>
      <sheetName val="NERACA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>
        <row r="2">
          <cell r="A2" t="str">
            <v>PT. BANGUN SARANA BAJA</v>
          </cell>
        </row>
        <row r="3">
          <cell r="A3" t="str">
            <v>N E R A C A</v>
          </cell>
        </row>
        <row r="4">
          <cell r="A4" t="str">
            <v>PER 31 DESEMBER 2007</v>
          </cell>
        </row>
        <row r="5">
          <cell r="E5" t="str">
            <v xml:space="preserve"> </v>
          </cell>
        </row>
        <row r="7">
          <cell r="B7" t="str">
            <v>A K T I V A</v>
          </cell>
        </row>
        <row r="9">
          <cell r="B9" t="str">
            <v>AKTIVA LANCAR</v>
          </cell>
        </row>
        <row r="11">
          <cell r="C11" t="str">
            <v>Kas dan setara kas</v>
          </cell>
          <cell r="D11" t="str">
            <v>Rp.</v>
          </cell>
          <cell r="E11">
            <v>77953550</v>
          </cell>
        </row>
        <row r="12">
          <cell r="C12" t="str">
            <v>Bank</v>
          </cell>
          <cell r="D12" t="str">
            <v>Rp.</v>
          </cell>
          <cell r="E12">
            <v>1928788679.1599998</v>
          </cell>
        </row>
        <row r="13">
          <cell r="C13" t="str">
            <v>Deposito berjangka</v>
          </cell>
          <cell r="D13" t="str">
            <v>Rp.</v>
          </cell>
          <cell r="E13">
            <v>0</v>
          </cell>
        </row>
        <row r="15">
          <cell r="B15" t="str">
            <v>PIUTANG USAHA</v>
          </cell>
        </row>
        <row r="17">
          <cell r="C17" t="str">
            <v>Pihak ketiga</v>
          </cell>
          <cell r="D17" t="str">
            <v>Rp.</v>
          </cell>
          <cell r="E17">
            <v>3733613997.5500002</v>
          </cell>
        </row>
        <row r="19">
          <cell r="B19" t="str">
            <v>PIUTANG LAIN – LAIN</v>
          </cell>
        </row>
        <row r="21">
          <cell r="C21" t="str">
            <v>Pihak yang mempunyai hubungan istimewa</v>
          </cell>
          <cell r="D21" t="str">
            <v>Rp.</v>
          </cell>
          <cell r="E21">
            <v>1175073029</v>
          </cell>
        </row>
        <row r="22">
          <cell r="C22" t="str">
            <v>Pihak ketiga</v>
          </cell>
          <cell r="D22" t="str">
            <v>Rp.</v>
          </cell>
          <cell r="E22">
            <v>1262465969.1100001</v>
          </cell>
        </row>
        <row r="23">
          <cell r="C23" t="str">
            <v>Pinjaman direksi &amp; karyawan</v>
          </cell>
          <cell r="D23" t="str">
            <v>Rp.</v>
          </cell>
          <cell r="E23">
            <v>175589962</v>
          </cell>
        </row>
        <row r="24">
          <cell r="B24" t="str">
            <v xml:space="preserve"> 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PERSEDIAAN</v>
          </cell>
          <cell r="D25" t="str">
            <v>Rp.</v>
          </cell>
          <cell r="E25">
            <v>1485674339</v>
          </cell>
        </row>
        <row r="26">
          <cell r="B26" t="str">
            <v xml:space="preserve"> </v>
          </cell>
          <cell r="C26" t="str">
            <v xml:space="preserve"> </v>
          </cell>
          <cell r="E26" t="str">
            <v xml:space="preserve"> </v>
          </cell>
        </row>
        <row r="27">
          <cell r="B27" t="str">
            <v>UANG MUKA PEMBELIAN</v>
          </cell>
          <cell r="D27" t="str">
            <v>Rp.</v>
          </cell>
          <cell r="E27">
            <v>380000000</v>
          </cell>
        </row>
        <row r="29">
          <cell r="B29" t="str">
            <v>BIAYA BUNGA DIBAYAR DIMUKA</v>
          </cell>
          <cell r="D29" t="str">
            <v>Rp.</v>
          </cell>
          <cell r="E29">
            <v>7277984</v>
          </cell>
        </row>
        <row r="31">
          <cell r="B31" t="str">
            <v>PAJAK DIBAYAR DIMUKA</v>
          </cell>
          <cell r="D31" t="str">
            <v>Rp.</v>
          </cell>
          <cell r="E31">
            <v>21381930</v>
          </cell>
        </row>
        <row r="33">
          <cell r="B33" t="str">
            <v>JUMLAH AKTIVA LANCAR</v>
          </cell>
          <cell r="D33" t="str">
            <v>Rp.</v>
          </cell>
          <cell r="E33">
            <v>10247819439.82</v>
          </cell>
        </row>
        <row r="35">
          <cell r="B35" t="str">
            <v>AKTIVA TIDAK LANCAR</v>
          </cell>
        </row>
        <row r="36">
          <cell r="B36" t="str">
            <v xml:space="preserve"> </v>
          </cell>
          <cell r="C36" t="str">
            <v xml:space="preserve"> </v>
          </cell>
        </row>
        <row r="37">
          <cell r="C37" t="str">
            <v>Investasi</v>
          </cell>
          <cell r="D37" t="str">
            <v>Rp.</v>
          </cell>
          <cell r="E37">
            <v>2001783365</v>
          </cell>
        </row>
        <row r="38">
          <cell r="E38" t="str">
            <v xml:space="preserve"> </v>
          </cell>
        </row>
        <row r="39">
          <cell r="B39" t="str">
            <v>AKTIVA TETAP</v>
          </cell>
        </row>
        <row r="40">
          <cell r="E40" t="str">
            <v xml:space="preserve"> </v>
          </cell>
        </row>
        <row r="41">
          <cell r="C41" t="str">
            <v>Tanah</v>
          </cell>
          <cell r="D41" t="str">
            <v>Rp.</v>
          </cell>
          <cell r="E41">
            <v>877567300</v>
          </cell>
        </row>
        <row r="42">
          <cell r="C42" t="str">
            <v>Bangunan</v>
          </cell>
          <cell r="D42" t="str">
            <v>Rp.</v>
          </cell>
          <cell r="E42">
            <v>2607962467.6400003</v>
          </cell>
        </row>
        <row r="43">
          <cell r="C43" t="str">
            <v>Mesin dan peralatan pabrik</v>
          </cell>
          <cell r="D43" t="str">
            <v>Rp.</v>
          </cell>
          <cell r="E43">
            <v>1525825176</v>
          </cell>
        </row>
        <row r="44">
          <cell r="C44" t="str">
            <v>Mesin dan peralatan kantor</v>
          </cell>
          <cell r="D44" t="str">
            <v>Rp.</v>
          </cell>
          <cell r="E44">
            <v>682535772</v>
          </cell>
        </row>
        <row r="45">
          <cell r="C45" t="str">
            <v>Kendaraan</v>
          </cell>
          <cell r="D45" t="str">
            <v>Rp.</v>
          </cell>
          <cell r="E45">
            <v>2571160160</v>
          </cell>
        </row>
        <row r="47">
          <cell r="B47" t="str">
            <v>JUMLAH AKTIVA TETAP</v>
          </cell>
          <cell r="D47" t="str">
            <v>Rp.</v>
          </cell>
          <cell r="E47">
            <v>8265050875.6400003</v>
          </cell>
        </row>
        <row r="49">
          <cell r="C49" t="str">
            <v>Akumulasi penyusutan aktiva tetap</v>
          </cell>
          <cell r="D49" t="str">
            <v>Rp.</v>
          </cell>
          <cell r="E49">
            <v>-4526799108.3500004</v>
          </cell>
        </row>
        <row r="50">
          <cell r="B50" t="str">
            <v xml:space="preserve"> </v>
          </cell>
          <cell r="C50" t="str">
            <v xml:space="preserve"> </v>
          </cell>
          <cell r="E50" t="str">
            <v xml:space="preserve"> </v>
          </cell>
        </row>
        <row r="51">
          <cell r="B51" t="str">
            <v>JUMLAH TERCATAT AKTIVA TETAP</v>
          </cell>
          <cell r="D51" t="str">
            <v>Rp.</v>
          </cell>
          <cell r="E51">
            <v>3738251767.29</v>
          </cell>
        </row>
        <row r="52">
          <cell r="B52" t="str">
            <v xml:space="preserve"> </v>
          </cell>
          <cell r="C52" t="str">
            <v xml:space="preserve"> </v>
          </cell>
          <cell r="E52" t="str">
            <v xml:space="preserve"> </v>
          </cell>
        </row>
        <row r="53">
          <cell r="B53" t="str">
            <v>AKTIVA LAIN – LAIN</v>
          </cell>
          <cell r="E53" t="str">
            <v xml:space="preserve"> </v>
          </cell>
        </row>
        <row r="54">
          <cell r="B54" t="str">
            <v xml:space="preserve"> </v>
          </cell>
          <cell r="C54" t="str">
            <v xml:space="preserve"> </v>
          </cell>
        </row>
        <row r="55">
          <cell r="C55" t="str">
            <v>Uang muka impor</v>
          </cell>
          <cell r="D55" t="str">
            <v>Rp.</v>
          </cell>
        </row>
        <row r="56">
          <cell r="C56" t="str">
            <v>Uang jaminan</v>
          </cell>
          <cell r="D56" t="str">
            <v>Rp.</v>
          </cell>
        </row>
        <row r="57">
          <cell r="C57" t="str">
            <v>Beban yang ditangguhkan</v>
          </cell>
          <cell r="D57" t="str">
            <v>Rp.</v>
          </cell>
          <cell r="E57">
            <v>69526320</v>
          </cell>
        </row>
        <row r="58">
          <cell r="C58" t="str">
            <v>Aktiva dalam proses</v>
          </cell>
          <cell r="D58" t="str">
            <v>Rp.</v>
          </cell>
          <cell r="E58" t="str">
            <v xml:space="preserve"> </v>
          </cell>
        </row>
        <row r="59">
          <cell r="B59" t="str">
            <v xml:space="preserve"> </v>
          </cell>
          <cell r="C59" t="str">
            <v xml:space="preserve"> </v>
          </cell>
        </row>
        <row r="60">
          <cell r="B60" t="str">
            <v>JUMLAH AKTIVA LAIN – LAIN</v>
          </cell>
          <cell r="D60" t="str">
            <v>Rp.</v>
          </cell>
          <cell r="E60">
            <v>69526320</v>
          </cell>
        </row>
        <row r="63">
          <cell r="B63" t="str">
            <v>JUMLAH AKTIVA TIDAK LANCAR</v>
          </cell>
          <cell r="D63" t="str">
            <v>Rp.</v>
          </cell>
          <cell r="E63">
            <v>5809561452.29</v>
          </cell>
        </row>
        <row r="66">
          <cell r="B66" t="str">
            <v>JUMLAH AKTIVA</v>
          </cell>
          <cell r="D66" t="str">
            <v>Rp.</v>
          </cell>
          <cell r="E66">
            <v>16057380892.110001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BULANAN"/>
      <sheetName val="KB"/>
      <sheetName val="KO"/>
      <sheetName val="BD"/>
      <sheetName val="BP"/>
      <sheetName val="TP"/>
      <sheetName val="BANK PUSAT"/>
      <sheetName val="LKH"/>
      <sheetName val="REKAP BIAYA"/>
      <sheetName val="REKAP BG"/>
      <sheetName val="BANK STATEMENT"/>
      <sheetName val="BANK LIVIA"/>
      <sheetName val="TITIPAN PELANGGAN"/>
      <sheetName val="PIUTANG MS SUPPORT"/>
      <sheetName val="PIUTANG PUSAT"/>
      <sheetName val="PIUTANG TIV"/>
      <sheetName val="PIUT MS SUPPORT DMS"/>
      <sheetName val="PIUT PUSAT DMS"/>
      <sheetName val="PIUT TIV DMS"/>
      <sheetName val="PENERIMAAN KAS"/>
      <sheetName val="CASH OPNAME"/>
      <sheetName val="TARIKAN KANTOR PUSAT"/>
      <sheetName val="GL HARIAN"/>
      <sheetName val="CROSCEK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Sale_Leaseback _2_"/>
      <sheetName val="GeneralInfo"/>
      <sheetName val="AT_JUAL"/>
      <sheetName val="BRI Giro"/>
      <sheetName val="CF_supp-2002"/>
      <sheetName val="CF_supp-2002_(2)"/>
      <sheetName val="CF_supp"/>
      <sheetName val="LCM_"/>
      <sheetName val="Sale-Leaseback_(2)"/>
      <sheetName val="Mflow_(2)"/>
      <sheetName val="U-1_(2)"/>
      <sheetName val="GPA_"/>
      <sheetName val="U-1_Analysis"/>
      <sheetName val="local-cut_(2)"/>
      <sheetName val="U-2_"/>
      <sheetName val="U-3_(2)"/>
      <sheetName val="U-4_(2)"/>
      <sheetName val="U-5_(2)"/>
      <sheetName val="i_test"/>
      <sheetName val="Tax_Rec"/>
      <sheetName val="FSC-_Lease_Rec"/>
      <sheetName val="Sale_Leaseback__2_"/>
      <sheetName val="BRI_Giro"/>
      <sheetName val="CF_supp-20021"/>
      <sheetName val="CF_supp-2002_(2)1"/>
      <sheetName val="CF_supp1"/>
      <sheetName val="LCM_1"/>
      <sheetName val="Sale-Leaseback_(2)1"/>
      <sheetName val="Mflow_(2)1"/>
      <sheetName val="U-1_(2)1"/>
      <sheetName val="GPA_1"/>
      <sheetName val="U-1_Analysis1"/>
      <sheetName val="local-cut_(2)1"/>
      <sheetName val="U-2_1"/>
      <sheetName val="U-3_(2)1"/>
      <sheetName val="U-4_(2)1"/>
      <sheetName val="U-5_(2)1"/>
      <sheetName val="i_test1"/>
      <sheetName val="Tax_Rec1"/>
      <sheetName val="FSC-_Lease_Rec1"/>
      <sheetName val="Sale_Leaseback__2_1"/>
      <sheetName val="BRI_Giro1"/>
      <sheetName val="UM 1"/>
      <sheetName val="Other charges _income_"/>
      <sheetName val="F1771-2"/>
      <sheetName val="A.4.2"/>
      <sheetName val="R-1"/>
      <sheetName val="PPH1298S"/>
      <sheetName val="Tran0104"/>
      <sheetName val="COVER"/>
      <sheetName val="INV-KTR"/>
      <sheetName val="SDAK"/>
      <sheetName val="Sheet1"/>
      <sheetName val="Stock Pipe"/>
      <sheetName val="INPUT"/>
      <sheetName val="Code_1"/>
      <sheetName val="Sheet8"/>
      <sheetName val="KAS $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LKH SPS"/>
      <sheetName val="TBG"/>
      <sheetName val="Segmen"/>
      <sheetName val="giro"/>
      <sheetName val="Maney kroscek SPS"/>
      <sheetName val="KB"/>
      <sheetName val="KO"/>
      <sheetName val="BD"/>
      <sheetName val="Bank"/>
      <sheetName val="REKAP BIAYA"/>
      <sheetName val="bank livia"/>
      <sheetName val="gresik"/>
      <sheetName val="hutang ms support"/>
    </sheetNames>
    <sheetDataSet>
      <sheetData sheetId="0"/>
      <sheetData sheetId="1"/>
      <sheetData sheetId="2"/>
      <sheetData sheetId="3">
        <row r="42">
          <cell r="B42" t="str">
            <v>KODE</v>
          </cell>
        </row>
      </sheetData>
      <sheetData sheetId="4"/>
      <sheetData sheetId="5"/>
      <sheetData sheetId="6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27907350</v>
          </cell>
          <cell r="F4">
            <v>835689350</v>
          </cell>
          <cell r="G4">
            <v>834283250</v>
          </cell>
          <cell r="H4">
            <v>29313450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500000</v>
          </cell>
          <cell r="F5">
            <v>48134341</v>
          </cell>
          <cell r="G5">
            <v>48134341</v>
          </cell>
          <cell r="H5">
            <v>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74350</v>
          </cell>
          <cell r="F6">
            <v>872455803</v>
          </cell>
          <cell r="G6">
            <v>872478278</v>
          </cell>
          <cell r="H6">
            <v>51875</v>
          </cell>
        </row>
        <row r="7">
          <cell r="B7">
            <v>110202</v>
          </cell>
          <cell r="C7">
            <v>99999999</v>
          </cell>
          <cell r="D7" t="str">
            <v>BANK PUSAT</v>
          </cell>
          <cell r="E7">
            <v>8397135132</v>
          </cell>
          <cell r="F7">
            <v>884400164</v>
          </cell>
          <cell r="G7">
            <v>35495450</v>
          </cell>
          <cell r="H7">
            <v>9246039846</v>
          </cell>
        </row>
        <row r="8">
          <cell r="B8">
            <v>130120</v>
          </cell>
          <cell r="C8">
            <v>99999999</v>
          </cell>
          <cell r="D8" t="str">
            <v>PIUTANG DAGANG K</v>
          </cell>
          <cell r="E8">
            <v>8078070341</v>
          </cell>
          <cell r="F8">
            <v>0</v>
          </cell>
          <cell r="G8">
            <v>196977136</v>
          </cell>
          <cell r="H8">
            <v>8275047477</v>
          </cell>
        </row>
        <row r="9">
          <cell r="B9">
            <v>130121</v>
          </cell>
          <cell r="C9">
            <v>99999999</v>
          </cell>
          <cell r="D9" t="str">
            <v>PIUTANG DAGANG T</v>
          </cell>
          <cell r="E9">
            <v>4300054940</v>
          </cell>
          <cell r="F9">
            <v>1000</v>
          </cell>
          <cell r="G9">
            <v>701232600</v>
          </cell>
          <cell r="H9">
            <v>5001286540</v>
          </cell>
        </row>
        <row r="10">
          <cell r="B10">
            <v>130130</v>
          </cell>
          <cell r="C10">
            <v>99999999</v>
          </cell>
          <cell r="D10" t="str">
            <v>PIUTANG TIV</v>
          </cell>
          <cell r="E10">
            <v>4823000</v>
          </cell>
          <cell r="F10">
            <v>504000</v>
          </cell>
          <cell r="G10">
            <v>0</v>
          </cell>
          <cell r="H10">
            <v>5327000</v>
          </cell>
        </row>
        <row r="11">
          <cell r="B11">
            <v>130501</v>
          </cell>
          <cell r="C11">
            <v>99999999</v>
          </cell>
          <cell r="D11" t="str">
            <v>PIUTANG MSSUPPOR</v>
          </cell>
          <cell r="E11">
            <v>0</v>
          </cell>
          <cell r="F11">
            <v>427000</v>
          </cell>
          <cell r="G11">
            <v>0</v>
          </cell>
          <cell r="H11">
            <v>427000</v>
          </cell>
        </row>
        <row r="12">
          <cell r="B12">
            <v>811003</v>
          </cell>
          <cell r="C12">
            <v>99999999</v>
          </cell>
          <cell r="D12" t="str">
            <v>BBM</v>
          </cell>
          <cell r="E12">
            <v>314869315</v>
          </cell>
          <cell r="F12">
            <v>8136790</v>
          </cell>
          <cell r="G12">
            <v>0</v>
          </cell>
          <cell r="H12">
            <v>323006105</v>
          </cell>
        </row>
        <row r="13">
          <cell r="B13">
            <v>811004</v>
          </cell>
          <cell r="C13">
            <v>99999999</v>
          </cell>
          <cell r="D13" t="str">
            <v>PEMELIHARAAN KEN</v>
          </cell>
          <cell r="E13">
            <v>36524424</v>
          </cell>
          <cell r="F13">
            <v>35000</v>
          </cell>
          <cell r="G13">
            <v>0</v>
          </cell>
          <cell r="H13">
            <v>36559424</v>
          </cell>
        </row>
        <row r="14">
          <cell r="B14">
            <v>811005</v>
          </cell>
          <cell r="C14">
            <v>99999999</v>
          </cell>
          <cell r="D14" t="str">
            <v>PARKIR &amp; TOL</v>
          </cell>
          <cell r="E14">
            <v>20688000</v>
          </cell>
          <cell r="F14">
            <v>829500</v>
          </cell>
          <cell r="G14">
            <v>0</v>
          </cell>
          <cell r="H14">
            <v>21517500</v>
          </cell>
        </row>
        <row r="15">
          <cell r="B15">
            <v>811006</v>
          </cell>
          <cell r="C15">
            <v>99999999</v>
          </cell>
          <cell r="D15" t="str">
            <v>PAKET/PENGIRIMAN</v>
          </cell>
          <cell r="E15">
            <v>1973000</v>
          </cell>
          <cell r="F15">
            <v>144000</v>
          </cell>
          <cell r="G15">
            <v>0</v>
          </cell>
          <cell r="H15">
            <v>2117000</v>
          </cell>
        </row>
        <row r="16">
          <cell r="B16">
            <v>821001</v>
          </cell>
          <cell r="C16">
            <v>99999999</v>
          </cell>
          <cell r="D16" t="str">
            <v>GAJI DAN TUNJANG</v>
          </cell>
          <cell r="E16">
            <v>297847460</v>
          </cell>
          <cell r="F16">
            <v>6968000</v>
          </cell>
          <cell r="G16">
            <v>223500</v>
          </cell>
          <cell r="H16">
            <v>304591960</v>
          </cell>
        </row>
        <row r="17">
          <cell r="B17">
            <v>821006</v>
          </cell>
          <cell r="C17">
            <v>99999999</v>
          </cell>
          <cell r="D17" t="str">
            <v>THR/BONUS</v>
          </cell>
          <cell r="E17">
            <v>2000000</v>
          </cell>
          <cell r="F17">
            <v>25300000</v>
          </cell>
          <cell r="G17">
            <v>0</v>
          </cell>
          <cell r="H17">
            <v>27300000</v>
          </cell>
        </row>
        <row r="18">
          <cell r="B18">
            <v>824001</v>
          </cell>
          <cell r="C18">
            <v>99999999</v>
          </cell>
          <cell r="D18" t="str">
            <v>LISTRIK</v>
          </cell>
          <cell r="E18">
            <v>39764263</v>
          </cell>
          <cell r="F18">
            <v>2381715</v>
          </cell>
          <cell r="G18">
            <v>0</v>
          </cell>
          <cell r="H18">
            <v>42145978</v>
          </cell>
        </row>
        <row r="19">
          <cell r="B19">
            <v>824002</v>
          </cell>
          <cell r="C19">
            <v>99999999</v>
          </cell>
          <cell r="D19" t="str">
            <v>ALAT TULIS &amp; CET</v>
          </cell>
          <cell r="E19">
            <v>10620211</v>
          </cell>
          <cell r="F19">
            <v>64500</v>
          </cell>
          <cell r="G19">
            <v>0</v>
          </cell>
          <cell r="H19">
            <v>10684711</v>
          </cell>
        </row>
        <row r="20">
          <cell r="B20">
            <v>824003</v>
          </cell>
          <cell r="C20">
            <v>99999999</v>
          </cell>
          <cell r="D20" t="str">
            <v>TELEPHONE/FAX/SP</v>
          </cell>
          <cell r="E20">
            <v>19273712</v>
          </cell>
          <cell r="F20">
            <v>1200586</v>
          </cell>
          <cell r="G20">
            <v>0</v>
          </cell>
          <cell r="H20">
            <v>20474298</v>
          </cell>
        </row>
        <row r="21">
          <cell r="B21">
            <v>824007</v>
          </cell>
          <cell r="C21">
            <v>99999999</v>
          </cell>
          <cell r="D21" t="str">
            <v>BIAYA RUMAH TANG</v>
          </cell>
          <cell r="E21">
            <v>4667055</v>
          </cell>
          <cell r="F21">
            <v>34750</v>
          </cell>
          <cell r="G21">
            <v>0</v>
          </cell>
          <cell r="H21">
            <v>4701805</v>
          </cell>
        </row>
        <row r="22">
          <cell r="B22">
            <v>824033</v>
          </cell>
          <cell r="C22">
            <v>99999999</v>
          </cell>
          <cell r="D22" t="str">
            <v>BIAYA KEAMANAN D</v>
          </cell>
          <cell r="E22">
            <v>5725000</v>
          </cell>
          <cell r="F22">
            <v>420000</v>
          </cell>
          <cell r="G22">
            <v>0</v>
          </cell>
          <cell r="H22">
            <v>6145000</v>
          </cell>
        </row>
        <row r="23">
          <cell r="B23">
            <v>824041</v>
          </cell>
          <cell r="C23">
            <v>99999999</v>
          </cell>
          <cell r="D23" t="str">
            <v>AIR ( PAM )</v>
          </cell>
          <cell r="E23">
            <v>210000</v>
          </cell>
          <cell r="F23">
            <v>280000</v>
          </cell>
          <cell r="G23">
            <v>0</v>
          </cell>
          <cell r="H23">
            <v>490000</v>
          </cell>
        </row>
        <row r="24">
          <cell r="B24">
            <v>824042</v>
          </cell>
          <cell r="C24">
            <v>99999999</v>
          </cell>
          <cell r="D24" t="str">
            <v>REPACKING , BONG</v>
          </cell>
          <cell r="E24">
            <v>1524000</v>
          </cell>
          <cell r="F24">
            <v>150000</v>
          </cell>
          <cell r="G24">
            <v>0</v>
          </cell>
          <cell r="H24">
            <v>1674000</v>
          </cell>
        </row>
        <row r="25">
          <cell r="B25">
            <v>825012</v>
          </cell>
          <cell r="C25">
            <v>99999999</v>
          </cell>
          <cell r="D25" t="str">
            <v>ADMINISTRASI BAN</v>
          </cell>
          <cell r="E25">
            <v>927000</v>
          </cell>
          <cell r="F25">
            <v>42000</v>
          </cell>
          <cell r="G25">
            <v>0</v>
          </cell>
          <cell r="H25">
            <v>969000</v>
          </cell>
        </row>
        <row r="26">
          <cell r="B26">
            <v>829207</v>
          </cell>
          <cell r="C26">
            <v>99999999</v>
          </cell>
          <cell r="D26" t="str">
            <v>BIAYA PROMOSI DA</v>
          </cell>
          <cell r="E26">
            <v>4710000</v>
          </cell>
          <cell r="F26">
            <v>1228500</v>
          </cell>
          <cell r="G26">
            <v>0</v>
          </cell>
          <cell r="H26">
            <v>5938500</v>
          </cell>
        </row>
        <row r="27">
          <cell r="B27">
            <v>910200</v>
          </cell>
          <cell r="C27">
            <v>99999999</v>
          </cell>
          <cell r="D27" t="str">
            <v>PENDAPATAN BUNGA</v>
          </cell>
          <cell r="E27">
            <v>-25143</v>
          </cell>
          <cell r="F27">
            <v>0</v>
          </cell>
          <cell r="G27">
            <v>2444</v>
          </cell>
          <cell r="H27">
            <v>-27587</v>
          </cell>
        </row>
        <row r="31">
          <cell r="F31">
            <v>2688826999</v>
          </cell>
          <cell r="G31">
            <v>2688826999</v>
          </cell>
        </row>
        <row r="32">
          <cell r="G32">
            <v>0</v>
          </cell>
        </row>
        <row r="33">
          <cell r="F33">
            <v>0</v>
          </cell>
          <cell r="G33">
            <v>0</v>
          </cell>
        </row>
      </sheetData>
      <sheetData sheetId="7">
        <row r="1">
          <cell r="A1" t="str">
            <v>LAPORAN MUTASI PRODUK</v>
          </cell>
        </row>
        <row r="2">
          <cell r="A2" t="e">
            <v>#REF!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>
            <v>10111</v>
          </cell>
          <cell r="B5" t="str">
            <v>AQ.5GLN BTL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>
            <v>10114</v>
          </cell>
          <cell r="B6" t="str">
            <v>PALLET KAYU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12111</v>
          </cell>
          <cell r="B7" t="str">
            <v>AQ.1500ML 1X12</v>
          </cell>
          <cell r="C7">
            <v>5056</v>
          </cell>
          <cell r="D7">
            <v>5200</v>
          </cell>
          <cell r="E7">
            <v>933</v>
          </cell>
          <cell r="F7">
            <v>0</v>
          </cell>
          <cell r="G7">
            <v>3429</v>
          </cell>
          <cell r="H7">
            <v>0</v>
          </cell>
          <cell r="I7">
            <v>12753</v>
          </cell>
          <cell r="J7">
            <v>0</v>
          </cell>
          <cell r="K7">
            <v>0</v>
          </cell>
          <cell r="L7">
            <v>0</v>
          </cell>
          <cell r="M7">
            <v>1865</v>
          </cell>
        </row>
        <row r="8">
          <cell r="A8">
            <v>12312</v>
          </cell>
          <cell r="B8" t="str">
            <v>AQ.600ML 1X24</v>
          </cell>
          <cell r="C8">
            <v>1057</v>
          </cell>
          <cell r="D8">
            <v>3024</v>
          </cell>
          <cell r="E8">
            <v>834</v>
          </cell>
          <cell r="F8">
            <v>0</v>
          </cell>
          <cell r="G8">
            <v>1904</v>
          </cell>
          <cell r="H8">
            <v>0</v>
          </cell>
          <cell r="I8">
            <v>6758</v>
          </cell>
          <cell r="J8">
            <v>0</v>
          </cell>
          <cell r="K8">
            <v>0</v>
          </cell>
          <cell r="L8">
            <v>0</v>
          </cell>
          <cell r="M8">
            <v>61</v>
          </cell>
        </row>
        <row r="9">
          <cell r="A9">
            <v>12512</v>
          </cell>
          <cell r="B9" t="str">
            <v>AQ.330ML 1X24</v>
          </cell>
          <cell r="C9">
            <v>427</v>
          </cell>
          <cell r="D9">
            <v>0</v>
          </cell>
          <cell r="E9">
            <v>157</v>
          </cell>
          <cell r="F9">
            <v>0</v>
          </cell>
          <cell r="G9">
            <v>372</v>
          </cell>
          <cell r="H9">
            <v>0</v>
          </cell>
          <cell r="I9">
            <v>750</v>
          </cell>
          <cell r="J9">
            <v>0</v>
          </cell>
          <cell r="K9">
            <v>0</v>
          </cell>
          <cell r="L9">
            <v>0</v>
          </cell>
          <cell r="M9">
            <v>206</v>
          </cell>
        </row>
        <row r="10">
          <cell r="A10">
            <v>12513</v>
          </cell>
          <cell r="B10" t="str">
            <v>AQ. 330 ML 1 X 24 PCS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12613</v>
          </cell>
          <cell r="B11" t="str">
            <v>AQ.240ML 1X48</v>
          </cell>
          <cell r="C11">
            <v>1542</v>
          </cell>
          <cell r="D11">
            <v>3456</v>
          </cell>
          <cell r="E11">
            <v>424</v>
          </cell>
          <cell r="F11">
            <v>0</v>
          </cell>
          <cell r="G11">
            <v>1560</v>
          </cell>
          <cell r="H11">
            <v>0</v>
          </cell>
          <cell r="I11">
            <v>6821</v>
          </cell>
          <cell r="J11">
            <v>0</v>
          </cell>
          <cell r="K11">
            <v>0</v>
          </cell>
          <cell r="L11">
            <v>0</v>
          </cell>
          <cell r="M11">
            <v>161</v>
          </cell>
        </row>
        <row r="12">
          <cell r="A12">
            <v>19310</v>
          </cell>
          <cell r="B12" t="str">
            <v>AQ.TISSUE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22111</v>
          </cell>
          <cell r="B13" t="str">
            <v>VT.1500ML 1X12</v>
          </cell>
          <cell r="C13">
            <v>973</v>
          </cell>
          <cell r="D13">
            <v>0</v>
          </cell>
          <cell r="E13">
            <v>110</v>
          </cell>
          <cell r="F13">
            <v>0</v>
          </cell>
          <cell r="G13">
            <v>0</v>
          </cell>
          <cell r="H13">
            <v>0</v>
          </cell>
          <cell r="I13">
            <v>191</v>
          </cell>
          <cell r="J13">
            <v>0</v>
          </cell>
          <cell r="K13">
            <v>0</v>
          </cell>
          <cell r="L13">
            <v>0</v>
          </cell>
          <cell r="M13">
            <v>892</v>
          </cell>
        </row>
        <row r="14">
          <cell r="A14">
            <v>22312</v>
          </cell>
          <cell r="B14" t="str">
            <v>VT.600ML 1X24</v>
          </cell>
          <cell r="C14">
            <v>1519</v>
          </cell>
          <cell r="D14">
            <v>0</v>
          </cell>
          <cell r="E14">
            <v>244</v>
          </cell>
          <cell r="F14">
            <v>0</v>
          </cell>
          <cell r="G14">
            <v>0</v>
          </cell>
          <cell r="H14">
            <v>0</v>
          </cell>
          <cell r="I14">
            <v>378</v>
          </cell>
          <cell r="J14">
            <v>0</v>
          </cell>
          <cell r="K14">
            <v>0</v>
          </cell>
          <cell r="L14">
            <v>0</v>
          </cell>
          <cell r="M14">
            <v>1385</v>
          </cell>
        </row>
        <row r="15">
          <cell r="A15">
            <v>22613</v>
          </cell>
          <cell r="B15" t="str">
            <v>VT.240ML 1X48</v>
          </cell>
          <cell r="C15">
            <v>868</v>
          </cell>
          <cell r="D15">
            <v>0</v>
          </cell>
          <cell r="E15">
            <v>281</v>
          </cell>
          <cell r="F15">
            <v>0</v>
          </cell>
          <cell r="G15">
            <v>0</v>
          </cell>
          <cell r="H15">
            <v>0</v>
          </cell>
          <cell r="I15">
            <v>862</v>
          </cell>
          <cell r="J15">
            <v>0</v>
          </cell>
          <cell r="K15">
            <v>0</v>
          </cell>
          <cell r="L15">
            <v>0</v>
          </cell>
          <cell r="M15">
            <v>287</v>
          </cell>
        </row>
        <row r="16">
          <cell r="A16">
            <v>40410</v>
          </cell>
          <cell r="B16" t="str">
            <v>MIZONE ORANGE LIME  500ML</v>
          </cell>
          <cell r="C16">
            <v>210</v>
          </cell>
          <cell r="D16">
            <v>0</v>
          </cell>
          <cell r="E16">
            <v>211</v>
          </cell>
          <cell r="F16">
            <v>0</v>
          </cell>
          <cell r="G16">
            <v>610</v>
          </cell>
          <cell r="H16">
            <v>0</v>
          </cell>
          <cell r="I16">
            <v>1031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>
            <v>40411</v>
          </cell>
          <cell r="B17" t="str">
            <v>MIZONE PASSION FRUIT 500M</v>
          </cell>
          <cell r="C17">
            <v>96</v>
          </cell>
          <cell r="D17">
            <v>0</v>
          </cell>
          <cell r="E17">
            <v>115</v>
          </cell>
          <cell r="F17">
            <v>0</v>
          </cell>
          <cell r="G17">
            <v>94</v>
          </cell>
          <cell r="H17">
            <v>0</v>
          </cell>
          <cell r="I17">
            <v>285</v>
          </cell>
          <cell r="J17">
            <v>0</v>
          </cell>
          <cell r="K17">
            <v>0</v>
          </cell>
          <cell r="L17">
            <v>0</v>
          </cell>
          <cell r="M17">
            <v>20</v>
          </cell>
        </row>
        <row r="18">
          <cell r="A18">
            <v>40412</v>
          </cell>
          <cell r="B18" t="str">
            <v>MIZONE LYCHEE LEMON 500 M</v>
          </cell>
          <cell r="C18">
            <v>813</v>
          </cell>
          <cell r="D18">
            <v>0</v>
          </cell>
          <cell r="E18">
            <v>346</v>
          </cell>
          <cell r="F18">
            <v>0</v>
          </cell>
          <cell r="G18">
            <v>745</v>
          </cell>
          <cell r="H18">
            <v>0</v>
          </cell>
          <cell r="I18">
            <v>1904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>
            <v>40413</v>
          </cell>
          <cell r="B19" t="str">
            <v>MIZONE M.PACK TT 500ML 1X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>
            <v>40418</v>
          </cell>
          <cell r="B20" t="str">
            <v>MIZONE APPLE GUAVA 500 ML</v>
          </cell>
          <cell r="C20">
            <v>1755</v>
          </cell>
          <cell r="D20">
            <v>0</v>
          </cell>
          <cell r="E20">
            <v>393</v>
          </cell>
          <cell r="F20">
            <v>0</v>
          </cell>
          <cell r="G20">
            <v>259</v>
          </cell>
          <cell r="H20">
            <v>0</v>
          </cell>
          <cell r="I20">
            <v>2218</v>
          </cell>
          <cell r="J20">
            <v>0</v>
          </cell>
          <cell r="K20">
            <v>0</v>
          </cell>
          <cell r="L20">
            <v>0</v>
          </cell>
          <cell r="M20">
            <v>189</v>
          </cell>
        </row>
        <row r="21">
          <cell r="A21">
            <v>40419</v>
          </cell>
          <cell r="B21" t="str">
            <v>MIZONE MANGGO KWENI 500ML</v>
          </cell>
          <cell r="C21">
            <v>1630</v>
          </cell>
          <cell r="D21">
            <v>0</v>
          </cell>
          <cell r="E21">
            <v>355</v>
          </cell>
          <cell r="F21">
            <v>0</v>
          </cell>
          <cell r="G21">
            <v>94</v>
          </cell>
          <cell r="H21">
            <v>0</v>
          </cell>
          <cell r="I21">
            <v>1842</v>
          </cell>
          <cell r="J21">
            <v>0</v>
          </cell>
          <cell r="K21">
            <v>0</v>
          </cell>
          <cell r="L21">
            <v>0</v>
          </cell>
          <cell r="M21">
            <v>237</v>
          </cell>
        </row>
        <row r="22">
          <cell r="A22">
            <v>81110</v>
          </cell>
          <cell r="B22" t="str">
            <v>KARTON LAYER 240 ML/KARTO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A23">
            <v>81111</v>
          </cell>
          <cell r="B23" t="str">
            <v>AQ.KRTN 1500 ML 1X1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>
            <v>81312</v>
          </cell>
          <cell r="B24" t="str">
            <v>AQ.KRTN 600 ML 1X1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>
            <v>81613</v>
          </cell>
          <cell r="B25" t="str">
            <v>AQ.KRTN 240 ML 1X1</v>
          </cell>
          <cell r="C25">
            <v>496</v>
          </cell>
          <cell r="D25">
            <v>68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564</v>
          </cell>
        </row>
        <row r="26">
          <cell r="A26">
            <v>82111</v>
          </cell>
          <cell r="B26" t="str">
            <v>VIT KRTN 1500 ML 1X1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>
            <v>82312</v>
          </cell>
          <cell r="B27" t="str">
            <v>VIT KRTN 600 ML 1X1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82613</v>
          </cell>
          <cell r="B28" t="str">
            <v>VIT KRTN 240 ML 1X1</v>
          </cell>
          <cell r="C28">
            <v>507</v>
          </cell>
          <cell r="D28">
            <v>0</v>
          </cell>
          <cell r="E28">
            <v>0</v>
          </cell>
          <cell r="F28">
            <v>0</v>
          </cell>
          <cell r="G28">
            <v>50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557</v>
          </cell>
        </row>
        <row r="29">
          <cell r="A29">
            <v>20110</v>
          </cell>
          <cell r="B29" t="str">
            <v>VT.5GLN ISI</v>
          </cell>
        </row>
        <row r="30">
          <cell r="A30">
            <v>20111</v>
          </cell>
          <cell r="B30" t="str">
            <v>VT.5GLN BTL</v>
          </cell>
        </row>
        <row r="31">
          <cell r="A31">
            <v>29310</v>
          </cell>
          <cell r="B31" t="str">
            <v>VT.TISSUE</v>
          </cell>
        </row>
        <row r="32">
          <cell r="A32">
            <v>90002</v>
          </cell>
          <cell r="B32" t="str">
            <v>TRIPLEK/TRAY</v>
          </cell>
        </row>
        <row r="39">
          <cell r="B39" t="str">
            <v>TOTAL</v>
          </cell>
          <cell r="C39">
            <v>16949</v>
          </cell>
          <cell r="D39">
            <v>11748</v>
          </cell>
          <cell r="E39">
            <v>4403</v>
          </cell>
          <cell r="F39">
            <v>0</v>
          </cell>
          <cell r="G39">
            <v>9117</v>
          </cell>
          <cell r="H39">
            <v>0</v>
          </cell>
          <cell r="I39">
            <v>35793</v>
          </cell>
          <cell r="J39">
            <v>0</v>
          </cell>
          <cell r="K39">
            <v>0</v>
          </cell>
          <cell r="L39">
            <v>0</v>
          </cell>
          <cell r="M39">
            <v>6424</v>
          </cell>
        </row>
        <row r="40">
          <cell r="A40">
            <v>1</v>
          </cell>
          <cell r="B40">
            <v>2</v>
          </cell>
          <cell r="C40">
            <v>3</v>
          </cell>
          <cell r="D40">
            <v>4</v>
          </cell>
          <cell r="E40">
            <v>5</v>
          </cell>
          <cell r="F40">
            <v>6</v>
          </cell>
          <cell r="G40">
            <v>7</v>
          </cell>
          <cell r="H40">
            <v>8</v>
          </cell>
          <cell r="I40">
            <v>9</v>
          </cell>
          <cell r="J40">
            <v>10</v>
          </cell>
          <cell r="K40">
            <v>11</v>
          </cell>
          <cell r="L40">
            <v>12</v>
          </cell>
          <cell r="M40">
            <v>13</v>
          </cell>
        </row>
        <row r="41">
          <cell r="M41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LAP PENJUALAN"/>
      <sheetName val="COGS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TBG "/>
      <sheetName val="MUT IN "/>
      <sheetName val="MUT OUT"/>
      <sheetName val="SUPP IN "/>
      <sheetName val="SUPP OUT "/>
      <sheetName val="SD"/>
      <sheetName val="PVT"/>
      <sheetName val="KB"/>
      <sheetName val="KO"/>
      <sheetName val="BD"/>
      <sheetName val="BP"/>
      <sheetName val="TP"/>
      <sheetName val="LKH SPS"/>
      <sheetName val="MONEY CROSSCEK G SPS"/>
      <sheetName val="BANK STATEMENT"/>
      <sheetName val="BANK LIVIA"/>
      <sheetName val="TITIPAN PELANGGAN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RKP TAG MS SUPPORT"/>
      <sheetName val="RINC TAG BENGKEL"/>
      <sheetName val="RINC TAG MS SUPPORT"/>
      <sheetName val="PIUTANG TIV"/>
      <sheetName val="PIUT TIV DMS"/>
      <sheetName val="RKP TAG BENGKEL"/>
      <sheetName val="PIUTANG TIV PROGAM "/>
    </sheetNames>
    <sheetDataSet>
      <sheetData sheetId="0" refreshError="1"/>
      <sheetData sheetId="1"/>
      <sheetData sheetId="2">
        <row r="1">
          <cell r="A1" t="str">
            <v>DEPO GRESIK SPS</v>
          </cell>
        </row>
        <row r="2">
          <cell r="A2" t="str">
            <v>NERACA LAJUR</v>
          </cell>
        </row>
        <row r="3">
          <cell r="A3" t="str">
            <v>PER 30 APRIL  2015</v>
          </cell>
        </row>
        <row r="4">
          <cell r="A4" t="str">
            <v>NO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150397000</v>
          </cell>
          <cell r="F6">
            <v>0</v>
          </cell>
          <cell r="G6">
            <v>3476130950</v>
          </cell>
          <cell r="H6">
            <v>3464733375</v>
          </cell>
          <cell r="I6">
            <v>0</v>
          </cell>
          <cell r="J6">
            <v>0</v>
          </cell>
          <cell r="K6">
            <v>161794575</v>
          </cell>
          <cell r="L6">
            <v>0</v>
          </cell>
          <cell r="M6">
            <v>0</v>
          </cell>
          <cell r="N6">
            <v>0</v>
          </cell>
          <cell r="O6">
            <v>161794575</v>
          </cell>
          <cell r="P6">
            <v>0</v>
          </cell>
          <cell r="R6">
            <v>161794575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87134308</v>
          </cell>
          <cell r="H7">
            <v>86634308</v>
          </cell>
          <cell r="I7">
            <v>0</v>
          </cell>
          <cell r="J7">
            <v>0</v>
          </cell>
          <cell r="K7">
            <v>1500000</v>
          </cell>
          <cell r="L7">
            <v>0</v>
          </cell>
          <cell r="M7">
            <v>0</v>
          </cell>
          <cell r="N7">
            <v>0</v>
          </cell>
          <cell r="O7">
            <v>1500000</v>
          </cell>
          <cell r="P7">
            <v>0</v>
          </cell>
          <cell r="R7">
            <v>1500000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116891</v>
          </cell>
          <cell r="F8">
            <v>0</v>
          </cell>
          <cell r="G8">
            <v>3809227024</v>
          </cell>
          <cell r="H8">
            <v>3806479550</v>
          </cell>
          <cell r="I8">
            <v>0</v>
          </cell>
          <cell r="J8">
            <v>0</v>
          </cell>
          <cell r="K8">
            <v>2864365</v>
          </cell>
          <cell r="L8">
            <v>0</v>
          </cell>
          <cell r="M8">
            <v>0</v>
          </cell>
          <cell r="N8">
            <v>0</v>
          </cell>
          <cell r="O8">
            <v>2864365</v>
          </cell>
          <cell r="P8">
            <v>0</v>
          </cell>
          <cell r="R8">
            <v>2864365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25317780780.366665</v>
          </cell>
          <cell r="F9">
            <v>0</v>
          </cell>
          <cell r="G9">
            <v>3619423562</v>
          </cell>
          <cell r="H9">
            <v>25000</v>
          </cell>
          <cell r="I9">
            <v>21091750</v>
          </cell>
          <cell r="J9">
            <v>3439969803</v>
          </cell>
          <cell r="K9">
            <v>25518301289.366665</v>
          </cell>
          <cell r="L9">
            <v>0</v>
          </cell>
          <cell r="M9">
            <v>0</v>
          </cell>
          <cell r="N9">
            <v>0</v>
          </cell>
          <cell r="O9">
            <v>25518301289.366665</v>
          </cell>
          <cell r="P9">
            <v>0</v>
          </cell>
          <cell r="R9">
            <v>25518301289.366665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3431713425</v>
          </cell>
          <cell r="I10">
            <v>3431713425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331956662</v>
          </cell>
          <cell r="F11">
            <v>0</v>
          </cell>
          <cell r="G11">
            <v>0</v>
          </cell>
          <cell r="H11">
            <v>274275596</v>
          </cell>
          <cell r="I11">
            <v>266053855</v>
          </cell>
          <cell r="J11">
            <v>0</v>
          </cell>
          <cell r="K11">
            <v>323734921</v>
          </cell>
          <cell r="L11">
            <v>0</v>
          </cell>
          <cell r="M11">
            <v>0</v>
          </cell>
          <cell r="N11">
            <v>0</v>
          </cell>
          <cell r="O11">
            <v>323734921</v>
          </cell>
          <cell r="P11">
            <v>0</v>
          </cell>
          <cell r="R11">
            <v>323734921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1133000</v>
          </cell>
          <cell r="F12">
            <v>0</v>
          </cell>
          <cell r="G12">
            <v>85000</v>
          </cell>
          <cell r="H12">
            <v>1133000</v>
          </cell>
          <cell r="I12">
            <v>0</v>
          </cell>
          <cell r="J12">
            <v>0</v>
          </cell>
          <cell r="K12">
            <v>85000</v>
          </cell>
          <cell r="L12">
            <v>0</v>
          </cell>
          <cell r="M12">
            <v>0</v>
          </cell>
          <cell r="N12">
            <v>0</v>
          </cell>
          <cell r="O12">
            <v>85000</v>
          </cell>
          <cell r="P12">
            <v>0</v>
          </cell>
          <cell r="R12">
            <v>85000</v>
          </cell>
          <cell r="S12">
            <v>0</v>
          </cell>
        </row>
        <row r="13">
          <cell r="A13">
            <v>130502</v>
          </cell>
          <cell r="B13" t="str">
            <v>PIUTANG JAMSOSTEK</v>
          </cell>
          <cell r="C13" t="str">
            <v>N</v>
          </cell>
          <cell r="D13" t="str">
            <v>D</v>
          </cell>
          <cell r="E13">
            <v>229000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229000</v>
          </cell>
          <cell r="L13">
            <v>0</v>
          </cell>
          <cell r="M13">
            <v>0</v>
          </cell>
          <cell r="N13">
            <v>0</v>
          </cell>
          <cell r="O13">
            <v>229000</v>
          </cell>
          <cell r="P13">
            <v>0</v>
          </cell>
          <cell r="R13">
            <v>229000</v>
          </cell>
          <cell r="S13">
            <v>0</v>
          </cell>
        </row>
        <row r="14">
          <cell r="A14">
            <v>311100</v>
          </cell>
          <cell r="B14" t="str">
            <v>JAMINAN PELANGGAN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3000000</v>
          </cell>
          <cell r="H14">
            <v>0</v>
          </cell>
          <cell r="I14">
            <v>0</v>
          </cell>
          <cell r="J14">
            <v>3000000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311110</v>
          </cell>
          <cell r="B15" t="str">
            <v>TITIPAN PELANGGAN</v>
          </cell>
          <cell r="C15" t="str">
            <v>N</v>
          </cell>
          <cell r="D15" t="str">
            <v>K</v>
          </cell>
          <cell r="E15">
            <v>0</v>
          </cell>
          <cell r="F15">
            <v>10562000</v>
          </cell>
          <cell r="G15">
            <v>28580850</v>
          </cell>
          <cell r="H15">
            <v>28557450</v>
          </cell>
          <cell r="I15">
            <v>0</v>
          </cell>
          <cell r="J15">
            <v>0</v>
          </cell>
          <cell r="K15">
            <v>0</v>
          </cell>
          <cell r="L15">
            <v>10538600</v>
          </cell>
          <cell r="M15">
            <v>0</v>
          </cell>
          <cell r="N15">
            <v>0</v>
          </cell>
          <cell r="O15">
            <v>0</v>
          </cell>
          <cell r="P15">
            <v>10538600</v>
          </cell>
          <cell r="R15">
            <v>0</v>
          </cell>
          <cell r="S15">
            <v>10538600</v>
          </cell>
        </row>
        <row r="16">
          <cell r="A16">
            <v>311111</v>
          </cell>
          <cell r="B16" t="str">
            <v>TITIPAN DENDA</v>
          </cell>
          <cell r="C16" t="str">
            <v>N</v>
          </cell>
          <cell r="D16" t="str">
            <v>K</v>
          </cell>
          <cell r="E16">
            <v>0</v>
          </cell>
          <cell r="F16">
            <v>119076</v>
          </cell>
          <cell r="G16">
            <v>0</v>
          </cell>
          <cell r="H16">
            <v>0</v>
          </cell>
          <cell r="I16">
            <v>119076</v>
          </cell>
          <cell r="J16">
            <v>2393537</v>
          </cell>
          <cell r="K16">
            <v>0</v>
          </cell>
          <cell r="L16">
            <v>2393537</v>
          </cell>
          <cell r="M16">
            <v>0</v>
          </cell>
          <cell r="N16">
            <v>0</v>
          </cell>
          <cell r="O16">
            <v>0</v>
          </cell>
          <cell r="P16">
            <v>2393537</v>
          </cell>
          <cell r="R16">
            <v>0</v>
          </cell>
          <cell r="S16">
            <v>2393537</v>
          </cell>
        </row>
        <row r="17">
          <cell r="A17">
            <v>311112</v>
          </cell>
          <cell r="B17" t="str">
            <v>TITIPAN KLAIM</v>
          </cell>
          <cell r="C17" t="str">
            <v>N</v>
          </cell>
          <cell r="D17" t="str">
            <v>K</v>
          </cell>
          <cell r="E17">
            <v>0</v>
          </cell>
          <cell r="F17">
            <v>1276400</v>
          </cell>
          <cell r="G17">
            <v>0</v>
          </cell>
          <cell r="H17">
            <v>0</v>
          </cell>
          <cell r="I17">
            <v>1276400</v>
          </cell>
          <cell r="J17">
            <v>2591800</v>
          </cell>
          <cell r="K17">
            <v>0</v>
          </cell>
          <cell r="L17">
            <v>2591800</v>
          </cell>
          <cell r="M17">
            <v>0</v>
          </cell>
          <cell r="N17">
            <v>0</v>
          </cell>
          <cell r="O17">
            <v>0</v>
          </cell>
          <cell r="P17">
            <v>2591800</v>
          </cell>
          <cell r="R17">
            <v>0</v>
          </cell>
          <cell r="S17">
            <v>2591800</v>
          </cell>
        </row>
        <row r="18">
          <cell r="A18">
            <v>311113</v>
          </cell>
          <cell r="B18" t="str">
            <v>TITIPAN KOPERASI</v>
          </cell>
          <cell r="C18" t="str">
            <v>N</v>
          </cell>
          <cell r="D18" t="str">
            <v>K</v>
          </cell>
          <cell r="E18">
            <v>0</v>
          </cell>
          <cell r="F18">
            <v>9625000</v>
          </cell>
          <cell r="G18">
            <v>0</v>
          </cell>
          <cell r="H18">
            <v>0</v>
          </cell>
          <cell r="I18">
            <v>9625000</v>
          </cell>
          <cell r="J18">
            <v>11672500</v>
          </cell>
          <cell r="K18">
            <v>0</v>
          </cell>
          <cell r="L18">
            <v>11672500</v>
          </cell>
          <cell r="M18">
            <v>0</v>
          </cell>
          <cell r="N18">
            <v>0</v>
          </cell>
          <cell r="O18">
            <v>0</v>
          </cell>
          <cell r="P18">
            <v>11672500</v>
          </cell>
          <cell r="R18">
            <v>0</v>
          </cell>
          <cell r="S18">
            <v>11672500</v>
          </cell>
        </row>
        <row r="19">
          <cell r="A19">
            <v>311114</v>
          </cell>
          <cell r="B19" t="str">
            <v>TITIPAN JAMSOSTEK</v>
          </cell>
          <cell r="C19" t="str">
            <v>N</v>
          </cell>
          <cell r="D19" t="str">
            <v>K</v>
          </cell>
          <cell r="E19">
            <v>0</v>
          </cell>
          <cell r="F19">
            <v>5490725</v>
          </cell>
          <cell r="G19">
            <v>0</v>
          </cell>
          <cell r="H19">
            <v>0</v>
          </cell>
          <cell r="I19">
            <v>5490725</v>
          </cell>
          <cell r="J19">
            <v>4683975</v>
          </cell>
          <cell r="K19">
            <v>0</v>
          </cell>
          <cell r="L19">
            <v>4683975</v>
          </cell>
          <cell r="M19">
            <v>0</v>
          </cell>
          <cell r="N19">
            <v>0</v>
          </cell>
          <cell r="O19">
            <v>0</v>
          </cell>
          <cell r="P19">
            <v>4683975</v>
          </cell>
          <cell r="R19">
            <v>0</v>
          </cell>
          <cell r="S19">
            <v>4683975</v>
          </cell>
        </row>
        <row r="20">
          <cell r="A20">
            <v>130131</v>
          </cell>
          <cell r="B20" t="str">
            <v>PIUTANG PUSAT</v>
          </cell>
          <cell r="C20" t="str">
            <v>N</v>
          </cell>
          <cell r="D20" t="str">
            <v>D</v>
          </cell>
          <cell r="E20">
            <v>63895450</v>
          </cell>
          <cell r="F20">
            <v>0</v>
          </cell>
          <cell r="G20">
            <v>22253100</v>
          </cell>
          <cell r="H20">
            <v>5749250</v>
          </cell>
          <cell r="I20">
            <v>0</v>
          </cell>
          <cell r="J20">
            <v>0</v>
          </cell>
          <cell r="K20">
            <v>80399300</v>
          </cell>
          <cell r="L20">
            <v>0</v>
          </cell>
          <cell r="M20">
            <v>0</v>
          </cell>
          <cell r="N20">
            <v>0</v>
          </cell>
          <cell r="O20">
            <v>80399300</v>
          </cell>
          <cell r="P20">
            <v>0</v>
          </cell>
          <cell r="R20">
            <v>80399300</v>
          </cell>
          <cell r="S20">
            <v>0</v>
          </cell>
        </row>
        <row r="21">
          <cell r="A21">
            <v>130130</v>
          </cell>
          <cell r="B21" t="str">
            <v>PIUTANG TIV</v>
          </cell>
          <cell r="C21" t="str">
            <v>N</v>
          </cell>
          <cell r="D21" t="str">
            <v>D</v>
          </cell>
          <cell r="E21">
            <v>97175225</v>
          </cell>
          <cell r="F21">
            <v>0</v>
          </cell>
          <cell r="G21">
            <v>0</v>
          </cell>
          <cell r="H21">
            <v>0</v>
          </cell>
          <cell r="I21">
            <v>16059000</v>
          </cell>
          <cell r="J21">
            <v>21091750</v>
          </cell>
          <cell r="K21">
            <v>92142475</v>
          </cell>
          <cell r="L21">
            <v>0</v>
          </cell>
          <cell r="M21">
            <v>0</v>
          </cell>
          <cell r="N21">
            <v>0</v>
          </cell>
          <cell r="O21">
            <v>92142475</v>
          </cell>
          <cell r="P21">
            <v>0</v>
          </cell>
          <cell r="R21">
            <v>92142475</v>
          </cell>
          <cell r="S21">
            <v>0</v>
          </cell>
        </row>
        <row r="22">
          <cell r="A22">
            <v>114001</v>
          </cell>
          <cell r="B22" t="str">
            <v>PERSEDIAAN</v>
          </cell>
          <cell r="C22" t="str">
            <v>N</v>
          </cell>
          <cell r="D22" t="str">
            <v>D</v>
          </cell>
          <cell r="E22">
            <v>814379970</v>
          </cell>
          <cell r="F22">
            <v>0</v>
          </cell>
          <cell r="G22">
            <v>0</v>
          </cell>
          <cell r="H22">
            <v>0</v>
          </cell>
          <cell r="I22">
            <v>1223485470</v>
          </cell>
          <cell r="J22">
            <v>814379970</v>
          </cell>
          <cell r="K22">
            <v>1223485470</v>
          </cell>
          <cell r="L22">
            <v>0</v>
          </cell>
          <cell r="M22">
            <v>0</v>
          </cell>
          <cell r="N22">
            <v>0</v>
          </cell>
          <cell r="O22">
            <v>1223485470</v>
          </cell>
          <cell r="P22">
            <v>0</v>
          </cell>
          <cell r="R22">
            <v>1223485470</v>
          </cell>
          <cell r="S22">
            <v>0</v>
          </cell>
        </row>
        <row r="23">
          <cell r="A23">
            <v>211001</v>
          </cell>
          <cell r="B23" t="str">
            <v>HUTANG DAGANG</v>
          </cell>
          <cell r="C23" t="str">
            <v>N</v>
          </cell>
          <cell r="D23" t="str">
            <v>K</v>
          </cell>
          <cell r="E23">
            <v>0</v>
          </cell>
          <cell r="F23">
            <v>36164784561.020004</v>
          </cell>
          <cell r="G23">
            <v>0</v>
          </cell>
          <cell r="H23">
            <v>0</v>
          </cell>
          <cell r="I23">
            <v>3089200000</v>
          </cell>
          <cell r="J23">
            <v>3843452250</v>
          </cell>
          <cell r="K23">
            <v>0</v>
          </cell>
          <cell r="L23">
            <v>36919036811.020004</v>
          </cell>
          <cell r="M23">
            <v>0</v>
          </cell>
          <cell r="N23">
            <v>0</v>
          </cell>
          <cell r="O23">
            <v>0</v>
          </cell>
          <cell r="P23">
            <v>36919036811.020004</v>
          </cell>
          <cell r="R23">
            <v>0</v>
          </cell>
          <cell r="S23">
            <v>36919036811.020004</v>
          </cell>
        </row>
        <row r="24">
          <cell r="A24">
            <v>211101</v>
          </cell>
          <cell r="B24" t="str">
            <v>HUTANG GAJI</v>
          </cell>
          <cell r="C24" t="str">
            <v>N</v>
          </cell>
          <cell r="D24" t="str">
            <v>K</v>
          </cell>
          <cell r="E24">
            <v>0</v>
          </cell>
          <cell r="F24">
            <v>167976700</v>
          </cell>
          <cell r="G24">
            <v>0</v>
          </cell>
          <cell r="H24">
            <v>0</v>
          </cell>
          <cell r="I24">
            <v>167976700</v>
          </cell>
          <cell r="J24">
            <v>163085600</v>
          </cell>
          <cell r="K24">
            <v>0</v>
          </cell>
          <cell r="L24">
            <v>163085600</v>
          </cell>
          <cell r="M24">
            <v>0</v>
          </cell>
          <cell r="N24">
            <v>0</v>
          </cell>
          <cell r="O24">
            <v>0</v>
          </cell>
          <cell r="P24">
            <v>163085600</v>
          </cell>
          <cell r="R24">
            <v>0</v>
          </cell>
          <cell r="S24">
            <v>163085600</v>
          </cell>
        </row>
        <row r="25">
          <cell r="A25">
            <v>211201</v>
          </cell>
          <cell r="B25" t="str">
            <v>HUTANG MS SUPPORT</v>
          </cell>
          <cell r="C25" t="str">
            <v>N</v>
          </cell>
          <cell r="D25" t="str">
            <v>K</v>
          </cell>
          <cell r="E25">
            <v>0</v>
          </cell>
          <cell r="F25">
            <v>138475977</v>
          </cell>
          <cell r="G25">
            <v>0</v>
          </cell>
          <cell r="H25">
            <v>0</v>
          </cell>
          <cell r="I25">
            <v>138475977</v>
          </cell>
          <cell r="J25">
            <v>113524298</v>
          </cell>
          <cell r="K25">
            <v>0</v>
          </cell>
          <cell r="L25">
            <v>113524298</v>
          </cell>
          <cell r="M25">
            <v>0</v>
          </cell>
          <cell r="N25">
            <v>0</v>
          </cell>
          <cell r="O25">
            <v>0</v>
          </cell>
          <cell r="P25">
            <v>113524298</v>
          </cell>
          <cell r="R25">
            <v>0</v>
          </cell>
          <cell r="S25">
            <v>113524298</v>
          </cell>
        </row>
        <row r="26">
          <cell r="A26">
            <v>211103</v>
          </cell>
          <cell r="B26" t="str">
            <v>HUTANG INSENTIVE</v>
          </cell>
          <cell r="C26" t="str">
            <v>N</v>
          </cell>
          <cell r="D26" t="str">
            <v>K</v>
          </cell>
          <cell r="E26">
            <v>0</v>
          </cell>
          <cell r="F26">
            <v>12495825</v>
          </cell>
          <cell r="G26">
            <v>0</v>
          </cell>
          <cell r="H26">
            <v>0</v>
          </cell>
          <cell r="I26">
            <v>13315200</v>
          </cell>
          <cell r="J26">
            <v>20251300</v>
          </cell>
          <cell r="K26">
            <v>0</v>
          </cell>
          <cell r="L26">
            <v>19431925</v>
          </cell>
          <cell r="M26">
            <v>0</v>
          </cell>
          <cell r="N26">
            <v>0</v>
          </cell>
          <cell r="O26">
            <v>0</v>
          </cell>
          <cell r="P26">
            <v>19431925</v>
          </cell>
          <cell r="R26">
            <v>0</v>
          </cell>
          <cell r="S26">
            <v>19431925</v>
          </cell>
        </row>
        <row r="27">
          <cell r="A27">
            <v>211202</v>
          </cell>
          <cell r="B27" t="str">
            <v>HUTANG JAMSOSTEK</v>
          </cell>
          <cell r="C27" t="str">
            <v>N</v>
          </cell>
          <cell r="D27" t="str">
            <v>K</v>
          </cell>
          <cell r="E27">
            <v>0</v>
          </cell>
          <cell r="F27">
            <v>47075</v>
          </cell>
          <cell r="G27">
            <v>0</v>
          </cell>
          <cell r="H27">
            <v>0</v>
          </cell>
          <cell r="I27">
            <v>14490725</v>
          </cell>
          <cell r="J27">
            <v>14844108</v>
          </cell>
          <cell r="K27">
            <v>0</v>
          </cell>
          <cell r="L27">
            <v>400458</v>
          </cell>
          <cell r="M27">
            <v>0</v>
          </cell>
          <cell r="N27">
            <v>0</v>
          </cell>
          <cell r="O27">
            <v>0</v>
          </cell>
          <cell r="P27">
            <v>400458</v>
          </cell>
          <cell r="R27">
            <v>0</v>
          </cell>
          <cell r="S27">
            <v>400458</v>
          </cell>
        </row>
        <row r="28">
          <cell r="A28">
            <v>311001</v>
          </cell>
          <cell r="B28" t="str">
            <v>MODAL</v>
          </cell>
          <cell r="C28" t="str">
            <v>N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A29">
            <v>311101</v>
          </cell>
          <cell r="B29" t="str">
            <v>LABA DITAHAN</v>
          </cell>
          <cell r="C29" t="str">
            <v>N</v>
          </cell>
          <cell r="D29" t="str">
            <v>K</v>
          </cell>
          <cell r="E29">
            <v>0</v>
          </cell>
          <cell r="F29">
            <v>-7133361673.8199997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-7133361673.8199997</v>
          </cell>
          <cell r="M29">
            <v>0</v>
          </cell>
          <cell r="N29">
            <v>0</v>
          </cell>
          <cell r="O29">
            <v>0</v>
          </cell>
          <cell r="P29">
            <v>-7133361673.8199997</v>
          </cell>
          <cell r="R29">
            <v>0</v>
          </cell>
          <cell r="S29">
            <v>-7133361673.8199997</v>
          </cell>
        </row>
        <row r="30">
          <cell r="A30">
            <v>311201</v>
          </cell>
          <cell r="B30" t="str">
            <v>LABA TAHUN TAHUN LALU</v>
          </cell>
          <cell r="C30" t="str">
            <v>N</v>
          </cell>
          <cell r="D30" t="str">
            <v>K</v>
          </cell>
          <cell r="E30">
            <v>0</v>
          </cell>
          <cell r="F30">
            <v>-2098940657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-2098940657</v>
          </cell>
          <cell r="M30">
            <v>0</v>
          </cell>
          <cell r="N30">
            <v>0</v>
          </cell>
          <cell r="O30">
            <v>0</v>
          </cell>
          <cell r="P30">
            <v>-2098940657</v>
          </cell>
          <cell r="R30">
            <v>0</v>
          </cell>
          <cell r="S30">
            <v>-2098940657</v>
          </cell>
        </row>
        <row r="31">
          <cell r="A31">
            <v>312002</v>
          </cell>
          <cell r="B31" t="str">
            <v>LABA  TAHUN BERJALAN</v>
          </cell>
          <cell r="C31" t="str">
            <v>N</v>
          </cell>
          <cell r="D31" t="str">
            <v>K</v>
          </cell>
          <cell r="E31">
            <v>0</v>
          </cell>
          <cell r="F31">
            <v>-328182537</v>
          </cell>
          <cell r="G31">
            <v>0</v>
          </cell>
          <cell r="H31">
            <v>0</v>
          </cell>
          <cell r="I31">
            <v>0</v>
          </cell>
          <cell r="J31">
            <v>-172304493</v>
          </cell>
          <cell r="K31">
            <v>0</v>
          </cell>
          <cell r="L31">
            <v>-500487030</v>
          </cell>
          <cell r="M31">
            <v>0</v>
          </cell>
          <cell r="N31">
            <v>0</v>
          </cell>
          <cell r="O31">
            <v>0</v>
          </cell>
          <cell r="P31">
            <v>-500487030</v>
          </cell>
          <cell r="R31">
            <v>0</v>
          </cell>
          <cell r="S31">
            <v>-500487030</v>
          </cell>
        </row>
        <row r="32">
          <cell r="A32">
            <v>312003</v>
          </cell>
          <cell r="B32" t="str">
            <v>LABA BULAN BERJALAN</v>
          </cell>
          <cell r="C32" t="str">
            <v>N</v>
          </cell>
          <cell r="D32" t="str">
            <v>K</v>
          </cell>
          <cell r="E32">
            <v>0</v>
          </cell>
          <cell r="F32">
            <v>-172304493</v>
          </cell>
          <cell r="G32">
            <v>0</v>
          </cell>
          <cell r="H32">
            <v>0</v>
          </cell>
          <cell r="I32">
            <v>-172304493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-110033748</v>
          </cell>
          <cell r="R32">
            <v>0</v>
          </cell>
          <cell r="S32">
            <v>-110033748</v>
          </cell>
        </row>
        <row r="33">
          <cell r="A33">
            <v>411001</v>
          </cell>
          <cell r="B33" t="str">
            <v>PENJUALAN TUNAI</v>
          </cell>
          <cell r="C33" t="str">
            <v>L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3428713425</v>
          </cell>
          <cell r="K33">
            <v>0</v>
          </cell>
          <cell r="L33">
            <v>3428713425</v>
          </cell>
          <cell r="M33">
            <v>0</v>
          </cell>
          <cell r="N33">
            <v>3428713425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411101</v>
          </cell>
          <cell r="B34" t="str">
            <v>PENJUALAN KREDIT</v>
          </cell>
          <cell r="C34" t="str">
            <v>L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282112855</v>
          </cell>
          <cell r="K34">
            <v>0</v>
          </cell>
          <cell r="L34">
            <v>282112855</v>
          </cell>
          <cell r="M34">
            <v>0</v>
          </cell>
          <cell r="N34">
            <v>282112855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510001</v>
          </cell>
          <cell r="B35" t="str">
            <v>HPP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4657832220</v>
          </cell>
          <cell r="J35">
            <v>1223485470</v>
          </cell>
          <cell r="K35">
            <v>3434346750</v>
          </cell>
          <cell r="L35">
            <v>0</v>
          </cell>
          <cell r="M35">
            <v>3434346750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511001</v>
          </cell>
          <cell r="B36" t="str">
            <v>PEMBELIAN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3843452250</v>
          </cell>
          <cell r="J36">
            <v>3843452250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811001</v>
          </cell>
          <cell r="B37" t="str">
            <v>LEMBUR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811002</v>
          </cell>
          <cell r="B38" t="str">
            <v>INCENTIVE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20251300</v>
          </cell>
          <cell r="J38">
            <v>0</v>
          </cell>
          <cell r="K38">
            <v>20251300</v>
          </cell>
          <cell r="L38">
            <v>0</v>
          </cell>
          <cell r="M38">
            <v>20251300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811003</v>
          </cell>
          <cell r="B39" t="str">
            <v>BBM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41367200</v>
          </cell>
          <cell r="H39">
            <v>2500</v>
          </cell>
          <cell r="I39">
            <v>0</v>
          </cell>
          <cell r="J39">
            <v>0</v>
          </cell>
          <cell r="K39">
            <v>41364700</v>
          </cell>
          <cell r="L39">
            <v>0</v>
          </cell>
          <cell r="M39">
            <v>41364700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811004</v>
          </cell>
          <cell r="B40" t="str">
            <v>PEMELIHARAAN KENDARAAN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460000</v>
          </cell>
          <cell r="H40">
            <v>0</v>
          </cell>
          <cell r="I40">
            <v>4373400</v>
          </cell>
          <cell r="J40">
            <v>0</v>
          </cell>
          <cell r="K40">
            <v>4833400</v>
          </cell>
          <cell r="L40">
            <v>0</v>
          </cell>
          <cell r="M40">
            <v>4833400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811005</v>
          </cell>
          <cell r="B41" t="str">
            <v>PARKIR &amp; TOL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2489000</v>
          </cell>
          <cell r="H41">
            <v>10000</v>
          </cell>
          <cell r="I41">
            <v>0</v>
          </cell>
          <cell r="J41">
            <v>0</v>
          </cell>
          <cell r="K41">
            <v>2479000</v>
          </cell>
          <cell r="L41">
            <v>0</v>
          </cell>
          <cell r="M41">
            <v>2479000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811006</v>
          </cell>
          <cell r="B42" t="str">
            <v>PAKET/PENGIRIMAN DOKUMEN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270000</v>
          </cell>
          <cell r="H42">
            <v>0</v>
          </cell>
          <cell r="I42">
            <v>0</v>
          </cell>
          <cell r="J42">
            <v>0</v>
          </cell>
          <cell r="K42">
            <v>270000</v>
          </cell>
          <cell r="L42">
            <v>0</v>
          </cell>
          <cell r="M42">
            <v>270000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821000</v>
          </cell>
          <cell r="B43" t="str">
            <v>PERLENGKAPAN KANTOR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821001</v>
          </cell>
          <cell r="B44" t="str">
            <v>GAJI DAN TUNJANGAN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184427412</v>
          </cell>
          <cell r="J44">
            <v>0</v>
          </cell>
          <cell r="K44">
            <v>184427412</v>
          </cell>
          <cell r="L44">
            <v>0</v>
          </cell>
          <cell r="M44">
            <v>184427412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821002</v>
          </cell>
          <cell r="B45" t="str">
            <v>JAMSOSTEK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14844108</v>
          </cell>
          <cell r="J45">
            <v>0</v>
          </cell>
          <cell r="K45">
            <v>14844108</v>
          </cell>
          <cell r="L45">
            <v>0</v>
          </cell>
          <cell r="M45">
            <v>14844108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821004</v>
          </cell>
          <cell r="B46" t="str">
            <v>KONSUMSI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1300000</v>
          </cell>
          <cell r="H46">
            <v>0</v>
          </cell>
          <cell r="I46">
            <v>0</v>
          </cell>
          <cell r="J46">
            <v>0</v>
          </cell>
          <cell r="K46">
            <v>1300000</v>
          </cell>
          <cell r="L46">
            <v>0</v>
          </cell>
          <cell r="M46">
            <v>1300000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821005</v>
          </cell>
          <cell r="B47" t="str">
            <v>PENGOBATAN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821006</v>
          </cell>
          <cell r="B48" t="str">
            <v>THR/BONUS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822005</v>
          </cell>
          <cell r="B49" t="str">
            <v>PEMELIHARAAN KANTOR/BANGUNAN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822015</v>
          </cell>
          <cell r="B50" t="str">
            <v>PEMELIHARAAN INVENTARIS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1640300</v>
          </cell>
          <cell r="J50">
            <v>0</v>
          </cell>
          <cell r="K50">
            <v>1640300</v>
          </cell>
          <cell r="L50">
            <v>0</v>
          </cell>
          <cell r="M50">
            <v>1640300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824001</v>
          </cell>
          <cell r="B51" t="str">
            <v>LISTRIK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2352321</v>
          </cell>
          <cell r="H51">
            <v>0</v>
          </cell>
          <cell r="I51">
            <v>0</v>
          </cell>
          <cell r="J51">
            <v>0</v>
          </cell>
          <cell r="K51">
            <v>2352321</v>
          </cell>
          <cell r="L51">
            <v>0</v>
          </cell>
          <cell r="M51">
            <v>2352321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824002</v>
          </cell>
          <cell r="B52" t="str">
            <v>ALAT TULIS &amp; CETAKAN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87500</v>
          </cell>
          <cell r="H52">
            <v>6000</v>
          </cell>
          <cell r="I52">
            <v>2547575</v>
          </cell>
          <cell r="J52">
            <v>0</v>
          </cell>
          <cell r="K52">
            <v>2629075</v>
          </cell>
          <cell r="L52">
            <v>0</v>
          </cell>
          <cell r="M52">
            <v>2629075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824003</v>
          </cell>
          <cell r="B53" t="str">
            <v>TELEPHONE/FAX/SPEEDY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1371112</v>
          </cell>
          <cell r="H53">
            <v>0</v>
          </cell>
          <cell r="I53">
            <v>1198498</v>
          </cell>
          <cell r="J53">
            <v>0</v>
          </cell>
          <cell r="K53">
            <v>2569610</v>
          </cell>
          <cell r="L53">
            <v>0</v>
          </cell>
          <cell r="M53">
            <v>2569610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824004</v>
          </cell>
          <cell r="B54" t="str">
            <v>SUMBANGAN/IURAN &amp; MAJALAH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824005</v>
          </cell>
          <cell r="B55" t="str">
            <v>PERJALANAN DINAS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824006</v>
          </cell>
          <cell r="B56" t="str">
            <v>TRAINNING/SEMINAR/RAPAT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2200000</v>
          </cell>
          <cell r="H56">
            <v>0</v>
          </cell>
          <cell r="I56">
            <v>0</v>
          </cell>
          <cell r="J56">
            <v>0</v>
          </cell>
          <cell r="K56">
            <v>2200000</v>
          </cell>
          <cell r="L56">
            <v>0</v>
          </cell>
          <cell r="M56">
            <v>2200000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824007</v>
          </cell>
          <cell r="B57" t="str">
            <v>BIAYA RUMAH TANGGA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1048500</v>
          </cell>
          <cell r="H57">
            <v>0</v>
          </cell>
          <cell r="I57">
            <v>77175</v>
          </cell>
          <cell r="J57">
            <v>0</v>
          </cell>
          <cell r="K57">
            <v>1125675</v>
          </cell>
          <cell r="L57">
            <v>0</v>
          </cell>
          <cell r="M57">
            <v>1125675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824008</v>
          </cell>
          <cell r="B58" t="str">
            <v>SEWA KENDARAAN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76442000</v>
          </cell>
          <cell r="J58">
            <v>0</v>
          </cell>
          <cell r="K58">
            <v>76442000</v>
          </cell>
          <cell r="L58">
            <v>0</v>
          </cell>
          <cell r="M58">
            <v>76442000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824009</v>
          </cell>
          <cell r="B59" t="str">
            <v>SEWA KANTOR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6250000</v>
          </cell>
          <cell r="J59">
            <v>0</v>
          </cell>
          <cell r="K59">
            <v>6250000</v>
          </cell>
          <cell r="L59">
            <v>0</v>
          </cell>
          <cell r="M59">
            <v>6250000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824010</v>
          </cell>
          <cell r="B60" t="str">
            <v>SEWA INVENTARIS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5238600</v>
          </cell>
          <cell r="J60">
            <v>0</v>
          </cell>
          <cell r="K60">
            <v>5238600</v>
          </cell>
          <cell r="L60">
            <v>0</v>
          </cell>
          <cell r="M60">
            <v>5238600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824011</v>
          </cell>
          <cell r="B61" t="str">
            <v>PEMBELIAN TRIPLEK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824013</v>
          </cell>
          <cell r="B62" t="str">
            <v>PENGHAPUSAN PIUTANG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824019</v>
          </cell>
          <cell r="B63" t="str">
            <v>PERIJINAN DAN PBB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824021</v>
          </cell>
          <cell r="B64" t="str">
            <v>BIAYA STNK/KEUR/DISPENSASI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600000</v>
          </cell>
          <cell r="J64">
            <v>0</v>
          </cell>
          <cell r="K64">
            <v>600000</v>
          </cell>
          <cell r="L64">
            <v>0</v>
          </cell>
          <cell r="M64">
            <v>600000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824033</v>
          </cell>
          <cell r="B65" t="str">
            <v>BIAYA KEAMANAN DAN KEBERSIHAN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420000</v>
          </cell>
          <cell r="H65">
            <v>0</v>
          </cell>
          <cell r="I65">
            <v>15156750</v>
          </cell>
          <cell r="J65">
            <v>0</v>
          </cell>
          <cell r="K65">
            <v>15576750</v>
          </cell>
          <cell r="L65">
            <v>0</v>
          </cell>
          <cell r="M65">
            <v>15576750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824037</v>
          </cell>
          <cell r="B66" t="str">
            <v>BENDA POS/MATERAI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4000</v>
          </cell>
          <cell r="H66">
            <v>0</v>
          </cell>
          <cell r="I66">
            <v>0</v>
          </cell>
          <cell r="J66">
            <v>0</v>
          </cell>
          <cell r="K66">
            <v>4000</v>
          </cell>
          <cell r="L66">
            <v>0</v>
          </cell>
          <cell r="M66">
            <v>4000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824041</v>
          </cell>
          <cell r="B67" t="str">
            <v>AIR ( PAM )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824042</v>
          </cell>
          <cell r="B68" t="str">
            <v>REPACKING , BONGKAR MUAT,dll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825011</v>
          </cell>
          <cell r="B69" t="str">
            <v>BIAYA  PAJAK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825012</v>
          </cell>
          <cell r="B70" t="str">
            <v>ADMINISTRASI BANK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116000</v>
          </cell>
          <cell r="H70">
            <v>0</v>
          </cell>
          <cell r="I70">
            <v>0</v>
          </cell>
          <cell r="J70">
            <v>0</v>
          </cell>
          <cell r="K70">
            <v>116000</v>
          </cell>
          <cell r="L70">
            <v>0</v>
          </cell>
          <cell r="M70">
            <v>116000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825013</v>
          </cell>
          <cell r="B71" t="str">
            <v>BIAYA JASA MANAGEMENT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825015</v>
          </cell>
          <cell r="B72" t="str">
            <v>REKRUITMEN KARYAWAN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825099</v>
          </cell>
          <cell r="B73" t="str">
            <v>LAIN-LAIN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829207</v>
          </cell>
          <cell r="B74" t="str">
            <v>BIAYA PROMOSI DAGANG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910200</v>
          </cell>
          <cell r="B75" t="str">
            <v>PENDAPATAN BUNGA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973</v>
          </cell>
          <cell r="I75">
            <v>0</v>
          </cell>
          <cell r="J75">
            <v>0</v>
          </cell>
          <cell r="K75">
            <v>-973</v>
          </cell>
          <cell r="L75">
            <v>0</v>
          </cell>
          <cell r="M75">
            <v>-973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910800</v>
          </cell>
          <cell r="B76" t="str">
            <v>PENJUALAN BARANG BEKAS/SISA BA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910900</v>
          </cell>
          <cell r="B77" t="str">
            <v>LABA PENJUALAN AKTIVA TETAP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919900</v>
          </cell>
          <cell r="B78" t="str">
            <v>PENDAPATAN LAIN-LAIN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920100</v>
          </cell>
          <cell r="B79" t="str">
            <v>BEBAN BUNGA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920500</v>
          </cell>
          <cell r="B80" t="str">
            <v>KERUGIAN PENJUALAN AKTIVA TETA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>
            <v>929900</v>
          </cell>
          <cell r="B81" t="str">
            <v>BEBAN LAIN-LAIN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</row>
        <row r="82">
          <cell r="A82" t="str">
            <v>Rugi Bulan Berjalan</v>
          </cell>
          <cell r="E82">
            <v>26778063978.366665</v>
          </cell>
          <cell r="F82">
            <v>26778063978.200005</v>
          </cell>
          <cell r="G82">
            <v>11099320427</v>
          </cell>
          <cell r="H82">
            <v>11099320427</v>
          </cell>
          <cell r="I82">
            <v>17060400398</v>
          </cell>
          <cell r="J82">
            <v>17060400398</v>
          </cell>
          <cell r="K82">
            <v>31225396423.366665</v>
          </cell>
          <cell r="L82">
            <v>31225396423.200005</v>
          </cell>
          <cell r="M82">
            <v>3820860028</v>
          </cell>
          <cell r="N82">
            <v>3710826280</v>
          </cell>
          <cell r="O82">
            <v>27404536395.366665</v>
          </cell>
          <cell r="P82">
            <v>27404536395.200005</v>
          </cell>
          <cell r="R82">
            <v>27404536395.366665</v>
          </cell>
          <cell r="S82">
            <v>27404536395.200005</v>
          </cell>
        </row>
        <row r="83">
          <cell r="F83">
            <v>0</v>
          </cell>
          <cell r="G83">
            <v>0</v>
          </cell>
          <cell r="I83">
            <v>0</v>
          </cell>
          <cell r="M83">
            <v>-110033748</v>
          </cell>
          <cell r="P83">
            <v>0.16666030883789063</v>
          </cell>
          <cell r="S83">
            <v>0.16666030883789063</v>
          </cell>
        </row>
        <row r="84">
          <cell r="E84">
            <v>26778063978.366665</v>
          </cell>
          <cell r="F84">
            <v>26778063978.200005</v>
          </cell>
          <cell r="G84">
            <v>11099320427</v>
          </cell>
          <cell r="H84">
            <v>11099320427</v>
          </cell>
          <cell r="I84">
            <v>17060400398</v>
          </cell>
          <cell r="J84">
            <v>17060400398</v>
          </cell>
          <cell r="K84">
            <v>31225396423.366665</v>
          </cell>
          <cell r="L84">
            <v>31225396423.200005</v>
          </cell>
          <cell r="M84">
            <v>3710826280</v>
          </cell>
          <cell r="N84">
            <v>3710826280</v>
          </cell>
          <cell r="O84">
            <v>27404536395.366665</v>
          </cell>
          <cell r="P84">
            <v>27404536395.366665</v>
          </cell>
          <cell r="R84">
            <v>27404536395.366665</v>
          </cell>
          <cell r="S84">
            <v>27404536395.366665</v>
          </cell>
        </row>
        <row r="86">
          <cell r="B86" t="str">
            <v>Ctrl Jumlah</v>
          </cell>
          <cell r="F86">
            <v>-0.16666030883789063</v>
          </cell>
          <cell r="H86">
            <v>0</v>
          </cell>
          <cell r="J86">
            <v>0</v>
          </cell>
          <cell r="L86">
            <v>-0.16666030883789063</v>
          </cell>
          <cell r="N86">
            <v>0</v>
          </cell>
          <cell r="P86">
            <v>0</v>
          </cell>
        </row>
        <row r="87">
          <cell r="B87" t="str">
            <v>Ctrl vs Rekap GL</v>
          </cell>
          <cell r="G87">
            <v>0</v>
          </cell>
          <cell r="H87">
            <v>0</v>
          </cell>
        </row>
        <row r="88">
          <cell r="B88" t="str">
            <v>Ctrl vs Memo Jurnal</v>
          </cell>
          <cell r="I88">
            <v>0</v>
          </cell>
          <cell r="J88">
            <v>0</v>
          </cell>
        </row>
        <row r="89">
          <cell r="B89" t="str">
            <v>Ctrl vs Rugi Laba</v>
          </cell>
          <cell r="M89">
            <v>0</v>
          </cell>
        </row>
        <row r="90">
          <cell r="B90" t="str">
            <v>Ctrl vs Neraca</v>
          </cell>
          <cell r="O90">
            <v>0</v>
          </cell>
          <cell r="P90">
            <v>0.16666030883789063</v>
          </cell>
        </row>
        <row r="91">
          <cell r="B91" t="str">
            <v>Ctrl vs COGS</v>
          </cell>
          <cell r="K91">
            <v>0</v>
          </cell>
        </row>
        <row r="92">
          <cell r="B92" t="str">
            <v>Ctrl vs Analisa Piutang</v>
          </cell>
          <cell r="O92">
            <v>0</v>
          </cell>
        </row>
        <row r="93">
          <cell r="B93" t="str">
            <v>Ctrl vs So Persed Akir</v>
          </cell>
          <cell r="O93">
            <v>0</v>
          </cell>
        </row>
        <row r="98">
          <cell r="M98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 1-31"/>
      <sheetName val="SEGMEN 1-31"/>
      <sheetName val="SUPP OUT 1-31 DES"/>
      <sheetName val="LKH SPS"/>
      <sheetName val="MONEY CROSSCEK G SPS"/>
      <sheetName val="BANK STATEMENT"/>
      <sheetName val="BANK LIVIA"/>
      <sheetName val="KB"/>
      <sheetName val="KO"/>
      <sheetName val="BD"/>
      <sheetName val="REKAP BIAYA"/>
      <sheetName val="BG"/>
      <sheetName val="PIUT MS SUPPORT"/>
      <sheetName val="HUTANG MS SUPPORT"/>
      <sheetName val="GRESIK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12823</v>
          </cell>
          <cell r="E7">
            <v>127545300</v>
          </cell>
          <cell r="F7">
            <v>0</v>
          </cell>
          <cell r="G7">
            <v>127545300</v>
          </cell>
        </row>
        <row r="8">
          <cell r="B8">
            <v>10111</v>
          </cell>
          <cell r="C8" t="str">
            <v>AQ.5GLN BTL</v>
          </cell>
          <cell r="D8">
            <v>754</v>
          </cell>
          <cell r="E8">
            <v>22620000</v>
          </cell>
          <cell r="F8">
            <v>0</v>
          </cell>
          <cell r="G8">
            <v>22620000</v>
          </cell>
        </row>
        <row r="9">
          <cell r="B9">
            <v>12111</v>
          </cell>
          <cell r="C9" t="str">
            <v>AQ.1500ML 1X12</v>
          </cell>
          <cell r="D9">
            <v>5530</v>
          </cell>
          <cell r="E9">
            <v>176202300</v>
          </cell>
          <cell r="F9">
            <v>0</v>
          </cell>
          <cell r="G9">
            <v>176202300</v>
          </cell>
        </row>
        <row r="10">
          <cell r="B10">
            <v>12312</v>
          </cell>
          <cell r="C10" t="str">
            <v>AQ.600ML 1X24</v>
          </cell>
          <cell r="D10">
            <v>8884</v>
          </cell>
          <cell r="E10">
            <v>297050000</v>
          </cell>
          <cell r="F10">
            <v>10000</v>
          </cell>
          <cell r="G10">
            <v>297040000</v>
          </cell>
        </row>
        <row r="11">
          <cell r="B11">
            <v>12512</v>
          </cell>
          <cell r="C11" t="str">
            <v>AQ.330ML 1X24</v>
          </cell>
          <cell r="D11">
            <v>692</v>
          </cell>
          <cell r="E11">
            <v>17006300</v>
          </cell>
          <cell r="F11">
            <v>0</v>
          </cell>
          <cell r="G11">
            <v>17006300</v>
          </cell>
        </row>
        <row r="12">
          <cell r="B12">
            <v>12613</v>
          </cell>
          <cell r="C12" t="str">
            <v>AQ.240ML 1X48</v>
          </cell>
          <cell r="D12">
            <v>7866</v>
          </cell>
          <cell r="E12">
            <v>135145200</v>
          </cell>
          <cell r="F12">
            <v>16000</v>
          </cell>
          <cell r="G12">
            <v>135129200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399</v>
          </cell>
          <cell r="E14">
            <v>2755200</v>
          </cell>
          <cell r="F14">
            <v>0</v>
          </cell>
          <cell r="G14">
            <v>2755200</v>
          </cell>
        </row>
        <row r="15">
          <cell r="B15">
            <v>20111</v>
          </cell>
          <cell r="C15" t="str">
            <v>VT.5GLN BTL</v>
          </cell>
          <cell r="D15">
            <v>-85</v>
          </cell>
          <cell r="E15">
            <v>-2550000</v>
          </cell>
          <cell r="F15">
            <v>0</v>
          </cell>
          <cell r="G15">
            <v>-2550000</v>
          </cell>
        </row>
        <row r="16">
          <cell r="B16">
            <v>22111</v>
          </cell>
          <cell r="C16" t="str">
            <v>VT.1500ML 1X12</v>
          </cell>
          <cell r="D16">
            <v>157</v>
          </cell>
          <cell r="E16">
            <v>3249900</v>
          </cell>
          <cell r="F16">
            <v>0</v>
          </cell>
          <cell r="G16">
            <v>3249900</v>
          </cell>
        </row>
        <row r="17">
          <cell r="B17">
            <v>22312</v>
          </cell>
          <cell r="C17" t="str">
            <v>VT.600ML 1X24</v>
          </cell>
          <cell r="D17">
            <v>131</v>
          </cell>
          <cell r="E17">
            <v>2812350</v>
          </cell>
          <cell r="F17">
            <v>0</v>
          </cell>
          <cell r="G17">
            <v>2812350</v>
          </cell>
        </row>
        <row r="18">
          <cell r="B18">
            <v>22613</v>
          </cell>
          <cell r="C18" t="str">
            <v>VT.240ML 1X48</v>
          </cell>
          <cell r="D18">
            <v>400</v>
          </cell>
          <cell r="E18">
            <v>5203000</v>
          </cell>
          <cell r="F18">
            <v>0</v>
          </cell>
          <cell r="G18">
            <v>5203000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1052</v>
          </cell>
          <cell r="E20">
            <v>31663350</v>
          </cell>
          <cell r="F20">
            <v>3000</v>
          </cell>
          <cell r="G20">
            <v>31660350</v>
          </cell>
        </row>
        <row r="21">
          <cell r="B21">
            <v>40411</v>
          </cell>
          <cell r="C21" t="str">
            <v>Mizone Passion Fruit 500ML 1x12</v>
          </cell>
          <cell r="D21">
            <v>172</v>
          </cell>
          <cell r="E21">
            <v>5268100</v>
          </cell>
          <cell r="F21">
            <v>30000</v>
          </cell>
          <cell r="G21">
            <v>5238100</v>
          </cell>
        </row>
        <row r="22">
          <cell r="B22">
            <v>40412</v>
          </cell>
          <cell r="C22" t="str">
            <v>MIZONE LYCHEE LEMON 500 ML 1X12</v>
          </cell>
          <cell r="D22">
            <v>389</v>
          </cell>
          <cell r="E22">
            <v>11807250</v>
          </cell>
          <cell r="F22">
            <v>3000</v>
          </cell>
          <cell r="G22">
            <v>11804250</v>
          </cell>
        </row>
        <row r="23">
          <cell r="B23">
            <v>40418</v>
          </cell>
          <cell r="C23" t="str">
            <v>MIZONE APPLE GUAVA 500 ML 1X12</v>
          </cell>
          <cell r="D23">
            <v>579</v>
          </cell>
          <cell r="E23">
            <v>17432650</v>
          </cell>
          <cell r="F23">
            <v>3000</v>
          </cell>
          <cell r="G23">
            <v>17429650</v>
          </cell>
        </row>
        <row r="24">
          <cell r="B24">
            <v>40419</v>
          </cell>
          <cell r="C24" t="str">
            <v>MIZONE MANGGO KWENI 500ML 1X12</v>
          </cell>
          <cell r="D24">
            <v>527</v>
          </cell>
          <cell r="E24">
            <v>15847450</v>
          </cell>
          <cell r="F24">
            <v>20000</v>
          </cell>
          <cell r="G24">
            <v>15827450</v>
          </cell>
        </row>
        <row r="26">
          <cell r="D26">
            <v>40270</v>
          </cell>
          <cell r="E26">
            <v>869058350</v>
          </cell>
          <cell r="F26">
            <v>85000</v>
          </cell>
          <cell r="G26">
            <v>868973350</v>
          </cell>
          <cell r="H26">
            <v>0</v>
          </cell>
          <cell r="I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</row>
        <row r="28">
          <cell r="D28">
            <v>44941</v>
          </cell>
          <cell r="E28" t="str">
            <v>ttlunit</v>
          </cell>
          <cell r="G28">
            <v>-1135000</v>
          </cell>
        </row>
        <row r="29">
          <cell r="D29">
            <v>0</v>
          </cell>
        </row>
        <row r="30">
          <cell r="I30">
            <v>1135000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praswil lengkap p bakti t"/>
      <sheetName val="BAHAN DAN UPAH sperti bank"/>
      <sheetName val="analis"/>
      <sheetName val="KANTOR PEMDA"/>
      <sheetName val="ANALISA"/>
      <sheetName val="BAHAN UPAH"/>
      <sheetName val="RAB PEMDA"/>
      <sheetName val="RAB DIPONEGORO"/>
      <sheetName val="RAB ITWIL"/>
      <sheetName val="DAPUR+DOORLOOP"/>
      <sheetName val="Sheet3"/>
      <sheetName val="Rekap"/>
      <sheetName val="Resume"/>
      <sheetName val="WCG"/>
      <sheetName val="Pack JACKO."/>
      <sheetName val="Sheet1"/>
      <sheetName val="PARETO LINE 1 WCG"/>
      <sheetName val="PARETO LINE 6 BERRY"/>
      <sheetName val="Agustus 2011"/>
      <sheetName val="3_ export_07 _116 200 004_"/>
      <sheetName val="Beli ok"/>
      <sheetName val="Posisi Stock"/>
      <sheetName val="WS"/>
      <sheetName val="AR Lain"/>
      <sheetName val="Sheet2"/>
      <sheetName val="Cetak"/>
      <sheetName val="GeneralInfo"/>
      <sheetName val="EYAS Standar"/>
      <sheetName val="Marshal"/>
      <sheetName val="Table"/>
      <sheetName val="Acc Display"/>
      <sheetName val="BASE"/>
      <sheetName val=" YIELD PM WCG4 W49"/>
      <sheetName val="CIP"/>
      <sheetName val="TBM"/>
      <sheetName val="Des_05"/>
      <sheetName val="Agst"/>
      <sheetName val="Actual96"/>
      <sheetName val="Jenis"/>
      <sheetName val="Lead Schedule"/>
      <sheetName val="Analysis"/>
      <sheetName val="Ranges"/>
      <sheetName val="JL_BEL"/>
      <sheetName val="DATA2"/>
      <sheetName val="PEMDA"/>
      <sheetName val="NPV"/>
      <sheetName val="Ex_Rate"/>
      <sheetName val="9"/>
      <sheetName val="Notes BS"/>
      <sheetName val="2"/>
      <sheetName val="1200.00 Depr Test-Majapahit"/>
      <sheetName val="pph23"/>
      <sheetName val="CODE"/>
      <sheetName val="hitung"/>
      <sheetName val="Retur CBT"/>
      <sheetName val="unpaid"/>
      <sheetName val="analispraswil_lengkap_p_bakti_t"/>
      <sheetName val="BAHAN_DAN_UPAH_sperti_bank"/>
      <sheetName val="KANTOR_PEMDA"/>
      <sheetName val="BAHAN_UPAH"/>
      <sheetName val="RAB_PEMDA"/>
      <sheetName val="RAB_DIPONEGORO"/>
      <sheetName val="RAB_ITWIL"/>
      <sheetName val="Pack_JACKO_"/>
      <sheetName val="PARETO_LINE_1_WCG"/>
      <sheetName val="PARETO_LINE_6_BERRY"/>
      <sheetName val="Agustus_2011"/>
      <sheetName val="EYAS_Standar"/>
      <sheetName val="Acc_Display"/>
      <sheetName val="_YIELD_PM_WCG4_W49"/>
      <sheetName val="Lead_Schedule"/>
      <sheetName val="Notes_BS"/>
      <sheetName val="1200_00_Depr_Test-Majapahit"/>
      <sheetName val="Implementation"/>
      <sheetName val="HWSW1"/>
      <sheetName val="NRC_2"/>
      <sheetName val="PL"/>
      <sheetName val="PBC.Aging AR"/>
      <sheetName val="JURNAL"/>
      <sheetName val="2-asi-00"/>
      <sheetName val="F2a"/>
      <sheetName val="HP 18 th"/>
      <sheetName val="H.KONTRAK"/>
      <sheetName val="Table BS"/>
      <sheetName val="Expenses Input"/>
      <sheetName val="Jan"/>
      <sheetName val="Net Reimbursements Assumptions"/>
      <sheetName val="DATA WP"/>
      <sheetName val="B"/>
      <sheetName val="Rekap Budget"/>
      <sheetName val="Retail Spider"/>
      <sheetName val="01"/>
      <sheetName val="Permanent info"/>
      <sheetName val="OPNAME GOOD STOCK"/>
      <sheetName val="OPNAME SALES"/>
      <sheetName val="FE-1771$.P1"/>
      <sheetName val="Summary Data"/>
      <sheetName val="PBT BY MARKET"/>
      <sheetName val="OPNAME BAD ST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P IN SPS"/>
      <sheetName val="SUPP OUT SPS"/>
      <sheetName val="SUPP IN GB"/>
      <sheetName val="SUPP OUT GB"/>
      <sheetName val="IN GB"/>
      <sheetName val="OUT GB"/>
      <sheetName val="OUT SPS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P"/>
      <sheetName val="BG"/>
      <sheetName val="REKAP BIAYA"/>
      <sheetName val="TP "/>
      <sheetName val="TP 1"/>
      <sheetName val="PIUT TIV 1"/>
      <sheetName val="PIUT TIV "/>
      <sheetName val="PIUT PUSAT1"/>
      <sheetName val="PIUT PUSAT "/>
      <sheetName val="PIUT MS SUPPORT "/>
      <sheetName val="PIUT MS SUPORT 1"/>
      <sheetName val="HUTANG MS SUPPORT"/>
      <sheetName val="SPS"/>
    </sheetNames>
    <sheetDataSet>
      <sheetData sheetId="0" refreshError="1"/>
      <sheetData sheetId="1" refreshError="1"/>
      <sheetData sheetId="2" refreshError="1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94280</v>
          </cell>
          <cell r="E7">
            <v>1006162955</v>
          </cell>
          <cell r="F7">
            <v>1714455</v>
          </cell>
          <cell r="G7">
            <v>1004448500</v>
          </cell>
        </row>
        <row r="8">
          <cell r="B8">
            <v>10111</v>
          </cell>
          <cell r="C8" t="str">
            <v>AQ.5GLN BTL</v>
          </cell>
          <cell r="D8">
            <v>1990</v>
          </cell>
          <cell r="E8">
            <v>59700000</v>
          </cell>
          <cell r="F8">
            <v>0</v>
          </cell>
          <cell r="G8">
            <v>59700000</v>
          </cell>
        </row>
        <row r="9">
          <cell r="B9">
            <v>10520</v>
          </cell>
          <cell r="C9" t="str">
            <v>380 ML AQUA REFLECTION 1 x 12</v>
          </cell>
          <cell r="G9">
            <v>0</v>
          </cell>
        </row>
        <row r="10">
          <cell r="B10">
            <v>12111</v>
          </cell>
          <cell r="C10" t="str">
            <v>AQ.1500ML 1X12</v>
          </cell>
          <cell r="D10">
            <v>38956</v>
          </cell>
          <cell r="E10">
            <v>1247601850</v>
          </cell>
          <cell r="F10">
            <v>2575000</v>
          </cell>
          <cell r="G10">
            <v>1245026850</v>
          </cell>
        </row>
        <row r="11">
          <cell r="B11">
            <v>12312</v>
          </cell>
          <cell r="C11" t="str">
            <v>AQ.600ML 1X24</v>
          </cell>
          <cell r="D11">
            <v>24410</v>
          </cell>
          <cell r="E11">
            <v>840776992</v>
          </cell>
          <cell r="F11">
            <v>11519872</v>
          </cell>
          <cell r="G11">
            <v>829257120</v>
          </cell>
        </row>
        <row r="12">
          <cell r="B12">
            <v>12512</v>
          </cell>
          <cell r="C12" t="str">
            <v>AQ.330ML 1X24</v>
          </cell>
          <cell r="D12">
            <v>5505</v>
          </cell>
          <cell r="E12">
            <v>137115100</v>
          </cell>
          <cell r="F12">
            <v>1883200</v>
          </cell>
          <cell r="G12">
            <v>135231900</v>
          </cell>
        </row>
        <row r="13">
          <cell r="B13">
            <v>12613</v>
          </cell>
          <cell r="C13" t="str">
            <v>AQ.240ML 1X48</v>
          </cell>
          <cell r="D13">
            <v>37789</v>
          </cell>
          <cell r="E13">
            <v>677481920</v>
          </cell>
          <cell r="F13">
            <v>5013420</v>
          </cell>
          <cell r="G13">
            <v>672468500</v>
          </cell>
        </row>
        <row r="14">
          <cell r="B14">
            <v>15510</v>
          </cell>
          <cell r="C14" t="str">
            <v>AQ.HC STAN/SEWA</v>
          </cell>
          <cell r="G14">
            <v>0</v>
          </cell>
        </row>
        <row r="15">
          <cell r="B15">
            <v>15511</v>
          </cell>
          <cell r="C15" t="str">
            <v>PORTABLE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</row>
        <row r="16">
          <cell r="B16">
            <v>20110</v>
          </cell>
          <cell r="C16" t="str">
            <v>VT.5GLN ISI</v>
          </cell>
          <cell r="D16">
            <v>4741</v>
          </cell>
          <cell r="E16">
            <v>38593666</v>
          </cell>
          <cell r="F16">
            <v>3466566</v>
          </cell>
          <cell r="G16">
            <v>35127100</v>
          </cell>
        </row>
        <row r="17">
          <cell r="B17">
            <v>20111</v>
          </cell>
          <cell r="C17" t="str">
            <v>VT.5GLN BTL</v>
          </cell>
          <cell r="D17">
            <v>228</v>
          </cell>
          <cell r="E17">
            <v>6840000</v>
          </cell>
          <cell r="F17">
            <v>600000</v>
          </cell>
          <cell r="G17">
            <v>6240000</v>
          </cell>
        </row>
        <row r="18">
          <cell r="B18">
            <v>22111</v>
          </cell>
          <cell r="C18" t="str">
            <v>VT.1500ML 1X12</v>
          </cell>
          <cell r="D18">
            <v>937</v>
          </cell>
          <cell r="E18">
            <v>20475692</v>
          </cell>
          <cell r="F18">
            <v>268592</v>
          </cell>
          <cell r="G18">
            <v>20207100</v>
          </cell>
        </row>
        <row r="19">
          <cell r="B19">
            <v>22312</v>
          </cell>
          <cell r="C19" t="str">
            <v>VT.600ML 1X24</v>
          </cell>
          <cell r="D19">
            <v>1078</v>
          </cell>
          <cell r="E19">
            <v>24702168</v>
          </cell>
          <cell r="F19">
            <v>684368</v>
          </cell>
          <cell r="G19">
            <v>24017800</v>
          </cell>
        </row>
        <row r="20">
          <cell r="B20">
            <v>22613</v>
          </cell>
          <cell r="C20" t="str">
            <v>VT.240ML 1X48</v>
          </cell>
          <cell r="D20">
            <v>2823</v>
          </cell>
          <cell r="E20">
            <v>40693308</v>
          </cell>
          <cell r="F20">
            <v>2821048</v>
          </cell>
          <cell r="G20">
            <v>37872260</v>
          </cell>
        </row>
        <row r="21">
          <cell r="B21">
            <v>40410</v>
          </cell>
          <cell r="C21" t="str">
            <v>Mizone Orange Lime  500ML 1x12</v>
          </cell>
          <cell r="D21">
            <v>1647</v>
          </cell>
          <cell r="E21">
            <v>53530172</v>
          </cell>
          <cell r="F21">
            <v>2494372</v>
          </cell>
          <cell r="G21">
            <v>51035800</v>
          </cell>
        </row>
        <row r="22">
          <cell r="B22">
            <v>40411</v>
          </cell>
          <cell r="C22" t="str">
            <v>Mizone Passion Fruit 500ML 1x12</v>
          </cell>
          <cell r="D22">
            <v>10</v>
          </cell>
          <cell r="E22">
            <v>327000</v>
          </cell>
          <cell r="F22">
            <v>0</v>
          </cell>
          <cell r="G22">
            <v>327000</v>
          </cell>
        </row>
        <row r="23">
          <cell r="B23">
            <v>40412</v>
          </cell>
          <cell r="C23" t="str">
            <v>MIZONE LYCHEE LEMON 500 ML 1X12</v>
          </cell>
          <cell r="D23">
            <v>2896</v>
          </cell>
          <cell r="E23">
            <v>93834724</v>
          </cell>
          <cell r="F23">
            <v>3881044</v>
          </cell>
          <cell r="G23">
            <v>89953680</v>
          </cell>
        </row>
        <row r="24">
          <cell r="B24">
            <v>40418</v>
          </cell>
          <cell r="C24" t="str">
            <v>MIZONE APPLE GUAVA 500 ML 1X12</v>
          </cell>
          <cell r="D24">
            <v>1470</v>
          </cell>
          <cell r="E24">
            <v>47947660</v>
          </cell>
          <cell r="F24">
            <v>1973360</v>
          </cell>
          <cell r="G24">
            <v>45974300</v>
          </cell>
        </row>
        <row r="25">
          <cell r="B25">
            <v>40419</v>
          </cell>
          <cell r="C25" t="str">
            <v>MIZONE MANGGO KWENI 500ML 1 X 12</v>
          </cell>
          <cell r="D25">
            <v>734</v>
          </cell>
          <cell r="E25">
            <v>23764772</v>
          </cell>
          <cell r="F25">
            <v>1210472</v>
          </cell>
          <cell r="G25">
            <v>22554300</v>
          </cell>
        </row>
        <row r="26">
          <cell r="B26">
            <v>40427</v>
          </cell>
          <cell r="C26" t="str">
            <v>MIZONE COOLIN BLEWAH 500ML 1X12</v>
          </cell>
          <cell r="D26">
            <v>518</v>
          </cell>
          <cell r="E26">
            <v>17142920</v>
          </cell>
          <cell r="F26">
            <v>118920</v>
          </cell>
          <cell r="G26">
            <v>17024000</v>
          </cell>
        </row>
        <row r="27">
          <cell r="B27">
            <v>40428</v>
          </cell>
          <cell r="C27" t="str">
            <v>MIZONE COOLIN BLEWAH LE 500ML 1X12</v>
          </cell>
          <cell r="D27">
            <v>41</v>
          </cell>
          <cell r="E27">
            <v>1373500</v>
          </cell>
          <cell r="F27">
            <v>0</v>
          </cell>
          <cell r="G27">
            <v>1373500</v>
          </cell>
        </row>
        <row r="28">
          <cell r="B28">
            <v>40429</v>
          </cell>
          <cell r="C28" t="str">
            <v>MIZONE COCOPINA 500ML1X12</v>
          </cell>
          <cell r="D28">
            <v>983</v>
          </cell>
          <cell r="E28">
            <v>32497500</v>
          </cell>
          <cell r="F28">
            <v>1574300</v>
          </cell>
          <cell r="G28">
            <v>30923200</v>
          </cell>
        </row>
        <row r="29">
          <cell r="B29">
            <v>81613</v>
          </cell>
          <cell r="C29" t="str">
            <v>AQ.KRTN 240 ML 1X1</v>
          </cell>
          <cell r="D29">
            <v>500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82613</v>
          </cell>
          <cell r="C30" t="str">
            <v>VIT KRTN 240 ML 1X1</v>
          </cell>
          <cell r="D30">
            <v>50</v>
          </cell>
          <cell r="E30">
            <v>0</v>
          </cell>
          <cell r="F30">
            <v>0</v>
          </cell>
          <cell r="G30">
            <v>0</v>
          </cell>
        </row>
        <row r="31">
          <cell r="B31" t="str">
            <v>P9904</v>
          </cell>
          <cell r="C31" t="str">
            <v>CHILLER MIZONE FV100</v>
          </cell>
          <cell r="D31">
            <v>2</v>
          </cell>
          <cell r="E31">
            <v>0</v>
          </cell>
          <cell r="F31">
            <v>0</v>
          </cell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2">
          <cell r="D42">
            <v>221590</v>
          </cell>
          <cell r="E42">
            <v>4370561899</v>
          </cell>
          <cell r="F42">
            <v>41798989</v>
          </cell>
          <cell r="G42">
            <v>4328762910</v>
          </cell>
          <cell r="H42">
            <v>0</v>
          </cell>
          <cell r="I42">
            <v>0</v>
          </cell>
        </row>
        <row r="43">
          <cell r="B43">
            <v>1</v>
          </cell>
          <cell r="C43">
            <v>2</v>
          </cell>
          <cell r="D43">
            <v>3</v>
          </cell>
          <cell r="E43">
            <v>4</v>
          </cell>
          <cell r="F43">
            <v>5</v>
          </cell>
          <cell r="G43">
            <v>6</v>
          </cell>
        </row>
        <row r="44">
          <cell r="D44">
            <v>408422</v>
          </cell>
          <cell r="E44" t="str">
            <v>TTL PENJUALAN</v>
          </cell>
          <cell r="G44">
            <v>-272789433</v>
          </cell>
        </row>
        <row r="45">
          <cell r="D45">
            <v>408422</v>
          </cell>
          <cell r="E45" t="str">
            <v>COGS</v>
          </cell>
        </row>
        <row r="46">
          <cell r="D46">
            <v>0</v>
          </cell>
          <cell r="E46" t="str">
            <v>SELISIH</v>
          </cell>
        </row>
      </sheetData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"/>
      <sheetName val="SUPP IN 1-31 MEI"/>
      <sheetName val="SUPP OUT 1-31 MEI"/>
      <sheetName val="IN"/>
      <sheetName val="OUT"/>
      <sheetName val="LKH SPS"/>
      <sheetName val="MONEY CROSSCEK G SPS"/>
      <sheetName val="BANK"/>
      <sheetName val="BANK LIVIA"/>
      <sheetName val="KB"/>
      <sheetName val="KO "/>
      <sheetName val="BD "/>
      <sheetName val="BP"/>
      <sheetName val="BG"/>
      <sheetName val="TP"/>
      <sheetName val="TP 1"/>
      <sheetName val="PIUT TIV"/>
      <sheetName val="PIUT TIV 1"/>
      <sheetName val="PIUT PUSAT"/>
      <sheetName val="PIUT PUSAT 1"/>
      <sheetName val="PIUT MS SUPPORT"/>
      <sheetName val="piut support1"/>
      <sheetName val="GRESIK"/>
      <sheetName val="HUTANG MS SUPPORT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26627</v>
          </cell>
          <cell r="E7">
            <v>276259050</v>
          </cell>
          <cell r="F7">
            <v>0</v>
          </cell>
          <cell r="G7">
            <v>276259050</v>
          </cell>
        </row>
        <row r="8">
          <cell r="B8">
            <v>10111</v>
          </cell>
          <cell r="C8" t="str">
            <v>AQ.5GLN BTL</v>
          </cell>
          <cell r="D8">
            <v>1243</v>
          </cell>
          <cell r="E8">
            <v>37290000</v>
          </cell>
          <cell r="F8">
            <v>0</v>
          </cell>
          <cell r="G8">
            <v>37290000</v>
          </cell>
        </row>
        <row r="9">
          <cell r="B9">
            <v>12111</v>
          </cell>
          <cell r="C9" t="str">
            <v>AQ.1500ML 1X12</v>
          </cell>
          <cell r="D9">
            <v>22733</v>
          </cell>
          <cell r="E9">
            <v>719780300</v>
          </cell>
          <cell r="F9">
            <v>7000</v>
          </cell>
          <cell r="G9">
            <v>719773300</v>
          </cell>
        </row>
        <row r="10">
          <cell r="B10">
            <v>12312</v>
          </cell>
          <cell r="C10" t="str">
            <v>AQ.600ML 1X24</v>
          </cell>
          <cell r="D10">
            <v>11437</v>
          </cell>
          <cell r="E10">
            <v>384220050</v>
          </cell>
          <cell r="F10">
            <v>0</v>
          </cell>
          <cell r="G10">
            <v>384220050</v>
          </cell>
        </row>
        <row r="11">
          <cell r="B11">
            <v>12512</v>
          </cell>
          <cell r="C11" t="str">
            <v>AQ.330ML 1X24</v>
          </cell>
          <cell r="D11">
            <v>1680</v>
          </cell>
          <cell r="E11">
            <v>40842450</v>
          </cell>
          <cell r="F11">
            <v>0</v>
          </cell>
          <cell r="G11">
            <v>40842450</v>
          </cell>
        </row>
        <row r="12">
          <cell r="B12">
            <v>12613</v>
          </cell>
          <cell r="C12" t="str">
            <v>AQ.240ML 1X48</v>
          </cell>
          <cell r="D12">
            <v>10724</v>
          </cell>
          <cell r="E12">
            <v>189771480</v>
          </cell>
          <cell r="F12">
            <v>0</v>
          </cell>
          <cell r="G12">
            <v>189771480</v>
          </cell>
        </row>
        <row r="13">
          <cell r="B13">
            <v>19310</v>
          </cell>
          <cell r="C13" t="str">
            <v>AQ.TISSUE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592</v>
          </cell>
          <cell r="E14">
            <v>4260800</v>
          </cell>
          <cell r="F14">
            <v>231700</v>
          </cell>
          <cell r="G14">
            <v>4029100</v>
          </cell>
        </row>
        <row r="15">
          <cell r="B15">
            <v>20111</v>
          </cell>
          <cell r="C15" t="str">
            <v>VT.5GLN BTL</v>
          </cell>
          <cell r="D15">
            <v>-14</v>
          </cell>
          <cell r="E15">
            <v>-420000</v>
          </cell>
          <cell r="F15">
            <v>0</v>
          </cell>
          <cell r="G15">
            <v>-420000</v>
          </cell>
        </row>
        <row r="16">
          <cell r="B16">
            <v>22111</v>
          </cell>
          <cell r="C16" t="str">
            <v>VT.1500ML 1X12</v>
          </cell>
          <cell r="D16">
            <v>289</v>
          </cell>
          <cell r="E16">
            <v>5972300</v>
          </cell>
          <cell r="F16">
            <v>0</v>
          </cell>
          <cell r="G16">
            <v>5972300</v>
          </cell>
        </row>
        <row r="17">
          <cell r="B17">
            <v>22312</v>
          </cell>
          <cell r="C17" t="str">
            <v>VT.600ML 1X24</v>
          </cell>
          <cell r="D17">
            <v>329</v>
          </cell>
          <cell r="E17">
            <v>7148550</v>
          </cell>
          <cell r="F17">
            <v>130500</v>
          </cell>
          <cell r="G17">
            <v>7018050</v>
          </cell>
        </row>
        <row r="18">
          <cell r="B18">
            <v>22613</v>
          </cell>
          <cell r="C18" t="str">
            <v>VT.240ML 1X48</v>
          </cell>
          <cell r="D18">
            <v>1772</v>
          </cell>
          <cell r="E18">
            <v>24600550</v>
          </cell>
          <cell r="F18">
            <v>1887700</v>
          </cell>
          <cell r="G18">
            <v>22712850</v>
          </cell>
        </row>
        <row r="19">
          <cell r="B19">
            <v>29310</v>
          </cell>
          <cell r="C19" t="str">
            <v>VT.TISSUE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674</v>
          </cell>
          <cell r="E20">
            <v>20642150</v>
          </cell>
          <cell r="F20">
            <v>307000</v>
          </cell>
          <cell r="G20">
            <v>20335150</v>
          </cell>
        </row>
        <row r="21">
          <cell r="B21">
            <v>40411</v>
          </cell>
          <cell r="C21" t="str">
            <v>Mizone Passion Fruit 500ML 1x12</v>
          </cell>
          <cell r="D21">
            <v>1207</v>
          </cell>
          <cell r="E21">
            <v>36195900</v>
          </cell>
          <cell r="F21">
            <v>37000</v>
          </cell>
          <cell r="G21">
            <v>36158900</v>
          </cell>
        </row>
        <row r="22">
          <cell r="B22">
            <v>40412</v>
          </cell>
          <cell r="C22" t="str">
            <v>MIZONE LYCHEE LEMON 500 ML 1X12</v>
          </cell>
          <cell r="D22">
            <v>3094</v>
          </cell>
          <cell r="E22">
            <v>92756400</v>
          </cell>
          <cell r="F22">
            <v>536000</v>
          </cell>
          <cell r="G22">
            <v>92220400</v>
          </cell>
        </row>
        <row r="23">
          <cell r="B23">
            <v>40418</v>
          </cell>
          <cell r="C23" t="str">
            <v>MIZONE APPLE GUAVA 500 ML 1X12</v>
          </cell>
          <cell r="D23">
            <v>738</v>
          </cell>
          <cell r="E23">
            <v>22645550</v>
          </cell>
          <cell r="F23">
            <v>49000</v>
          </cell>
          <cell r="G23">
            <v>22596550</v>
          </cell>
        </row>
        <row r="24">
          <cell r="B24">
            <v>40419</v>
          </cell>
          <cell r="C24" t="str">
            <v>MIZONE MANGGO KWENI 500ML 1X12</v>
          </cell>
          <cell r="D24">
            <v>512</v>
          </cell>
          <cell r="E24">
            <v>15509700</v>
          </cell>
          <cell r="F24">
            <v>88000</v>
          </cell>
          <cell r="G24">
            <v>15421700</v>
          </cell>
        </row>
        <row r="25">
          <cell r="G25">
            <v>0</v>
          </cell>
        </row>
        <row r="26">
          <cell r="G26">
            <v>0</v>
          </cell>
        </row>
        <row r="27">
          <cell r="D27">
            <v>83637</v>
          </cell>
          <cell r="E27">
            <v>1877475230</v>
          </cell>
          <cell r="F27">
            <v>3273900</v>
          </cell>
          <cell r="G27">
            <v>1874201330</v>
          </cell>
          <cell r="H27">
            <v>0</v>
          </cell>
          <cell r="I27">
            <v>0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</row>
        <row r="29">
          <cell r="D29">
            <v>86989</v>
          </cell>
          <cell r="E29" t="str">
            <v>ttlunit</v>
          </cell>
          <cell r="G29">
            <v>-3573900</v>
          </cell>
        </row>
        <row r="30">
          <cell r="D30">
            <v>0</v>
          </cell>
        </row>
        <row r="31">
          <cell r="I31">
            <v>3573900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LKH"/>
      <sheetName val="MONEY CROSCEK"/>
      <sheetName val="KB"/>
      <sheetName val="KO"/>
      <sheetName val="BD"/>
      <sheetName val="BG"/>
      <sheetName val="REKAP BIAYA"/>
      <sheetName val="BANK"/>
      <sheetName val="bank livia"/>
      <sheetName val="HUTANG MS SUPPORT"/>
      <sheetName val="GRESIK"/>
    </sheetNames>
    <sheetDataSet>
      <sheetData sheetId="0" refreshError="1"/>
      <sheetData sheetId="1" refreshError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12111</v>
          </cell>
          <cell r="C7" t="str">
            <v>AQ.1500ML 1X12</v>
          </cell>
          <cell r="D7">
            <v>15404</v>
          </cell>
          <cell r="E7">
            <v>482677700</v>
          </cell>
          <cell r="F7">
            <v>0</v>
          </cell>
          <cell r="G7">
            <v>482677700</v>
          </cell>
          <cell r="L7">
            <v>12111</v>
          </cell>
          <cell r="M7" t="str">
            <v>AQ.1500ML 1X12</v>
          </cell>
          <cell r="N7">
            <v>1148</v>
          </cell>
          <cell r="O7">
            <v>35642560</v>
          </cell>
          <cell r="P7">
            <v>0</v>
          </cell>
          <cell r="Q7">
            <v>35642560</v>
          </cell>
        </row>
        <row r="8">
          <cell r="B8">
            <v>12312</v>
          </cell>
          <cell r="C8" t="str">
            <v>AQ.600ML 1X24</v>
          </cell>
          <cell r="D8">
            <v>10324</v>
          </cell>
          <cell r="E8">
            <v>344698460</v>
          </cell>
          <cell r="F8">
            <v>0</v>
          </cell>
          <cell r="G8">
            <v>344698460</v>
          </cell>
          <cell r="L8">
            <v>12312</v>
          </cell>
          <cell r="M8" t="str">
            <v>AQ.600ML 1X24</v>
          </cell>
          <cell r="N8">
            <v>1192</v>
          </cell>
          <cell r="O8">
            <v>39723265</v>
          </cell>
          <cell r="P8">
            <v>0</v>
          </cell>
          <cell r="Q8">
            <v>39723265</v>
          </cell>
        </row>
        <row r="9">
          <cell r="B9">
            <v>12512</v>
          </cell>
          <cell r="C9" t="str">
            <v>AQ.330ML 1X24</v>
          </cell>
          <cell r="D9">
            <v>1937</v>
          </cell>
          <cell r="E9">
            <v>46737800</v>
          </cell>
          <cell r="F9">
            <v>0</v>
          </cell>
          <cell r="G9">
            <v>46737800</v>
          </cell>
          <cell r="L9">
            <v>12512</v>
          </cell>
          <cell r="M9" t="str">
            <v>AQ.330ML 1X24</v>
          </cell>
          <cell r="N9">
            <v>315</v>
          </cell>
          <cell r="O9">
            <v>7795455</v>
          </cell>
          <cell r="P9">
            <v>0</v>
          </cell>
          <cell r="Q9">
            <v>7795455</v>
          </cell>
        </row>
        <row r="10">
          <cell r="B10">
            <v>12613</v>
          </cell>
          <cell r="C10" t="str">
            <v>AQ.240ML 1X48</v>
          </cell>
          <cell r="D10">
            <v>11079</v>
          </cell>
          <cell r="E10">
            <v>184005500</v>
          </cell>
          <cell r="F10">
            <v>0</v>
          </cell>
          <cell r="G10">
            <v>184005500</v>
          </cell>
          <cell r="L10">
            <v>12613</v>
          </cell>
          <cell r="M10" t="str">
            <v>AQ.240ML 1X48</v>
          </cell>
          <cell r="N10">
            <v>1127</v>
          </cell>
          <cell r="O10">
            <v>18491750</v>
          </cell>
          <cell r="P10">
            <v>0</v>
          </cell>
          <cell r="Q10">
            <v>18491750</v>
          </cell>
        </row>
        <row r="11">
          <cell r="B11">
            <v>22111</v>
          </cell>
          <cell r="C11" t="str">
            <v>VT.1500ML 1X12</v>
          </cell>
          <cell r="D11">
            <v>185</v>
          </cell>
          <cell r="E11">
            <v>3806300</v>
          </cell>
          <cell r="F11">
            <v>0</v>
          </cell>
          <cell r="G11">
            <v>3806300</v>
          </cell>
          <cell r="L11">
            <v>22111</v>
          </cell>
          <cell r="M11" t="str">
            <v>VT.1500ML 1X12</v>
          </cell>
          <cell r="N11">
            <v>345</v>
          </cell>
          <cell r="O11">
            <v>7141500</v>
          </cell>
          <cell r="P11">
            <v>0</v>
          </cell>
          <cell r="Q11">
            <v>7141500</v>
          </cell>
        </row>
        <row r="12">
          <cell r="B12">
            <v>22312</v>
          </cell>
          <cell r="C12" t="str">
            <v>VT.600ML 1X24</v>
          </cell>
          <cell r="D12">
            <v>145</v>
          </cell>
          <cell r="E12">
            <v>3132000</v>
          </cell>
          <cell r="F12">
            <v>0</v>
          </cell>
          <cell r="G12">
            <v>3132000</v>
          </cell>
          <cell r="L12">
            <v>22613</v>
          </cell>
          <cell r="M12" t="str">
            <v>VT.240ML 1X48</v>
          </cell>
          <cell r="N12">
            <v>71</v>
          </cell>
          <cell r="O12">
            <v>923000</v>
          </cell>
          <cell r="P12">
            <v>0</v>
          </cell>
          <cell r="Q12">
            <v>923000</v>
          </cell>
        </row>
        <row r="13">
          <cell r="B13">
            <v>22613</v>
          </cell>
          <cell r="C13" t="str">
            <v>VT.240ML 1X48</v>
          </cell>
          <cell r="D13">
            <v>837</v>
          </cell>
          <cell r="E13">
            <v>10803000</v>
          </cell>
          <cell r="F13">
            <v>101000</v>
          </cell>
          <cell r="G13">
            <v>10702000</v>
          </cell>
          <cell r="L13">
            <v>40410</v>
          </cell>
          <cell r="M13" t="str">
            <v>Mizone Orange Lime  500ML 1x12</v>
          </cell>
          <cell r="N13">
            <v>126</v>
          </cell>
          <cell r="O13">
            <v>3764248</v>
          </cell>
          <cell r="P13">
            <v>0</v>
          </cell>
          <cell r="Q13">
            <v>3764248</v>
          </cell>
        </row>
        <row r="14">
          <cell r="B14">
            <v>40410</v>
          </cell>
          <cell r="C14" t="str">
            <v>Mizone Orange Lime  500ML 1x12</v>
          </cell>
          <cell r="D14">
            <v>646</v>
          </cell>
          <cell r="E14">
            <v>19564200</v>
          </cell>
          <cell r="F14">
            <v>336000</v>
          </cell>
          <cell r="G14">
            <v>19228200</v>
          </cell>
          <cell r="L14">
            <v>40411</v>
          </cell>
          <cell r="M14" t="str">
            <v>Mizone Passion Fruit 500ML 1x12</v>
          </cell>
          <cell r="N14">
            <v>129</v>
          </cell>
          <cell r="O14">
            <v>3858748</v>
          </cell>
          <cell r="P14">
            <v>300000</v>
          </cell>
          <cell r="Q14">
            <v>3558748</v>
          </cell>
        </row>
        <row r="15">
          <cell r="B15">
            <v>40411</v>
          </cell>
          <cell r="C15" t="str">
            <v>Mizone Passion Fruit 500ML 1x12</v>
          </cell>
          <cell r="D15">
            <v>536</v>
          </cell>
          <cell r="E15">
            <v>16251700</v>
          </cell>
          <cell r="F15">
            <v>249000</v>
          </cell>
          <cell r="G15">
            <v>16002700</v>
          </cell>
          <cell r="L15">
            <v>40412</v>
          </cell>
          <cell r="M15" t="str">
            <v>MIZONE LYCHEE LEMON 500 ML 1X12</v>
          </cell>
          <cell r="N15">
            <v>231</v>
          </cell>
          <cell r="O15">
            <v>6871748</v>
          </cell>
          <cell r="P15">
            <v>8000</v>
          </cell>
          <cell r="Q15">
            <v>6863748</v>
          </cell>
        </row>
        <row r="16">
          <cell r="B16">
            <v>40412</v>
          </cell>
          <cell r="C16" t="str">
            <v>MIZONE LYCHEE LEMON 500 ML 1X12</v>
          </cell>
          <cell r="D16">
            <v>1569</v>
          </cell>
          <cell r="E16">
            <v>47354450</v>
          </cell>
          <cell r="F16">
            <v>2116750</v>
          </cell>
          <cell r="G16">
            <v>45237700</v>
          </cell>
          <cell r="L16">
            <v>40418</v>
          </cell>
          <cell r="M16" t="str">
            <v>MIZONE APPLE GUAVA 500 ML 1X12</v>
          </cell>
          <cell r="N16">
            <v>207</v>
          </cell>
          <cell r="O16">
            <v>6165748</v>
          </cell>
          <cell r="P16">
            <v>3000</v>
          </cell>
          <cell r="Q16">
            <v>6162748</v>
          </cell>
        </row>
        <row r="17">
          <cell r="B17">
            <v>40418</v>
          </cell>
          <cell r="C17" t="str">
            <v>MIZONE APPLE GUAVA 500 ML 1X12</v>
          </cell>
          <cell r="D17">
            <v>974</v>
          </cell>
          <cell r="E17">
            <v>29480200</v>
          </cell>
          <cell r="F17">
            <v>407500</v>
          </cell>
          <cell r="G17">
            <v>29072700</v>
          </cell>
          <cell r="L17">
            <v>40419</v>
          </cell>
          <cell r="M17" t="str">
            <v>MIZONE MANGGO KWENI 500ML 1X12</v>
          </cell>
          <cell r="N17">
            <v>123</v>
          </cell>
          <cell r="O17">
            <v>3669748</v>
          </cell>
          <cell r="P17">
            <v>125000</v>
          </cell>
          <cell r="Q17">
            <v>3544748</v>
          </cell>
        </row>
        <row r="18">
          <cell r="B18">
            <v>40419</v>
          </cell>
          <cell r="C18" t="str">
            <v>MIZONE MANGGO KWENI 500ML 1X12</v>
          </cell>
          <cell r="D18">
            <v>982</v>
          </cell>
          <cell r="E18">
            <v>29622950</v>
          </cell>
          <cell r="F18">
            <v>332000</v>
          </cell>
          <cell r="G18">
            <v>29290950</v>
          </cell>
          <cell r="Q18">
            <v>0</v>
          </cell>
        </row>
        <row r="19">
          <cell r="G19">
            <v>0</v>
          </cell>
          <cell r="Q19">
            <v>0</v>
          </cell>
        </row>
        <row r="20">
          <cell r="G20">
            <v>0</v>
          </cell>
          <cell r="Q20">
            <v>0</v>
          </cell>
        </row>
        <row r="21">
          <cell r="G21">
            <v>0</v>
          </cell>
          <cell r="Q21">
            <v>0</v>
          </cell>
        </row>
        <row r="22">
          <cell r="G22">
            <v>0</v>
          </cell>
          <cell r="Q22">
            <v>0</v>
          </cell>
        </row>
        <row r="23">
          <cell r="G23">
            <v>0</v>
          </cell>
          <cell r="Q23">
            <v>0</v>
          </cell>
        </row>
        <row r="24">
          <cell r="G24">
            <v>0</v>
          </cell>
          <cell r="Q24">
            <v>0</v>
          </cell>
        </row>
        <row r="26">
          <cell r="D26">
            <v>44618</v>
          </cell>
          <cell r="E26">
            <v>1218134260</v>
          </cell>
          <cell r="F26">
            <v>3542250</v>
          </cell>
          <cell r="G26">
            <v>1214592010</v>
          </cell>
          <cell r="H26">
            <v>0</v>
          </cell>
          <cell r="I26">
            <v>0</v>
          </cell>
          <cell r="N26">
            <v>5014</v>
          </cell>
          <cell r="O26">
            <v>134047770</v>
          </cell>
          <cell r="P26">
            <v>436000</v>
          </cell>
          <cell r="Q26">
            <v>133611770</v>
          </cell>
          <cell r="R26">
            <v>0</v>
          </cell>
          <cell r="S26">
            <v>0</v>
          </cell>
        </row>
        <row r="27">
          <cell r="B27">
            <v>1</v>
          </cell>
          <cell r="C27">
            <v>2</v>
          </cell>
          <cell r="D27">
            <v>3</v>
          </cell>
          <cell r="E27">
            <v>4</v>
          </cell>
          <cell r="F27">
            <v>5</v>
          </cell>
          <cell r="G27">
            <v>6</v>
          </cell>
          <cell r="L27">
            <v>1</v>
          </cell>
          <cell r="M27">
            <v>2</v>
          </cell>
          <cell r="N27">
            <v>3</v>
          </cell>
          <cell r="O27">
            <v>4</v>
          </cell>
          <cell r="P27">
            <v>5</v>
          </cell>
          <cell r="Q27">
            <v>6</v>
          </cell>
        </row>
        <row r="28">
          <cell r="D28">
            <v>49632</v>
          </cell>
          <cell r="E28" t="str">
            <v>ttlunit</v>
          </cell>
          <cell r="G28">
            <v>-3978250</v>
          </cell>
          <cell r="Q28">
            <v>0</v>
          </cell>
        </row>
        <row r="29">
          <cell r="D29">
            <v>0</v>
          </cell>
          <cell r="O29" t="str">
            <v>TTL SALES</v>
          </cell>
          <cell r="P29">
            <v>1352182030</v>
          </cell>
        </row>
        <row r="30">
          <cell r="I30">
            <v>3978250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 1-30"/>
      <sheetName val="SUPP OUT 1-30"/>
      <sheetName val="LKH"/>
      <sheetName val="MONEY CROSSCEK"/>
      <sheetName val="BANK STATEMENT"/>
      <sheetName val="REKAP BIAYA"/>
      <sheetName val="KB"/>
      <sheetName val="KO"/>
      <sheetName val="BD"/>
      <sheetName val="PIUT MS SUPPORT"/>
      <sheetName val="KENJERAN"/>
      <sheetName val="HUTANG MS SUPPORT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35962</v>
          </cell>
          <cell r="E7">
            <v>357686350</v>
          </cell>
          <cell r="F7">
            <v>3000</v>
          </cell>
          <cell r="G7">
            <v>357683350</v>
          </cell>
        </row>
        <row r="8">
          <cell r="B8">
            <v>10111</v>
          </cell>
          <cell r="C8" t="str">
            <v>AQ.5GLN BTL</v>
          </cell>
          <cell r="D8">
            <v>274</v>
          </cell>
          <cell r="E8">
            <v>8220000</v>
          </cell>
          <cell r="F8">
            <v>0</v>
          </cell>
          <cell r="G8">
            <v>8220000</v>
          </cell>
        </row>
        <row r="9">
          <cell r="B9">
            <v>15512</v>
          </cell>
          <cell r="C9" t="str">
            <v>PORTABLE GG</v>
          </cell>
          <cell r="D9">
            <v>-1</v>
          </cell>
          <cell r="E9">
            <v>30000</v>
          </cell>
          <cell r="F9">
            <v>0</v>
          </cell>
          <cell r="G9">
            <v>30000</v>
          </cell>
        </row>
        <row r="10">
          <cell r="B10">
            <v>19310</v>
          </cell>
          <cell r="C10" t="str">
            <v>AQ.TISSUE</v>
          </cell>
          <cell r="D10">
            <v>35962</v>
          </cell>
          <cell r="E10">
            <v>0</v>
          </cell>
          <cell r="F10">
            <v>0</v>
          </cell>
          <cell r="G10">
            <v>0</v>
          </cell>
        </row>
        <row r="11">
          <cell r="B11">
            <v>20110</v>
          </cell>
          <cell r="C11" t="str">
            <v>VT.5GLN ISI</v>
          </cell>
          <cell r="D11">
            <v>1892</v>
          </cell>
          <cell r="E11">
            <v>13704400</v>
          </cell>
          <cell r="F11">
            <v>0</v>
          </cell>
          <cell r="G11">
            <v>13704400</v>
          </cell>
        </row>
        <row r="12">
          <cell r="B12">
            <v>20111</v>
          </cell>
          <cell r="C12" t="str">
            <v>VT.5GLN BTL</v>
          </cell>
          <cell r="D12">
            <v>-31</v>
          </cell>
          <cell r="E12">
            <v>-930000</v>
          </cell>
          <cell r="F12">
            <v>0</v>
          </cell>
          <cell r="G12">
            <v>-930000</v>
          </cell>
        </row>
        <row r="13">
          <cell r="B13">
            <v>22111</v>
          </cell>
          <cell r="C13" t="str">
            <v>VT.1500ML 1X12</v>
          </cell>
          <cell r="D13">
            <v>297</v>
          </cell>
          <cell r="E13">
            <v>6157900</v>
          </cell>
          <cell r="F13">
            <v>0</v>
          </cell>
          <cell r="G13">
            <v>6157900</v>
          </cell>
        </row>
        <row r="14">
          <cell r="B14">
            <v>22312</v>
          </cell>
          <cell r="C14" t="str">
            <v>VT.600ML 1X24</v>
          </cell>
          <cell r="D14">
            <v>337</v>
          </cell>
          <cell r="E14">
            <v>7334600</v>
          </cell>
          <cell r="F14">
            <v>0</v>
          </cell>
          <cell r="G14">
            <v>7334600</v>
          </cell>
        </row>
        <row r="15">
          <cell r="B15">
            <v>22613</v>
          </cell>
          <cell r="C15" t="str">
            <v>VT.240ML 1X48</v>
          </cell>
          <cell r="D15">
            <v>670</v>
          </cell>
          <cell r="E15">
            <v>8830500</v>
          </cell>
          <cell r="F15">
            <v>216000</v>
          </cell>
          <cell r="G15">
            <v>8614500</v>
          </cell>
        </row>
        <row r="16">
          <cell r="B16">
            <v>29310</v>
          </cell>
          <cell r="C16" t="str">
            <v>VT.TISSUE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40410</v>
          </cell>
          <cell r="C17" t="str">
            <v>Mizone Orange Lime  500ML 1x12</v>
          </cell>
          <cell r="D17">
            <v>6</v>
          </cell>
          <cell r="E17">
            <v>177000</v>
          </cell>
          <cell r="F17">
            <v>0</v>
          </cell>
          <cell r="G17">
            <v>177000</v>
          </cell>
        </row>
        <row r="18">
          <cell r="B18">
            <v>40411</v>
          </cell>
          <cell r="C18" t="str">
            <v>Mizone Passion Fruit 500ML 1x12</v>
          </cell>
          <cell r="D18">
            <v>5</v>
          </cell>
          <cell r="E18">
            <v>147500</v>
          </cell>
          <cell r="F18">
            <v>0</v>
          </cell>
          <cell r="G18">
            <v>147500</v>
          </cell>
        </row>
        <row r="19">
          <cell r="B19">
            <v>40412</v>
          </cell>
          <cell r="C19" t="str">
            <v>MIZONE LYCHEE LEMON 500 ML 1X12</v>
          </cell>
          <cell r="D19">
            <v>6</v>
          </cell>
          <cell r="E19">
            <v>177000</v>
          </cell>
          <cell r="F19">
            <v>0</v>
          </cell>
          <cell r="G19">
            <v>177000</v>
          </cell>
        </row>
        <row r="20">
          <cell r="B20">
            <v>40418</v>
          </cell>
          <cell r="C20" t="str">
            <v>MIZONE APPLE GUAVA 500 ML 1X12</v>
          </cell>
          <cell r="D20">
            <v>7</v>
          </cell>
          <cell r="E20">
            <v>206500</v>
          </cell>
          <cell r="F20">
            <v>0</v>
          </cell>
          <cell r="G20">
            <v>206500</v>
          </cell>
        </row>
        <row r="21">
          <cell r="B21">
            <v>40419</v>
          </cell>
          <cell r="C21" t="str">
            <v>Mizone Mangga kweni 500ML 1x12</v>
          </cell>
          <cell r="D21">
            <v>9</v>
          </cell>
          <cell r="E21">
            <v>265500</v>
          </cell>
          <cell r="F21">
            <v>0</v>
          </cell>
          <cell r="G21">
            <v>265500</v>
          </cell>
        </row>
        <row r="22">
          <cell r="G22">
            <v>0</v>
          </cell>
        </row>
        <row r="23">
          <cell r="F23">
            <v>0</v>
          </cell>
        </row>
        <row r="24">
          <cell r="D24">
            <v>75395</v>
          </cell>
          <cell r="E24">
            <v>402007250</v>
          </cell>
          <cell r="F24">
            <v>219000</v>
          </cell>
          <cell r="G24">
            <v>401788250</v>
          </cell>
          <cell r="H24">
            <v>0</v>
          </cell>
          <cell r="I24">
            <v>0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</row>
        <row r="26">
          <cell r="D26">
            <v>75842</v>
          </cell>
          <cell r="E26" t="str">
            <v>ttl penj</v>
          </cell>
          <cell r="G26">
            <v>-219000</v>
          </cell>
        </row>
        <row r="27">
          <cell r="D27">
            <v>0</v>
          </cell>
          <cell r="E27" t="str">
            <v>cogs</v>
          </cell>
        </row>
        <row r="28">
          <cell r="I28">
            <v>219000</v>
          </cell>
        </row>
      </sheetData>
      <sheetData sheetId="5"/>
      <sheetData sheetId="6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11702300</v>
          </cell>
          <cell r="F4">
            <v>406658750</v>
          </cell>
          <cell r="G4">
            <v>408162290</v>
          </cell>
          <cell r="H4">
            <v>10198760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500000</v>
          </cell>
          <cell r="F5">
            <v>24149950</v>
          </cell>
          <cell r="G5">
            <v>24149950</v>
          </cell>
          <cell r="H5">
            <v>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26530</v>
          </cell>
          <cell r="F6">
            <v>392130740</v>
          </cell>
          <cell r="G6">
            <v>392112000</v>
          </cell>
          <cell r="H6">
            <v>45270</v>
          </cell>
        </row>
        <row r="7">
          <cell r="B7">
            <v>110202</v>
          </cell>
          <cell r="C7">
            <v>99999999</v>
          </cell>
          <cell r="D7" t="str">
            <v>BANK PUSAT</v>
          </cell>
          <cell r="E7">
            <v>6657698650</v>
          </cell>
          <cell r="F7">
            <v>393440700</v>
          </cell>
          <cell r="G7">
            <v>0</v>
          </cell>
          <cell r="H7">
            <v>7051139350</v>
          </cell>
        </row>
        <row r="8">
          <cell r="B8">
            <v>130120</v>
          </cell>
          <cell r="C8">
            <v>99999999</v>
          </cell>
          <cell r="D8" t="str">
            <v>PIUTANG DAGANG K</v>
          </cell>
          <cell r="E8">
            <v>-962987400</v>
          </cell>
          <cell r="F8">
            <v>0</v>
          </cell>
          <cell r="G8">
            <v>5187900</v>
          </cell>
          <cell r="H8">
            <v>-968175300</v>
          </cell>
        </row>
        <row r="9">
          <cell r="B9">
            <v>130121</v>
          </cell>
          <cell r="C9">
            <v>99999999</v>
          </cell>
          <cell r="D9" t="str">
            <v>PIUTANG DAGANG T</v>
          </cell>
          <cell r="E9">
            <v>6783071650</v>
          </cell>
          <cell r="F9">
            <v>0</v>
          </cell>
          <cell r="G9">
            <v>402868250</v>
          </cell>
          <cell r="H9">
            <v>7185939900</v>
          </cell>
        </row>
        <row r="10">
          <cell r="B10">
            <v>130131</v>
          </cell>
          <cell r="C10">
            <v>99999999</v>
          </cell>
          <cell r="D10" t="str">
            <v>PIUTANG PUSAT</v>
          </cell>
          <cell r="E10">
            <v>20143000</v>
          </cell>
          <cell r="F10">
            <v>9353950</v>
          </cell>
          <cell r="G10">
            <v>7938500</v>
          </cell>
          <cell r="H10">
            <v>21558450</v>
          </cell>
        </row>
        <row r="11">
          <cell r="B11">
            <v>311100</v>
          </cell>
          <cell r="C11">
            <v>99999999</v>
          </cell>
          <cell r="D11" t="str">
            <v>JAMINAN PELANGGA</v>
          </cell>
          <cell r="E11">
            <v>257970000</v>
          </cell>
          <cell r="F11">
            <v>1080000</v>
          </cell>
          <cell r="G11">
            <v>0</v>
          </cell>
          <cell r="H11">
            <v>259050000</v>
          </cell>
        </row>
        <row r="12">
          <cell r="B12">
            <v>811003</v>
          </cell>
          <cell r="C12">
            <v>99999999</v>
          </cell>
          <cell r="D12" t="str">
            <v>BBM</v>
          </cell>
          <cell r="E12">
            <v>168000975</v>
          </cell>
          <cell r="F12">
            <v>8739420</v>
          </cell>
          <cell r="G12">
            <v>0</v>
          </cell>
          <cell r="H12">
            <v>176740395</v>
          </cell>
        </row>
        <row r="13">
          <cell r="B13">
            <v>811004</v>
          </cell>
          <cell r="C13">
            <v>99999999</v>
          </cell>
          <cell r="D13" t="str">
            <v>PEMELIHARAAN KEN</v>
          </cell>
          <cell r="E13">
            <v>34433879</v>
          </cell>
          <cell r="F13">
            <v>62000</v>
          </cell>
          <cell r="G13">
            <v>0</v>
          </cell>
          <cell r="H13">
            <v>34495879</v>
          </cell>
        </row>
        <row r="14">
          <cell r="B14">
            <v>811005</v>
          </cell>
          <cell r="C14">
            <v>99999999</v>
          </cell>
          <cell r="D14" t="str">
            <v>PARKIR &amp; TOL</v>
          </cell>
          <cell r="E14">
            <v>38798500</v>
          </cell>
          <cell r="F14">
            <v>1926500</v>
          </cell>
          <cell r="G14">
            <v>0</v>
          </cell>
          <cell r="H14">
            <v>40725000</v>
          </cell>
        </row>
        <row r="15">
          <cell r="B15">
            <v>811006</v>
          </cell>
          <cell r="C15">
            <v>99999999</v>
          </cell>
          <cell r="D15" t="str">
            <v>PAKET/PENGIRIMAN</v>
          </cell>
          <cell r="E15">
            <v>2043130</v>
          </cell>
          <cell r="F15">
            <v>160000</v>
          </cell>
          <cell r="G15">
            <v>0</v>
          </cell>
          <cell r="H15">
            <v>2203130</v>
          </cell>
        </row>
        <row r="16">
          <cell r="B16">
            <v>822015</v>
          </cell>
          <cell r="C16">
            <v>99999999</v>
          </cell>
          <cell r="D16" t="str">
            <v>PEMELIHARAAN INV</v>
          </cell>
          <cell r="E16">
            <v>4764500</v>
          </cell>
          <cell r="F16">
            <v>20000</v>
          </cell>
          <cell r="G16">
            <v>0</v>
          </cell>
          <cell r="H16">
            <v>4784500</v>
          </cell>
        </row>
        <row r="17">
          <cell r="B17">
            <v>824001</v>
          </cell>
          <cell r="C17">
            <v>99999999</v>
          </cell>
          <cell r="D17" t="str">
            <v>LISTRIK</v>
          </cell>
          <cell r="E17">
            <v>20544030</v>
          </cell>
          <cell r="F17">
            <v>978940</v>
          </cell>
          <cell r="G17">
            <v>0</v>
          </cell>
          <cell r="H17">
            <v>21522970</v>
          </cell>
        </row>
        <row r="18">
          <cell r="B18">
            <v>824002</v>
          </cell>
          <cell r="C18">
            <v>99999999</v>
          </cell>
          <cell r="D18" t="str">
            <v>ALAT TULIS &amp; CET</v>
          </cell>
          <cell r="E18">
            <v>7689030</v>
          </cell>
          <cell r="F18">
            <v>38600</v>
          </cell>
          <cell r="G18">
            <v>0</v>
          </cell>
          <cell r="H18">
            <v>7727630</v>
          </cell>
        </row>
        <row r="19">
          <cell r="B19">
            <v>824003</v>
          </cell>
          <cell r="C19">
            <v>99999999</v>
          </cell>
          <cell r="D19" t="str">
            <v>TELEPHONE/FAX/SP</v>
          </cell>
          <cell r="E19">
            <v>4949270</v>
          </cell>
          <cell r="F19">
            <v>54000</v>
          </cell>
          <cell r="G19">
            <v>26000</v>
          </cell>
          <cell r="H19">
            <v>4977270</v>
          </cell>
        </row>
        <row r="20">
          <cell r="B20">
            <v>824007</v>
          </cell>
          <cell r="C20">
            <v>99999999</v>
          </cell>
          <cell r="D20" t="str">
            <v>BIAYA RUMAH TANG</v>
          </cell>
          <cell r="E20">
            <v>15167990</v>
          </cell>
          <cell r="F20">
            <v>780500</v>
          </cell>
          <cell r="G20">
            <v>0</v>
          </cell>
          <cell r="H20">
            <v>15948490</v>
          </cell>
        </row>
        <row r="21">
          <cell r="B21">
            <v>824033</v>
          </cell>
          <cell r="C21">
            <v>99999999</v>
          </cell>
          <cell r="D21" t="str">
            <v>BIAYA KEAMANAN D</v>
          </cell>
          <cell r="E21">
            <v>7550000</v>
          </cell>
          <cell r="F21">
            <v>350000</v>
          </cell>
          <cell r="G21">
            <v>0</v>
          </cell>
          <cell r="H21">
            <v>7900000</v>
          </cell>
        </row>
        <row r="22">
          <cell r="B22">
            <v>824037</v>
          </cell>
          <cell r="C22">
            <v>99999999</v>
          </cell>
          <cell r="D22" t="str">
            <v>BENDA POS/MATERA</v>
          </cell>
          <cell r="E22">
            <v>806000</v>
          </cell>
          <cell r="F22">
            <v>26000</v>
          </cell>
          <cell r="G22">
            <v>0</v>
          </cell>
          <cell r="H22">
            <v>832000</v>
          </cell>
        </row>
        <row r="23">
          <cell r="B23">
            <v>824041</v>
          </cell>
          <cell r="C23">
            <v>99999999</v>
          </cell>
          <cell r="D23" t="str">
            <v>AIR ( PAM )</v>
          </cell>
          <cell r="E23">
            <v>16254600</v>
          </cell>
          <cell r="F23">
            <v>606140</v>
          </cell>
          <cell r="G23">
            <v>0</v>
          </cell>
          <cell r="H23">
            <v>16860740</v>
          </cell>
        </row>
        <row r="24">
          <cell r="B24">
            <v>825012</v>
          </cell>
          <cell r="C24">
            <v>99999999</v>
          </cell>
          <cell r="D24" t="str">
            <v>ADMINISTRASI BAN</v>
          </cell>
          <cell r="E24">
            <v>301000</v>
          </cell>
          <cell r="F24">
            <v>12000</v>
          </cell>
          <cell r="G24">
            <v>0</v>
          </cell>
          <cell r="H24">
            <v>313000</v>
          </cell>
        </row>
        <row r="25">
          <cell r="B25">
            <v>910800</v>
          </cell>
          <cell r="C25">
            <v>99999999</v>
          </cell>
          <cell r="D25" t="str">
            <v>PENJUALAN BARANG</v>
          </cell>
          <cell r="E25">
            <v>-318550</v>
          </cell>
          <cell r="F25">
            <v>0</v>
          </cell>
          <cell r="G25">
            <v>118300</v>
          </cell>
          <cell r="H25">
            <v>-436850</v>
          </cell>
        </row>
        <row r="26">
          <cell r="B26">
            <v>919900</v>
          </cell>
          <cell r="C26">
            <v>99999999</v>
          </cell>
          <cell r="D26" t="str">
            <v>PENDAPATAN LAIN-</v>
          </cell>
          <cell r="E26">
            <v>-5880600</v>
          </cell>
          <cell r="F26">
            <v>118300</v>
          </cell>
          <cell r="G26">
            <v>123300</v>
          </cell>
          <cell r="H26">
            <v>-5885600</v>
          </cell>
        </row>
        <row r="40">
          <cell r="E40">
            <v>13083228484</v>
          </cell>
          <cell r="F40">
            <v>1240686490</v>
          </cell>
          <cell r="G40">
            <v>1240686490</v>
          </cell>
          <cell r="H40">
            <v>13888964984</v>
          </cell>
        </row>
        <row r="41">
          <cell r="B41">
            <v>1</v>
          </cell>
          <cell r="C41">
            <v>2</v>
          </cell>
          <cell r="D41">
            <v>3</v>
          </cell>
          <cell r="E41">
            <v>4</v>
          </cell>
          <cell r="F41">
            <v>5</v>
          </cell>
          <cell r="G41">
            <v>6</v>
          </cell>
          <cell r="H41">
            <v>7</v>
          </cell>
        </row>
        <row r="42">
          <cell r="F42">
            <v>0</v>
          </cell>
          <cell r="G4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ROGRAM LOKAL JAN'14 "/>
      <sheetName val="MUT IN"/>
      <sheetName val="MUT OUT"/>
      <sheetName val="TBG"/>
      <sheetName val="DIST IN"/>
      <sheetName val="DIST OUT"/>
      <sheetName val="PVT"/>
      <sheetName val="SD"/>
      <sheetName val="LKH "/>
      <sheetName val="BANK"/>
      <sheetName val="KB "/>
      <sheetName val="KO "/>
      <sheetName val="BD "/>
      <sheetName val="BP "/>
      <sheetName val="TARIKAN PUSAT"/>
      <sheetName val="PIUT PST DMS"/>
      <sheetName val="PIUT PST "/>
      <sheetName val="RINC TAG MS SUPPORT"/>
      <sheetName val="REKAP TAG MS SUPPORT"/>
      <sheetName val="RINC TAG BENGKL"/>
      <sheetName val="RKP TAG BENGKEL"/>
      <sheetName val="CROSCEK"/>
      <sheetName val="GL PERHARI"/>
      <sheetName val="KK"/>
      <sheetName val="PIUT MS SUPP DMS"/>
      <sheetName val="PIUT MS SUPP "/>
      <sheetName val="PIUT TIV DMS"/>
      <sheetName val="PIUT TIV"/>
      <sheetName val="JMSTK"/>
      <sheetName val="RKP GAJI"/>
      <sheetName val="PIUT TIV PROG"/>
    </sheetNames>
    <sheetDataSet>
      <sheetData sheetId="0" refreshError="1"/>
      <sheetData sheetId="1" refreshError="1"/>
      <sheetData sheetId="2"/>
      <sheetData sheetId="3">
        <row r="1">
          <cell r="A1" t="str">
            <v>DEPO SUMBAWA</v>
          </cell>
        </row>
        <row r="2">
          <cell r="A2" t="str">
            <v>NERACA LAJUR</v>
          </cell>
        </row>
        <row r="3">
          <cell r="A3" t="str">
            <v>PER 31 OKTOBER 2016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6196850</v>
          </cell>
          <cell r="F6">
            <v>0</v>
          </cell>
          <cell r="G6">
            <v>183599300</v>
          </cell>
          <cell r="H6">
            <v>182392050</v>
          </cell>
          <cell r="I6">
            <v>0</v>
          </cell>
          <cell r="J6">
            <v>0</v>
          </cell>
          <cell r="K6">
            <v>7404100</v>
          </cell>
          <cell r="L6">
            <v>0</v>
          </cell>
          <cell r="M6">
            <v>0</v>
          </cell>
          <cell r="N6">
            <v>0</v>
          </cell>
          <cell r="O6">
            <v>7404100</v>
          </cell>
          <cell r="P6">
            <v>0</v>
          </cell>
          <cell r="Q6" t="b">
            <v>1</v>
          </cell>
          <cell r="R6">
            <v>7404100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15336545</v>
          </cell>
          <cell r="H7">
            <v>15336545</v>
          </cell>
          <cell r="I7">
            <v>0</v>
          </cell>
          <cell r="J7">
            <v>0</v>
          </cell>
          <cell r="K7">
            <v>1000000</v>
          </cell>
          <cell r="L7">
            <v>0</v>
          </cell>
          <cell r="M7">
            <v>0</v>
          </cell>
          <cell r="N7">
            <v>0</v>
          </cell>
          <cell r="O7">
            <v>1000000</v>
          </cell>
          <cell r="P7">
            <v>0</v>
          </cell>
          <cell r="Q7" t="b">
            <v>1</v>
          </cell>
          <cell r="R7">
            <v>1000000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554224</v>
          </cell>
          <cell r="F8">
            <v>0</v>
          </cell>
          <cell r="G8">
            <v>219674362</v>
          </cell>
          <cell r="H8">
            <v>219676897</v>
          </cell>
          <cell r="I8">
            <v>0</v>
          </cell>
          <cell r="J8">
            <v>0</v>
          </cell>
          <cell r="K8">
            <v>551689</v>
          </cell>
          <cell r="L8">
            <v>0</v>
          </cell>
          <cell r="M8">
            <v>0</v>
          </cell>
          <cell r="N8">
            <v>0</v>
          </cell>
          <cell r="O8">
            <v>551689</v>
          </cell>
          <cell r="P8">
            <v>0</v>
          </cell>
          <cell r="Q8" t="b">
            <v>1</v>
          </cell>
          <cell r="R8">
            <v>551689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5929068348.6000013</v>
          </cell>
          <cell r="F9">
            <v>0</v>
          </cell>
          <cell r="G9">
            <v>199625745</v>
          </cell>
          <cell r="H9">
            <v>0</v>
          </cell>
          <cell r="I9">
            <v>-26828003</v>
          </cell>
          <cell r="J9">
            <v>251317005.59999999</v>
          </cell>
          <cell r="K9">
            <v>5850549085.000001</v>
          </cell>
          <cell r="L9">
            <v>0</v>
          </cell>
          <cell r="M9">
            <v>0</v>
          </cell>
          <cell r="N9">
            <v>0</v>
          </cell>
          <cell r="O9">
            <v>5850549085.000001</v>
          </cell>
          <cell r="P9">
            <v>0</v>
          </cell>
          <cell r="Q9" t="b">
            <v>1</v>
          </cell>
          <cell r="R9">
            <v>5850549085.000001</v>
          </cell>
          <cell r="S9">
            <v>0</v>
          </cell>
        </row>
        <row r="10">
          <cell r="A10">
            <v>130121</v>
          </cell>
          <cell r="B10" t="str">
            <v>PIUTANG DAGANG RETAIL TUNAI</v>
          </cell>
          <cell r="C10" t="str">
            <v>N</v>
          </cell>
          <cell r="D10" t="str">
            <v>D</v>
          </cell>
          <cell r="E10">
            <v>-1.1920928955078125E-7</v>
          </cell>
          <cell r="F10">
            <v>0</v>
          </cell>
          <cell r="G10">
            <v>0</v>
          </cell>
          <cell r="H10">
            <v>182819900</v>
          </cell>
          <cell r="I10">
            <v>182819900</v>
          </cell>
          <cell r="J10">
            <v>0</v>
          </cell>
          <cell r="K10">
            <v>-1.1920928955078125E-7</v>
          </cell>
          <cell r="L10">
            <v>0</v>
          </cell>
          <cell r="M10">
            <v>0</v>
          </cell>
          <cell r="N10">
            <v>0</v>
          </cell>
          <cell r="O10">
            <v>-1.1920928955078125E-7</v>
          </cell>
          <cell r="P10">
            <v>0</v>
          </cell>
          <cell r="Q10" t="b">
            <v>1</v>
          </cell>
          <cell r="R10">
            <v>-1.1920928955078125E-7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319093496</v>
          </cell>
          <cell r="F11">
            <v>0</v>
          </cell>
          <cell r="G11">
            <v>0</v>
          </cell>
          <cell r="H11">
            <v>5457900</v>
          </cell>
          <cell r="I11">
            <v>32352930</v>
          </cell>
          <cell r="J11">
            <v>0</v>
          </cell>
          <cell r="K11">
            <v>345988526</v>
          </cell>
          <cell r="L11">
            <v>0</v>
          </cell>
          <cell r="M11">
            <v>0</v>
          </cell>
          <cell r="N11">
            <v>0</v>
          </cell>
          <cell r="O11">
            <v>345988526</v>
          </cell>
          <cell r="P11">
            <v>0</v>
          </cell>
          <cell r="Q11" t="b">
            <v>1</v>
          </cell>
          <cell r="R11">
            <v>345988526</v>
          </cell>
          <cell r="S11">
            <v>0</v>
          </cell>
        </row>
        <row r="12">
          <cell r="A12">
            <v>311100</v>
          </cell>
          <cell r="B12" t="str">
            <v>Jaminan Pelanggan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0</v>
          </cell>
          <cell r="R12">
            <v>0</v>
          </cell>
          <cell r="S12">
            <v>0</v>
          </cell>
        </row>
        <row r="13">
          <cell r="A13">
            <v>311111</v>
          </cell>
          <cell r="B13" t="str">
            <v>TITIPAN DENDA</v>
          </cell>
          <cell r="C13" t="str">
            <v>N</v>
          </cell>
          <cell r="D13" t="str">
            <v>K</v>
          </cell>
          <cell r="E13">
            <v>0</v>
          </cell>
          <cell r="F13">
            <v>328000</v>
          </cell>
          <cell r="G13">
            <v>0</v>
          </cell>
          <cell r="H13">
            <v>0</v>
          </cell>
          <cell r="I13">
            <v>328000</v>
          </cell>
          <cell r="J13">
            <v>600000</v>
          </cell>
          <cell r="K13">
            <v>0</v>
          </cell>
          <cell r="L13">
            <v>600000</v>
          </cell>
          <cell r="M13">
            <v>0</v>
          </cell>
          <cell r="N13">
            <v>0</v>
          </cell>
          <cell r="O13">
            <v>0</v>
          </cell>
          <cell r="P13">
            <v>600000</v>
          </cell>
          <cell r="Q13" t="b">
            <v>1</v>
          </cell>
          <cell r="R13">
            <v>0</v>
          </cell>
          <cell r="S13">
            <v>600000</v>
          </cell>
        </row>
        <row r="14">
          <cell r="A14">
            <v>311112</v>
          </cell>
          <cell r="B14" t="str">
            <v>TITIPAN KLAIM</v>
          </cell>
          <cell r="C14" t="str">
            <v>N</v>
          </cell>
          <cell r="D14" t="str">
            <v>K</v>
          </cell>
          <cell r="E14">
            <v>0</v>
          </cell>
          <cell r="F14">
            <v>-1.1641532182693481E-10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-1.1641532182693481E-10</v>
          </cell>
          <cell r="M14">
            <v>0</v>
          </cell>
          <cell r="N14">
            <v>0</v>
          </cell>
          <cell r="O14">
            <v>0</v>
          </cell>
          <cell r="P14">
            <v>-1.1641532182693481E-10</v>
          </cell>
          <cell r="Q14" t="b">
            <v>1</v>
          </cell>
          <cell r="R14">
            <v>0</v>
          </cell>
          <cell r="S14">
            <v>-1.1641532182693481E-10</v>
          </cell>
        </row>
        <row r="15">
          <cell r="A15">
            <v>311113</v>
          </cell>
          <cell r="B15" t="str">
            <v>TITIPAN KOPERASI</v>
          </cell>
          <cell r="C15" t="str">
            <v>N</v>
          </cell>
          <cell r="D15" t="str">
            <v>K</v>
          </cell>
          <cell r="E15">
            <v>0</v>
          </cell>
          <cell r="F15">
            <v>3062500</v>
          </cell>
          <cell r="G15">
            <v>0</v>
          </cell>
          <cell r="H15">
            <v>0</v>
          </cell>
          <cell r="I15">
            <v>3062500</v>
          </cell>
          <cell r="J15">
            <v>3062500</v>
          </cell>
          <cell r="K15">
            <v>0</v>
          </cell>
          <cell r="L15">
            <v>3062500</v>
          </cell>
          <cell r="M15">
            <v>0</v>
          </cell>
          <cell r="N15">
            <v>0</v>
          </cell>
          <cell r="O15">
            <v>0</v>
          </cell>
          <cell r="P15">
            <v>3062500</v>
          </cell>
          <cell r="Q15" t="b">
            <v>1</v>
          </cell>
          <cell r="R15">
            <v>0</v>
          </cell>
          <cell r="S15">
            <v>3062500</v>
          </cell>
        </row>
        <row r="16">
          <cell r="A16">
            <v>311114</v>
          </cell>
          <cell r="B16" t="str">
            <v>TITIPAN JAMSOSTEK</v>
          </cell>
          <cell r="C16" t="str">
            <v>N</v>
          </cell>
          <cell r="D16" t="str">
            <v>K</v>
          </cell>
          <cell r="E16">
            <v>0</v>
          </cell>
          <cell r="F16">
            <v>766360</v>
          </cell>
          <cell r="G16">
            <v>0</v>
          </cell>
          <cell r="H16">
            <v>0</v>
          </cell>
          <cell r="I16">
            <v>766360</v>
          </cell>
          <cell r="J16">
            <v>766360</v>
          </cell>
          <cell r="K16">
            <v>0</v>
          </cell>
          <cell r="L16">
            <v>766360</v>
          </cell>
          <cell r="M16">
            <v>0</v>
          </cell>
          <cell r="N16">
            <v>0</v>
          </cell>
          <cell r="O16">
            <v>0</v>
          </cell>
          <cell r="P16">
            <v>766360</v>
          </cell>
          <cell r="Q16" t="b">
            <v>1</v>
          </cell>
          <cell r="R16">
            <v>0</v>
          </cell>
          <cell r="S16">
            <v>766360</v>
          </cell>
        </row>
        <row r="17">
          <cell r="A17">
            <v>130130</v>
          </cell>
          <cell r="B17" t="str">
            <v>Piutang TIV</v>
          </cell>
          <cell r="C17" t="str">
            <v>N</v>
          </cell>
          <cell r="D17" t="str">
            <v>D</v>
          </cell>
          <cell r="E17">
            <v>10907797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-26828003</v>
          </cell>
          <cell r="K17">
            <v>37735800</v>
          </cell>
          <cell r="L17">
            <v>0</v>
          </cell>
          <cell r="M17">
            <v>0</v>
          </cell>
          <cell r="N17">
            <v>0</v>
          </cell>
          <cell r="O17">
            <v>37735800</v>
          </cell>
          <cell r="P17">
            <v>0</v>
          </cell>
          <cell r="Q17" t="b">
            <v>1</v>
          </cell>
          <cell r="R17">
            <v>37735800</v>
          </cell>
          <cell r="S17">
            <v>0</v>
          </cell>
        </row>
        <row r="18">
          <cell r="A18">
            <v>130131</v>
          </cell>
          <cell r="B18" t="str">
            <v>Piutang Lokal</v>
          </cell>
          <cell r="C18" t="str">
            <v>N</v>
          </cell>
          <cell r="D18" t="str">
            <v>D</v>
          </cell>
          <cell r="E18">
            <v>900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900</v>
          </cell>
          <cell r="L18">
            <v>0</v>
          </cell>
          <cell r="M18">
            <v>0</v>
          </cell>
          <cell r="N18">
            <v>0</v>
          </cell>
          <cell r="O18">
            <v>900</v>
          </cell>
          <cell r="P18">
            <v>0</v>
          </cell>
          <cell r="Q18" t="b">
            <v>1</v>
          </cell>
          <cell r="R18">
            <v>900</v>
          </cell>
          <cell r="S18">
            <v>0</v>
          </cell>
        </row>
        <row r="19">
          <cell r="A19">
            <v>130501</v>
          </cell>
          <cell r="B19" t="str">
            <v>Piutang Ms. Support</v>
          </cell>
          <cell r="C19" t="str">
            <v>N</v>
          </cell>
          <cell r="D19" t="str">
            <v>D</v>
          </cell>
          <cell r="E19">
            <v>9052299</v>
          </cell>
          <cell r="F19">
            <v>0</v>
          </cell>
          <cell r="G19">
            <v>2623000</v>
          </cell>
          <cell r="H19">
            <v>3068300</v>
          </cell>
          <cell r="I19">
            <v>0</v>
          </cell>
          <cell r="J19">
            <v>0</v>
          </cell>
          <cell r="K19">
            <v>8606999</v>
          </cell>
          <cell r="L19">
            <v>0</v>
          </cell>
          <cell r="M19">
            <v>0</v>
          </cell>
          <cell r="N19">
            <v>0</v>
          </cell>
          <cell r="O19">
            <v>8606999</v>
          </cell>
          <cell r="P19">
            <v>0</v>
          </cell>
          <cell r="Q19" t="b">
            <v>1</v>
          </cell>
          <cell r="R19">
            <v>8606999</v>
          </cell>
          <cell r="S19">
            <v>0</v>
          </cell>
        </row>
        <row r="20">
          <cell r="A20">
            <v>114001</v>
          </cell>
          <cell r="B20" t="str">
            <v>Persediaan Barang Dagangan</v>
          </cell>
          <cell r="C20" t="str">
            <v>N</v>
          </cell>
          <cell r="D20" t="str">
            <v>D</v>
          </cell>
          <cell r="E20">
            <v>222057319.62158215</v>
          </cell>
          <cell r="F20">
            <v>0</v>
          </cell>
          <cell r="G20">
            <v>0</v>
          </cell>
          <cell r="H20">
            <v>0</v>
          </cell>
          <cell r="I20">
            <v>295066147.64929742</v>
          </cell>
          <cell r="J20">
            <v>222057319.62158203</v>
          </cell>
          <cell r="K20">
            <v>295066147.64929754</v>
          </cell>
          <cell r="L20">
            <v>0</v>
          </cell>
          <cell r="M20">
            <v>0</v>
          </cell>
          <cell r="N20">
            <v>0</v>
          </cell>
          <cell r="O20">
            <v>295066147.64929754</v>
          </cell>
          <cell r="P20">
            <v>0</v>
          </cell>
          <cell r="Q20" t="b">
            <v>1</v>
          </cell>
          <cell r="R20">
            <v>295066147.64929754</v>
          </cell>
          <cell r="S20">
            <v>0</v>
          </cell>
        </row>
        <row r="21">
          <cell r="A21">
            <v>211001</v>
          </cell>
          <cell r="B21" t="str">
            <v>Hutang Dagang</v>
          </cell>
          <cell r="C21" t="str">
            <v>N</v>
          </cell>
          <cell r="D21" t="str">
            <v>K</v>
          </cell>
          <cell r="E21">
            <v>0</v>
          </cell>
          <cell r="F21">
            <v>9955190269.6928482</v>
          </cell>
          <cell r="G21">
            <v>0</v>
          </cell>
          <cell r="H21">
            <v>0</v>
          </cell>
          <cell r="I21">
            <v>194674235</v>
          </cell>
          <cell r="J21">
            <v>270137137.39351308</v>
          </cell>
          <cell r="K21">
            <v>0</v>
          </cell>
          <cell r="L21">
            <v>10030653172.086361</v>
          </cell>
          <cell r="M21">
            <v>0</v>
          </cell>
          <cell r="N21">
            <v>0</v>
          </cell>
          <cell r="O21">
            <v>0</v>
          </cell>
          <cell r="P21">
            <v>10030653172.086361</v>
          </cell>
          <cell r="Q21" t="b">
            <v>1</v>
          </cell>
          <cell r="R21">
            <v>0</v>
          </cell>
          <cell r="S21">
            <v>10030653172.086361</v>
          </cell>
        </row>
        <row r="22">
          <cell r="A22">
            <v>211101</v>
          </cell>
          <cell r="B22" t="str">
            <v>Hutang Gaji</v>
          </cell>
          <cell r="C22" t="str">
            <v>N</v>
          </cell>
          <cell r="D22" t="str">
            <v>K</v>
          </cell>
          <cell r="E22">
            <v>0</v>
          </cell>
          <cell r="F22">
            <v>23414200</v>
          </cell>
          <cell r="G22">
            <v>0</v>
          </cell>
          <cell r="H22">
            <v>0</v>
          </cell>
          <cell r="I22">
            <v>23414200</v>
          </cell>
          <cell r="J22">
            <v>23818000</v>
          </cell>
          <cell r="K22">
            <v>0</v>
          </cell>
          <cell r="L22">
            <v>23818000</v>
          </cell>
          <cell r="M22">
            <v>0</v>
          </cell>
          <cell r="N22">
            <v>0</v>
          </cell>
          <cell r="O22">
            <v>0</v>
          </cell>
          <cell r="P22">
            <v>23818000</v>
          </cell>
          <cell r="Q22" t="b">
            <v>1</v>
          </cell>
          <cell r="R22">
            <v>0</v>
          </cell>
          <cell r="S22">
            <v>23818000</v>
          </cell>
        </row>
        <row r="23">
          <cell r="A23">
            <v>211103</v>
          </cell>
          <cell r="B23" t="str">
            <v>Hutang Incentive</v>
          </cell>
          <cell r="C23" t="str">
            <v>N</v>
          </cell>
          <cell r="D23" t="str">
            <v>K</v>
          </cell>
          <cell r="E23">
            <v>0</v>
          </cell>
          <cell r="F23">
            <v>687035</v>
          </cell>
          <cell r="G23">
            <v>0</v>
          </cell>
          <cell r="H23">
            <v>0</v>
          </cell>
          <cell r="I23">
            <v>687035</v>
          </cell>
          <cell r="J23">
            <v>981420</v>
          </cell>
          <cell r="K23">
            <v>0</v>
          </cell>
          <cell r="L23">
            <v>981420</v>
          </cell>
          <cell r="M23">
            <v>0</v>
          </cell>
          <cell r="N23">
            <v>0</v>
          </cell>
          <cell r="O23">
            <v>0</v>
          </cell>
          <cell r="P23">
            <v>981420</v>
          </cell>
          <cell r="Q23" t="b">
            <v>1</v>
          </cell>
          <cell r="R23">
            <v>0</v>
          </cell>
          <cell r="S23">
            <v>981420</v>
          </cell>
        </row>
        <row r="24">
          <cell r="A24">
            <v>211201</v>
          </cell>
          <cell r="B24" t="str">
            <v>Hutang ke Ms Support</v>
          </cell>
          <cell r="C24" t="str">
            <v>N</v>
          </cell>
          <cell r="D24" t="str">
            <v>K</v>
          </cell>
          <cell r="E24">
            <v>0</v>
          </cell>
          <cell r="F24">
            <v>4645994</v>
          </cell>
          <cell r="G24">
            <v>0</v>
          </cell>
          <cell r="H24">
            <v>0</v>
          </cell>
          <cell r="I24">
            <v>25249794</v>
          </cell>
          <cell r="J24">
            <v>26722093</v>
          </cell>
          <cell r="K24">
            <v>0</v>
          </cell>
          <cell r="L24">
            <v>6118293</v>
          </cell>
          <cell r="M24">
            <v>0</v>
          </cell>
          <cell r="N24">
            <v>0</v>
          </cell>
          <cell r="O24">
            <v>0</v>
          </cell>
          <cell r="P24">
            <v>6118293</v>
          </cell>
          <cell r="Q24" t="b">
            <v>1</v>
          </cell>
          <cell r="R24">
            <v>0</v>
          </cell>
          <cell r="S24">
            <v>6118293</v>
          </cell>
        </row>
        <row r="25">
          <cell r="A25">
            <v>211202</v>
          </cell>
          <cell r="B25" t="str">
            <v>HUTANG JAMSOSTEK</v>
          </cell>
          <cell r="C25" t="str">
            <v>N</v>
          </cell>
          <cell r="D25" t="str">
            <v>K</v>
          </cell>
          <cell r="E25">
            <v>0</v>
          </cell>
          <cell r="F25">
            <v>3134881.6000000015</v>
          </cell>
          <cell r="G25">
            <v>0</v>
          </cell>
          <cell r="H25">
            <v>0</v>
          </cell>
          <cell r="I25">
            <v>3134881.600000001</v>
          </cell>
          <cell r="J25">
            <v>3134881.600000001</v>
          </cell>
          <cell r="K25">
            <v>0</v>
          </cell>
          <cell r="L25">
            <v>3134881.600000002</v>
          </cell>
          <cell r="M25">
            <v>0</v>
          </cell>
          <cell r="N25">
            <v>0</v>
          </cell>
          <cell r="O25">
            <v>0</v>
          </cell>
          <cell r="P25">
            <v>3134881.600000002</v>
          </cell>
          <cell r="Q25" t="b">
            <v>1</v>
          </cell>
          <cell r="R25">
            <v>0</v>
          </cell>
          <cell r="S25">
            <v>3134881.600000002</v>
          </cell>
        </row>
        <row r="26">
          <cell r="A26">
            <v>311001</v>
          </cell>
          <cell r="B26" t="str">
            <v>Modal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311101</v>
          </cell>
          <cell r="B27" t="str">
            <v>Laba Ditahan</v>
          </cell>
          <cell r="C27" t="str">
            <v>N</v>
          </cell>
          <cell r="D27" t="str">
            <v>K</v>
          </cell>
          <cell r="E27">
            <v>0</v>
          </cell>
          <cell r="F27">
            <v>-2305500781.1284728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-2305500781.1284728</v>
          </cell>
          <cell r="M27">
            <v>0</v>
          </cell>
          <cell r="N27">
            <v>0</v>
          </cell>
          <cell r="O27">
            <v>0</v>
          </cell>
          <cell r="P27">
            <v>-2305500781.1284728</v>
          </cell>
          <cell r="Q27" t="b">
            <v>1</v>
          </cell>
          <cell r="R27">
            <v>0</v>
          </cell>
          <cell r="S27">
            <v>-2305500781.1284728</v>
          </cell>
        </row>
        <row r="28">
          <cell r="A28">
            <v>311201</v>
          </cell>
          <cell r="B28" t="str">
            <v>LABA TAHUN TAHUN LALU</v>
          </cell>
          <cell r="C28" t="str">
            <v>N</v>
          </cell>
          <cell r="D28" t="str">
            <v>K</v>
          </cell>
          <cell r="E28">
            <v>0</v>
          </cell>
          <cell r="F28">
            <v>-672554231.15806794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-672554231.15806794</v>
          </cell>
          <cell r="M28">
            <v>0</v>
          </cell>
          <cell r="N28">
            <v>0</v>
          </cell>
          <cell r="O28">
            <v>0</v>
          </cell>
          <cell r="P28">
            <v>-672554231.15806794</v>
          </cell>
          <cell r="Q28" t="b">
            <v>1</v>
          </cell>
          <cell r="R28">
            <v>0</v>
          </cell>
          <cell r="S28">
            <v>-672554231.15806794</v>
          </cell>
        </row>
        <row r="29">
          <cell r="A29">
            <v>312002</v>
          </cell>
          <cell r="B29" t="str">
            <v>LABA  TAHUN BERJALAN</v>
          </cell>
          <cell r="C29" t="str">
            <v>N</v>
          </cell>
          <cell r="D29" t="str">
            <v>K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b">
            <v>0</v>
          </cell>
          <cell r="R29">
            <v>0</v>
          </cell>
          <cell r="S29">
            <v>0</v>
          </cell>
        </row>
        <row r="30">
          <cell r="A30">
            <v>312003</v>
          </cell>
          <cell r="B30" t="str">
            <v>LABA (RUGI) BULAN BERJALAN</v>
          </cell>
          <cell r="C30" t="str">
            <v>N</v>
          </cell>
          <cell r="D30" t="str">
            <v>K</v>
          </cell>
          <cell r="E30">
            <v>0</v>
          </cell>
          <cell r="F30">
            <v>-461984193.11088359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-461984193.11088359</v>
          </cell>
          <cell r="M30">
            <v>0</v>
          </cell>
          <cell r="N30">
            <v>0</v>
          </cell>
          <cell r="O30">
            <v>0</v>
          </cell>
          <cell r="P30">
            <v>-515242993.78472221</v>
          </cell>
          <cell r="Q30" t="b">
            <v>1</v>
          </cell>
          <cell r="R30">
            <v>0</v>
          </cell>
          <cell r="S30">
            <v>-515242993.78472221</v>
          </cell>
        </row>
        <row r="31">
          <cell r="A31">
            <v>3130</v>
          </cell>
          <cell r="B31" t="str">
            <v>Rugi Laba Berjalan</v>
          </cell>
          <cell r="C31" t="str">
            <v>N</v>
          </cell>
          <cell r="D31" t="str">
            <v>K</v>
          </cell>
          <cell r="E31">
            <v>0</v>
          </cell>
          <cell r="F31">
            <v>-53258800.673838586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-53258800.673838586</v>
          </cell>
          <cell r="M31">
            <v>0</v>
          </cell>
          <cell r="N31">
            <v>0</v>
          </cell>
          <cell r="O31">
            <v>0</v>
          </cell>
          <cell r="P31">
            <v>-28933373.965797693</v>
          </cell>
          <cell r="Q31" t="b">
            <v>1</v>
          </cell>
          <cell r="R31">
            <v>0</v>
          </cell>
          <cell r="S31">
            <v>-28933373.965797693</v>
          </cell>
        </row>
        <row r="32">
          <cell r="A32">
            <v>411001</v>
          </cell>
          <cell r="B32" t="str">
            <v>PENJUALAN TUNAI</v>
          </cell>
          <cell r="C32" t="str">
            <v>L</v>
          </cell>
          <cell r="D32" t="str">
            <v>K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182819900</v>
          </cell>
          <cell r="K32">
            <v>0</v>
          </cell>
          <cell r="L32">
            <v>182819900</v>
          </cell>
          <cell r="M32">
            <v>0</v>
          </cell>
          <cell r="N32">
            <v>182819900</v>
          </cell>
          <cell r="O32">
            <v>0</v>
          </cell>
          <cell r="P32">
            <v>0</v>
          </cell>
          <cell r="Q32" t="b">
            <v>1</v>
          </cell>
          <cell r="R32">
            <v>0</v>
          </cell>
          <cell r="S32">
            <v>0</v>
          </cell>
        </row>
        <row r="33">
          <cell r="A33">
            <v>411101</v>
          </cell>
          <cell r="B33" t="str">
            <v>PENJUALAN KREDIT</v>
          </cell>
          <cell r="C33" t="str">
            <v>L</v>
          </cell>
          <cell r="D33" t="str">
            <v>K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32352930</v>
          </cell>
          <cell r="K33">
            <v>0</v>
          </cell>
          <cell r="L33">
            <v>32352930</v>
          </cell>
          <cell r="M33">
            <v>0</v>
          </cell>
          <cell r="N33">
            <v>32352930</v>
          </cell>
          <cell r="O33">
            <v>0</v>
          </cell>
          <cell r="P33">
            <v>0</v>
          </cell>
          <cell r="Q33" t="b">
            <v>1</v>
          </cell>
          <cell r="R33">
            <v>0</v>
          </cell>
          <cell r="S33">
            <v>0</v>
          </cell>
        </row>
        <row r="34">
          <cell r="A34">
            <v>4112</v>
          </cell>
          <cell r="B34" t="str">
            <v>Program TIV</v>
          </cell>
          <cell r="C34" t="str">
            <v>L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b">
            <v>0</v>
          </cell>
          <cell r="R34">
            <v>0</v>
          </cell>
          <cell r="S34">
            <v>0</v>
          </cell>
        </row>
        <row r="35">
          <cell r="A35">
            <v>5500</v>
          </cell>
          <cell r="B35" t="str">
            <v>Return Penjualan</v>
          </cell>
          <cell r="C35" t="str">
            <v>L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b">
            <v>0</v>
          </cell>
          <cell r="R35">
            <v>0</v>
          </cell>
          <cell r="S35">
            <v>0</v>
          </cell>
        </row>
        <row r="36">
          <cell r="A36">
            <v>4130</v>
          </cell>
          <cell r="B36" t="str">
            <v>Pot Pembelian</v>
          </cell>
          <cell r="C36" t="str">
            <v>L</v>
          </cell>
          <cell r="D36" t="str">
            <v>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b">
            <v>0</v>
          </cell>
          <cell r="R36">
            <v>0</v>
          </cell>
          <cell r="S36">
            <v>0</v>
          </cell>
        </row>
        <row r="37">
          <cell r="A37">
            <v>510001</v>
          </cell>
          <cell r="B37" t="str">
            <v>HPP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492194457.01509511</v>
          </cell>
          <cell r="J37">
            <v>295066147.64929742</v>
          </cell>
          <cell r="K37">
            <v>197128309.3657977</v>
          </cell>
          <cell r="L37">
            <v>0</v>
          </cell>
          <cell r="M37">
            <v>197128309.3657977</v>
          </cell>
          <cell r="N37">
            <v>0</v>
          </cell>
          <cell r="O37">
            <v>0</v>
          </cell>
          <cell r="P37">
            <v>0</v>
          </cell>
          <cell r="Q37" t="b">
            <v>1</v>
          </cell>
          <cell r="R37">
            <v>0</v>
          </cell>
          <cell r="S37">
            <v>0</v>
          </cell>
        </row>
        <row r="38">
          <cell r="A38">
            <v>511001</v>
          </cell>
          <cell r="B38" t="str">
            <v>PEMBELIAN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270137137.39351308</v>
          </cell>
          <cell r="J38">
            <v>270137137.39351308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b">
            <v>1</v>
          </cell>
          <cell r="R38">
            <v>0</v>
          </cell>
          <cell r="S38">
            <v>0</v>
          </cell>
        </row>
        <row r="39">
          <cell r="A39">
            <v>5120</v>
          </cell>
          <cell r="B39" t="str">
            <v>Return Pembelian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b">
            <v>0</v>
          </cell>
          <cell r="R39">
            <v>0</v>
          </cell>
          <cell r="S39">
            <v>0</v>
          </cell>
        </row>
        <row r="40">
          <cell r="A40">
            <v>5130</v>
          </cell>
          <cell r="B40" t="str">
            <v>Pot Penjualan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b">
            <v>0</v>
          </cell>
          <cell r="R40">
            <v>0</v>
          </cell>
          <cell r="S40">
            <v>0</v>
          </cell>
        </row>
        <row r="41">
          <cell r="A41">
            <v>811001</v>
          </cell>
          <cell r="B41" t="str">
            <v>Lembur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0</v>
          </cell>
          <cell r="R41">
            <v>0</v>
          </cell>
          <cell r="S41">
            <v>0</v>
          </cell>
        </row>
        <row r="42">
          <cell r="A42">
            <v>811002</v>
          </cell>
          <cell r="B42" t="str">
            <v>INCENTIVE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981420</v>
          </cell>
          <cell r="J42">
            <v>0</v>
          </cell>
          <cell r="K42">
            <v>981420</v>
          </cell>
          <cell r="L42">
            <v>0</v>
          </cell>
          <cell r="M42">
            <v>981420</v>
          </cell>
          <cell r="N42">
            <v>0</v>
          </cell>
          <cell r="O42">
            <v>0</v>
          </cell>
          <cell r="P42">
            <v>0</v>
          </cell>
          <cell r="Q42" t="b">
            <v>1</v>
          </cell>
          <cell r="R42">
            <v>0</v>
          </cell>
          <cell r="S42">
            <v>0</v>
          </cell>
        </row>
        <row r="43">
          <cell r="A43">
            <v>811003</v>
          </cell>
          <cell r="B43" t="str">
            <v>BBM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9135845</v>
          </cell>
          <cell r="H43">
            <v>0</v>
          </cell>
          <cell r="I43">
            <v>0</v>
          </cell>
          <cell r="J43">
            <v>0</v>
          </cell>
          <cell r="K43">
            <v>9135845</v>
          </cell>
          <cell r="L43">
            <v>0</v>
          </cell>
          <cell r="M43">
            <v>9135845</v>
          </cell>
          <cell r="N43">
            <v>0</v>
          </cell>
          <cell r="O43">
            <v>0</v>
          </cell>
          <cell r="P43">
            <v>0</v>
          </cell>
          <cell r="Q43" t="b">
            <v>1</v>
          </cell>
          <cell r="R43">
            <v>0</v>
          </cell>
          <cell r="S43">
            <v>0</v>
          </cell>
        </row>
        <row r="44">
          <cell r="A44">
            <v>811004</v>
          </cell>
          <cell r="B44" t="str">
            <v>PEMELIHARAAN KENDARAAN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40000</v>
          </cell>
          <cell r="H44">
            <v>0</v>
          </cell>
          <cell r="I44">
            <v>3068299</v>
          </cell>
          <cell r="J44">
            <v>0</v>
          </cell>
          <cell r="K44">
            <v>3108299</v>
          </cell>
          <cell r="L44">
            <v>0</v>
          </cell>
          <cell r="M44">
            <v>3108299</v>
          </cell>
          <cell r="N44">
            <v>0</v>
          </cell>
          <cell r="O44">
            <v>0</v>
          </cell>
          <cell r="P44">
            <v>0</v>
          </cell>
          <cell r="Q44" t="b">
            <v>1</v>
          </cell>
          <cell r="R44">
            <v>0</v>
          </cell>
          <cell r="S44">
            <v>0</v>
          </cell>
        </row>
        <row r="45">
          <cell r="A45">
            <v>811005</v>
          </cell>
          <cell r="B45" t="str">
            <v>PARKIR &amp; TOL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530000</v>
          </cell>
          <cell r="H45">
            <v>0</v>
          </cell>
          <cell r="I45">
            <v>0</v>
          </cell>
          <cell r="J45">
            <v>0</v>
          </cell>
          <cell r="K45">
            <v>530000</v>
          </cell>
          <cell r="L45">
            <v>0</v>
          </cell>
          <cell r="M45">
            <v>530000</v>
          </cell>
          <cell r="N45">
            <v>0</v>
          </cell>
          <cell r="O45">
            <v>0</v>
          </cell>
          <cell r="P45">
            <v>0</v>
          </cell>
          <cell r="Q45" t="b">
            <v>1</v>
          </cell>
          <cell r="R45">
            <v>0</v>
          </cell>
          <cell r="S45">
            <v>0</v>
          </cell>
        </row>
        <row r="46">
          <cell r="A46">
            <v>811006</v>
          </cell>
          <cell r="B46" t="str">
            <v>PENGIRIMAN DOKUMENT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173000</v>
          </cell>
          <cell r="H46">
            <v>0</v>
          </cell>
          <cell r="I46">
            <v>0</v>
          </cell>
          <cell r="J46">
            <v>0</v>
          </cell>
          <cell r="K46">
            <v>173000</v>
          </cell>
          <cell r="L46">
            <v>0</v>
          </cell>
          <cell r="M46">
            <v>173000</v>
          </cell>
          <cell r="N46">
            <v>0</v>
          </cell>
          <cell r="O46">
            <v>0</v>
          </cell>
          <cell r="P46">
            <v>0</v>
          </cell>
          <cell r="Q46" t="b">
            <v>1</v>
          </cell>
          <cell r="R46">
            <v>0</v>
          </cell>
          <cell r="S46">
            <v>0</v>
          </cell>
        </row>
        <row r="47">
          <cell r="A47">
            <v>821000</v>
          </cell>
          <cell r="B47" t="str">
            <v>Perlengkapan Kantor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821001</v>
          </cell>
          <cell r="B48" t="str">
            <v>GAJI DAN TUNJANG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24774235</v>
          </cell>
          <cell r="H48">
            <v>49548470</v>
          </cell>
          <cell r="I48">
            <v>28246860</v>
          </cell>
          <cell r="J48">
            <v>0</v>
          </cell>
          <cell r="K48">
            <v>3472625</v>
          </cell>
          <cell r="L48">
            <v>0</v>
          </cell>
          <cell r="M48">
            <v>3472625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821002</v>
          </cell>
          <cell r="B49" t="str">
            <v>JAMSOSTEK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3134881.600000001</v>
          </cell>
          <cell r="J49">
            <v>0</v>
          </cell>
          <cell r="K49">
            <v>3134881.600000001</v>
          </cell>
          <cell r="L49">
            <v>0</v>
          </cell>
          <cell r="M49">
            <v>3134881.600000001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821004</v>
          </cell>
          <cell r="B50" t="str">
            <v>KONSUMSI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700000</v>
          </cell>
          <cell r="H50">
            <v>0</v>
          </cell>
          <cell r="I50">
            <v>0</v>
          </cell>
          <cell r="J50">
            <v>0</v>
          </cell>
          <cell r="K50">
            <v>700000</v>
          </cell>
          <cell r="L50">
            <v>0</v>
          </cell>
          <cell r="M50">
            <v>700000</v>
          </cell>
          <cell r="N50">
            <v>0</v>
          </cell>
          <cell r="O50">
            <v>0</v>
          </cell>
          <cell r="P50">
            <v>0</v>
          </cell>
          <cell r="Q50" t="b">
            <v>1</v>
          </cell>
          <cell r="R50">
            <v>0</v>
          </cell>
          <cell r="S50">
            <v>0</v>
          </cell>
        </row>
        <row r="51">
          <cell r="A51">
            <v>821005</v>
          </cell>
          <cell r="B51" t="str">
            <v>PENGOBATAN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b">
            <v>0</v>
          </cell>
          <cell r="R51">
            <v>0</v>
          </cell>
          <cell r="S51">
            <v>0</v>
          </cell>
        </row>
        <row r="52">
          <cell r="A52">
            <v>821006</v>
          </cell>
          <cell r="B52" t="str">
            <v>THR/BONUS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 t="b">
            <v>0</v>
          </cell>
          <cell r="R52">
            <v>0</v>
          </cell>
          <cell r="S52">
            <v>0</v>
          </cell>
        </row>
        <row r="53">
          <cell r="A53">
            <v>822005</v>
          </cell>
          <cell r="B53" t="str">
            <v>PEMELIHARAAN KANTOR DAN BANGUNAN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 t="b">
            <v>0</v>
          </cell>
          <cell r="R53">
            <v>0</v>
          </cell>
          <cell r="S53">
            <v>0</v>
          </cell>
        </row>
        <row r="54">
          <cell r="A54">
            <v>822015</v>
          </cell>
          <cell r="B54" t="str">
            <v>PEMELIHARAAN INVENTARIS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b">
            <v>0</v>
          </cell>
          <cell r="R54">
            <v>0</v>
          </cell>
          <cell r="S54">
            <v>0</v>
          </cell>
        </row>
        <row r="55">
          <cell r="A55">
            <v>824001</v>
          </cell>
          <cell r="B55" t="str">
            <v xml:space="preserve">LISTRIK 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254000</v>
          </cell>
          <cell r="H55">
            <v>0</v>
          </cell>
          <cell r="I55">
            <v>0</v>
          </cell>
          <cell r="J55">
            <v>0</v>
          </cell>
          <cell r="K55">
            <v>254000</v>
          </cell>
          <cell r="L55">
            <v>0</v>
          </cell>
          <cell r="M55">
            <v>254000</v>
          </cell>
          <cell r="N55">
            <v>0</v>
          </cell>
          <cell r="O55">
            <v>0</v>
          </cell>
          <cell r="P55">
            <v>0</v>
          </cell>
          <cell r="Q55" t="b">
            <v>1</v>
          </cell>
          <cell r="R55">
            <v>0</v>
          </cell>
          <cell r="S55">
            <v>0</v>
          </cell>
        </row>
        <row r="56">
          <cell r="A56">
            <v>824002</v>
          </cell>
          <cell r="B56" t="str">
            <v>ALAT TULIS &amp; CET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147900</v>
          </cell>
          <cell r="H56">
            <v>0</v>
          </cell>
          <cell r="I56">
            <v>0</v>
          </cell>
          <cell r="J56">
            <v>0</v>
          </cell>
          <cell r="K56">
            <v>147900</v>
          </cell>
          <cell r="L56">
            <v>0</v>
          </cell>
          <cell r="M56">
            <v>147900</v>
          </cell>
          <cell r="N56">
            <v>0</v>
          </cell>
          <cell r="O56">
            <v>0</v>
          </cell>
          <cell r="P56">
            <v>0</v>
          </cell>
          <cell r="Q56" t="b">
            <v>1</v>
          </cell>
          <cell r="R56">
            <v>0</v>
          </cell>
          <cell r="S56">
            <v>0</v>
          </cell>
        </row>
        <row r="57">
          <cell r="A57">
            <v>824003</v>
          </cell>
          <cell r="B57" t="str">
            <v>TELEPHONE/KAWAT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436000</v>
          </cell>
          <cell r="H57">
            <v>0</v>
          </cell>
          <cell r="I57">
            <v>166994</v>
          </cell>
          <cell r="J57">
            <v>0</v>
          </cell>
          <cell r="K57">
            <v>602994</v>
          </cell>
          <cell r="L57">
            <v>0</v>
          </cell>
          <cell r="M57">
            <v>602994</v>
          </cell>
          <cell r="N57">
            <v>0</v>
          </cell>
          <cell r="O57">
            <v>0</v>
          </cell>
          <cell r="P57">
            <v>0</v>
          </cell>
          <cell r="Q57" t="b">
            <v>1</v>
          </cell>
          <cell r="R57">
            <v>0</v>
          </cell>
          <cell r="S57">
            <v>0</v>
          </cell>
        </row>
        <row r="58">
          <cell r="A58">
            <v>824004</v>
          </cell>
          <cell r="B58" t="str">
            <v>SUMBANGAN/IURAN/MAJALAH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824005</v>
          </cell>
          <cell r="B59" t="str">
            <v>PERJALANAN DINAS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b">
            <v>0</v>
          </cell>
          <cell r="R59">
            <v>0</v>
          </cell>
          <cell r="S59">
            <v>0</v>
          </cell>
        </row>
        <row r="60">
          <cell r="A60">
            <v>824006</v>
          </cell>
          <cell r="B60" t="str">
            <v>TRAINNING/SEMINAR/RAPAT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824007</v>
          </cell>
          <cell r="B61" t="str">
            <v>BIAYA RUMAH TANGGA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714300</v>
          </cell>
          <cell r="H61">
            <v>0</v>
          </cell>
          <cell r="I61">
            <v>0</v>
          </cell>
          <cell r="J61">
            <v>0</v>
          </cell>
          <cell r="K61">
            <v>714300</v>
          </cell>
          <cell r="L61">
            <v>0</v>
          </cell>
          <cell r="M61">
            <v>714300</v>
          </cell>
          <cell r="N61">
            <v>0</v>
          </cell>
          <cell r="O61">
            <v>0</v>
          </cell>
          <cell r="P61">
            <v>0</v>
          </cell>
          <cell r="Q61" t="b">
            <v>1</v>
          </cell>
          <cell r="R61">
            <v>0</v>
          </cell>
          <cell r="S61">
            <v>0</v>
          </cell>
        </row>
        <row r="62">
          <cell r="A62">
            <v>824008</v>
          </cell>
          <cell r="B62" t="str">
            <v>SEWA KENDARAAN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20412000</v>
          </cell>
          <cell r="J62">
            <v>0</v>
          </cell>
          <cell r="K62">
            <v>20412000</v>
          </cell>
          <cell r="L62">
            <v>0</v>
          </cell>
          <cell r="M62">
            <v>20412000</v>
          </cell>
          <cell r="N62">
            <v>0</v>
          </cell>
          <cell r="O62">
            <v>0</v>
          </cell>
          <cell r="P62">
            <v>0</v>
          </cell>
          <cell r="Q62" t="b">
            <v>1</v>
          </cell>
          <cell r="R62">
            <v>0</v>
          </cell>
          <cell r="S62">
            <v>0</v>
          </cell>
        </row>
        <row r="63">
          <cell r="A63">
            <v>824009</v>
          </cell>
          <cell r="B63" t="str">
            <v>SEWA KANTOR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2083400</v>
          </cell>
          <cell r="J63">
            <v>0</v>
          </cell>
          <cell r="K63">
            <v>2083400</v>
          </cell>
          <cell r="L63">
            <v>0</v>
          </cell>
          <cell r="M63">
            <v>2083400</v>
          </cell>
          <cell r="N63">
            <v>0</v>
          </cell>
          <cell r="O63">
            <v>0</v>
          </cell>
          <cell r="P63">
            <v>0</v>
          </cell>
          <cell r="Q63" t="b">
            <v>1</v>
          </cell>
          <cell r="R63">
            <v>0</v>
          </cell>
          <cell r="S63">
            <v>0</v>
          </cell>
        </row>
        <row r="64">
          <cell r="A64">
            <v>824010</v>
          </cell>
          <cell r="B64" t="str">
            <v>SEWA INVENTARIS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991400</v>
          </cell>
          <cell r="J64">
            <v>0</v>
          </cell>
          <cell r="K64">
            <v>991400</v>
          </cell>
          <cell r="L64">
            <v>0</v>
          </cell>
          <cell r="M64">
            <v>991400</v>
          </cell>
          <cell r="N64">
            <v>0</v>
          </cell>
          <cell r="O64">
            <v>0</v>
          </cell>
          <cell r="P64">
            <v>0</v>
          </cell>
          <cell r="Q64" t="b">
            <v>1</v>
          </cell>
          <cell r="R64">
            <v>0</v>
          </cell>
          <cell r="S64">
            <v>0</v>
          </cell>
        </row>
        <row r="65">
          <cell r="A65">
            <v>824011</v>
          </cell>
          <cell r="B65" t="str">
            <v>PEMBELIAN TRIPLEK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 t="b">
            <v>0</v>
          </cell>
          <cell r="R65">
            <v>0</v>
          </cell>
          <cell r="S65">
            <v>0</v>
          </cell>
        </row>
        <row r="66">
          <cell r="A66">
            <v>824013</v>
          </cell>
          <cell r="B66" t="str">
            <v>PENGHAPUSAN PIUTANG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 t="b">
            <v>0</v>
          </cell>
          <cell r="R66">
            <v>0</v>
          </cell>
          <cell r="S66">
            <v>0</v>
          </cell>
        </row>
        <row r="67">
          <cell r="A67">
            <v>824019</v>
          </cell>
          <cell r="B67" t="str">
            <v>PERIJINAN DAN PBB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824021</v>
          </cell>
          <cell r="B68" t="str">
            <v>BIAYA STNK/KEUR/DISPENSASI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b">
            <v>0</v>
          </cell>
          <cell r="R68">
            <v>0</v>
          </cell>
          <cell r="S68">
            <v>0</v>
          </cell>
        </row>
        <row r="69">
          <cell r="A69">
            <v>824033</v>
          </cell>
          <cell r="B69" t="str">
            <v>BIAYA KEAMANAN DAN KEBERSIHAN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500000</v>
          </cell>
          <cell r="H69">
            <v>0</v>
          </cell>
          <cell r="I69">
            <v>0</v>
          </cell>
          <cell r="J69">
            <v>0</v>
          </cell>
          <cell r="K69">
            <v>500000</v>
          </cell>
          <cell r="L69">
            <v>0</v>
          </cell>
          <cell r="M69">
            <v>500000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824037</v>
          </cell>
          <cell r="B70" t="str">
            <v>BENDA POS /MATERAI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824038</v>
          </cell>
          <cell r="B71" t="str">
            <v>JASA KURIR/PENGIRIMAN DOKUMENT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824041</v>
          </cell>
          <cell r="B72" t="str">
            <v>AIR (PAM)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824042</v>
          </cell>
          <cell r="B73" t="str">
            <v>REPACKING,BONGKAR MUAT DLL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82500</v>
          </cell>
          <cell r="H73">
            <v>0</v>
          </cell>
          <cell r="I73">
            <v>0</v>
          </cell>
          <cell r="J73">
            <v>0</v>
          </cell>
          <cell r="K73">
            <v>82500</v>
          </cell>
          <cell r="L73">
            <v>0</v>
          </cell>
          <cell r="M73">
            <v>82500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825011</v>
          </cell>
          <cell r="B74" t="str">
            <v>BIAYA PAJAK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825012</v>
          </cell>
          <cell r="B75" t="str">
            <v>ADMIN BANK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825013</v>
          </cell>
          <cell r="B76" t="str">
            <v>BIAYA JASA MANAGEMENT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825015</v>
          </cell>
          <cell r="B77" t="str">
            <v>BIAYA RERUTMEN KARYAWAN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b">
            <v>0</v>
          </cell>
          <cell r="R77">
            <v>0</v>
          </cell>
          <cell r="S77">
            <v>0</v>
          </cell>
        </row>
        <row r="78">
          <cell r="A78">
            <v>825099</v>
          </cell>
          <cell r="B78" t="str">
            <v>LAIN-LAIN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b">
            <v>0</v>
          </cell>
          <cell r="R78">
            <v>0</v>
          </cell>
          <cell r="S78">
            <v>0</v>
          </cell>
        </row>
        <row r="79">
          <cell r="A79">
            <v>829207</v>
          </cell>
          <cell r="B79" t="str">
            <v>BIAYA PROMOSI DAGANG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910200</v>
          </cell>
          <cell r="B80" t="str">
            <v>PENDAPATAN BUNGA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2087</v>
          </cell>
          <cell r="I80">
            <v>0</v>
          </cell>
          <cell r="J80">
            <v>0</v>
          </cell>
          <cell r="K80">
            <v>-2087</v>
          </cell>
          <cell r="L80">
            <v>0</v>
          </cell>
          <cell r="M80">
            <v>-2087</v>
          </cell>
          <cell r="N80">
            <v>0</v>
          </cell>
          <cell r="O80">
            <v>0</v>
          </cell>
          <cell r="P80">
            <v>0</v>
          </cell>
          <cell r="Q80" t="b">
            <v>1</v>
          </cell>
          <cell r="R80">
            <v>0</v>
          </cell>
          <cell r="S80">
            <v>0</v>
          </cell>
        </row>
        <row r="81">
          <cell r="A81">
            <v>910800</v>
          </cell>
          <cell r="B81" t="str">
            <v>PENJUALAN BARANG BEKAS/SISA BA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b">
            <v>0</v>
          </cell>
          <cell r="R81">
            <v>0</v>
          </cell>
          <cell r="S81">
            <v>0</v>
          </cell>
        </row>
        <row r="82">
          <cell r="A82">
            <v>919900</v>
          </cell>
          <cell r="B82" t="str">
            <v>PENDAPATAN LAIN-LAIN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45000</v>
          </cell>
          <cell r="I82">
            <v>0</v>
          </cell>
          <cell r="J82">
            <v>0</v>
          </cell>
          <cell r="K82">
            <v>-45000</v>
          </cell>
          <cell r="L82">
            <v>0</v>
          </cell>
          <cell r="M82">
            <v>-45000</v>
          </cell>
          <cell r="N82">
            <v>0</v>
          </cell>
          <cell r="O82">
            <v>0</v>
          </cell>
          <cell r="P82">
            <v>0</v>
          </cell>
          <cell r="Q82" t="b">
            <v>1</v>
          </cell>
          <cell r="R82">
            <v>0</v>
          </cell>
          <cell r="S82">
            <v>0</v>
          </cell>
        </row>
        <row r="83">
          <cell r="A83">
            <v>920100</v>
          </cell>
          <cell r="B83" t="str">
            <v>BEBAN BUNGA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417</v>
          </cell>
          <cell r="H83">
            <v>0</v>
          </cell>
          <cell r="I83">
            <v>0</v>
          </cell>
          <cell r="J83">
            <v>0</v>
          </cell>
          <cell r="K83">
            <v>417</v>
          </cell>
          <cell r="L83">
            <v>0</v>
          </cell>
          <cell r="M83">
            <v>417</v>
          </cell>
          <cell r="N83">
            <v>0</v>
          </cell>
          <cell r="O83">
            <v>0</v>
          </cell>
          <cell r="P83">
            <v>0</v>
          </cell>
          <cell r="Q83" t="b">
            <v>1</v>
          </cell>
          <cell r="R83">
            <v>0</v>
          </cell>
          <cell r="S83">
            <v>0</v>
          </cell>
        </row>
        <row r="84">
          <cell r="A84">
            <v>825010</v>
          </cell>
          <cell r="B84" t="str">
            <v>BIAYA PENGANGKUT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 t="str">
            <v>Rugi Bulan Berjalan</v>
          </cell>
          <cell r="E85">
            <v>6497931234.2215834</v>
          </cell>
          <cell r="F85">
            <v>6497931234.2215853</v>
          </cell>
          <cell r="G85">
            <v>658347149</v>
          </cell>
          <cell r="H85">
            <v>658347149</v>
          </cell>
          <cell r="I85">
            <v>1556144829.2579055</v>
          </cell>
          <cell r="J85">
            <v>1556144829.2579055</v>
          </cell>
          <cell r="K85">
            <v>6791009450.615097</v>
          </cell>
          <cell r="L85">
            <v>6791009450.615098</v>
          </cell>
          <cell r="M85">
            <v>244106203.96579769</v>
          </cell>
          <cell r="N85">
            <v>215172830</v>
          </cell>
          <cell r="O85">
            <v>6546903246.6492987</v>
          </cell>
          <cell r="P85">
            <v>6546903246.6493006</v>
          </cell>
          <cell r="Q85" t="b">
            <v>1</v>
          </cell>
          <cell r="R85">
            <v>6546903246.6492987</v>
          </cell>
          <cell r="S85">
            <v>6546903246.6493006</v>
          </cell>
        </row>
        <row r="86">
          <cell r="F86">
            <v>0</v>
          </cell>
          <cell r="G86">
            <v>0</v>
          </cell>
          <cell r="I86">
            <v>0</v>
          </cell>
          <cell r="K86">
            <v>0</v>
          </cell>
          <cell r="M86">
            <v>-28933373.965797693</v>
          </cell>
          <cell r="P86">
            <v>0</v>
          </cell>
          <cell r="Q86" t="b">
            <v>1</v>
          </cell>
          <cell r="S86">
            <v>0</v>
          </cell>
        </row>
        <row r="87">
          <cell r="E87">
            <v>6497931234.2215834</v>
          </cell>
          <cell r="F87">
            <v>6497931234.2215853</v>
          </cell>
          <cell r="G87">
            <v>658347149</v>
          </cell>
          <cell r="H87">
            <v>658347149</v>
          </cell>
          <cell r="I87">
            <v>1556144829.2579055</v>
          </cell>
          <cell r="J87">
            <v>1556144829.2579055</v>
          </cell>
          <cell r="K87">
            <v>6791009450.615097</v>
          </cell>
          <cell r="L87">
            <v>6791009450.615098</v>
          </cell>
          <cell r="M87">
            <v>215172830</v>
          </cell>
          <cell r="N87">
            <v>215172830</v>
          </cell>
          <cell r="O87">
            <v>6546903246.6492987</v>
          </cell>
          <cell r="P87">
            <v>6546903246.6493006</v>
          </cell>
          <cell r="Q87" t="b">
            <v>1</v>
          </cell>
          <cell r="R87">
            <v>6546903246.6492987</v>
          </cell>
          <cell r="S87">
            <v>6546903246.6493006</v>
          </cell>
        </row>
        <row r="89">
          <cell r="B89" t="str">
            <v>Ctrl Jumlah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</row>
        <row r="90">
          <cell r="B90" t="str">
            <v>Ctrl vs Rekap GL</v>
          </cell>
          <cell r="G90">
            <v>0</v>
          </cell>
          <cell r="H90">
            <v>0</v>
          </cell>
        </row>
        <row r="91">
          <cell r="B91" t="str">
            <v>Ctrl vs Memo Jurnal</v>
          </cell>
          <cell r="I91">
            <v>0</v>
          </cell>
          <cell r="J91">
            <v>0</v>
          </cell>
        </row>
        <row r="92">
          <cell r="B92" t="str">
            <v>Ctrl vs Rugi Laba</v>
          </cell>
          <cell r="M92">
            <v>0</v>
          </cell>
        </row>
        <row r="93">
          <cell r="B93" t="str">
            <v>Ctrl vs Neraca</v>
          </cell>
          <cell r="O93">
            <v>0</v>
          </cell>
          <cell r="P93">
            <v>0</v>
          </cell>
        </row>
        <row r="94">
          <cell r="B94" t="str">
            <v>Ctrl vs COGS</v>
          </cell>
          <cell r="K94">
            <v>0</v>
          </cell>
        </row>
        <row r="95">
          <cell r="B95" t="str">
            <v>Ctrl vs Analisa Piutang</v>
          </cell>
          <cell r="O95">
            <v>0</v>
          </cell>
        </row>
        <row r="96">
          <cell r="B96" t="str">
            <v>Ctrl vs So Persed Akir</v>
          </cell>
          <cell r="O96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GL"/>
      <sheetName val="GL"/>
      <sheetName val="KB"/>
      <sheetName val="KO"/>
      <sheetName val="BD"/>
      <sheetName val="BP"/>
      <sheetName val="GRESIK"/>
      <sheetName val="LKH SPS"/>
      <sheetName val="BIAYA"/>
      <sheetName val="BG"/>
      <sheetName val="BANK"/>
      <sheetName val="TARIKAN PUSAT"/>
      <sheetName val="CROSCEK"/>
      <sheetName val="PIUT PUSAT"/>
      <sheetName val="P PUSAT"/>
      <sheetName val="PIUTANG MS SUPPORT"/>
      <sheetName val="REIMBUST"/>
      <sheetName val="P MS SUPP"/>
      <sheetName val="PIUTANG TIV"/>
      <sheetName val="P TIV"/>
      <sheetName val="TP"/>
      <sheetName val="TITIPAN PELANGGAN"/>
      <sheetName val="PIUTANG JAMSOSTEK"/>
      <sheetName val="PIUT JAMSOSTEK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MEMO JURNAL"/>
      <sheetName val="REKAP GL"/>
      <sheetName val="LAP MUTASI PRODUK"/>
      <sheetName val="ANALISA PIUTANG"/>
      <sheetName val="LAPORAN LAIN"/>
      <sheetName val="LAP PENJUALA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>
        <row r="2">
          <cell r="B2" t="e">
            <v>#REF!</v>
          </cell>
        </row>
        <row r="3">
          <cell r="B3" t="str">
            <v>LAPORAN MUTASI PRODUK</v>
          </cell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  <cell r="P4">
            <v>15</v>
          </cell>
          <cell r="Q4">
            <v>16</v>
          </cell>
          <cell r="R4">
            <v>17</v>
          </cell>
          <cell r="S4">
            <v>18</v>
          </cell>
          <cell r="T4">
            <v>19</v>
          </cell>
          <cell r="U4">
            <v>20</v>
          </cell>
          <cell r="V4">
            <v>21</v>
          </cell>
          <cell r="W4">
            <v>22</v>
          </cell>
          <cell r="X4">
            <v>23</v>
          </cell>
          <cell r="Y4">
            <v>24</v>
          </cell>
          <cell r="Z4">
            <v>25</v>
          </cell>
          <cell r="AA4">
            <v>26</v>
          </cell>
          <cell r="AB4">
            <v>27</v>
          </cell>
          <cell r="AC4">
            <v>28</v>
          </cell>
          <cell r="AD4">
            <v>29</v>
          </cell>
          <cell r="AE4">
            <v>30</v>
          </cell>
          <cell r="AF4">
            <v>31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OLD</v>
          </cell>
          <cell r="G5" t="str">
            <v>NEW</v>
          </cell>
          <cell r="H5" t="str">
            <v>SUPP(IN)</v>
          </cell>
          <cell r="J5" t="str">
            <v>DIST(IN)</v>
          </cell>
          <cell r="L5" t="str">
            <v>DEPO(IN)</v>
          </cell>
          <cell r="N5" t="str">
            <v>CABANG(IN)</v>
          </cell>
          <cell r="P5" t="str">
            <v>SUPP(OUT)</v>
          </cell>
          <cell r="R5" t="str">
            <v>DIST(OUT)</v>
          </cell>
          <cell r="T5" t="str">
            <v>DEPO(OUT)</v>
          </cell>
          <cell r="V5" t="str">
            <v>CABANG(OUT)</v>
          </cell>
          <cell r="X5" t="str">
            <v>KOREKSI</v>
          </cell>
          <cell r="Z5" t="str">
            <v>SALDO AKHIR</v>
          </cell>
          <cell r="AB5" t="str">
            <v>PEMBELIAN</v>
          </cell>
          <cell r="AD5" t="str">
            <v>HPP</v>
          </cell>
          <cell r="AF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(HPP)</v>
          </cell>
          <cell r="H6" t="str">
            <v>QTY</v>
          </cell>
          <cell r="I6" t="str">
            <v>Rp</v>
          </cell>
          <cell r="J6" t="str">
            <v>QTY</v>
          </cell>
          <cell r="K6" t="str">
            <v>Rp</v>
          </cell>
          <cell r="L6" t="str">
            <v>QTY</v>
          </cell>
          <cell r="M6" t="str">
            <v>Rp</v>
          </cell>
          <cell r="N6" t="str">
            <v>QTY</v>
          </cell>
          <cell r="O6" t="str">
            <v>Rp</v>
          </cell>
          <cell r="P6" t="str">
            <v>QTY</v>
          </cell>
          <cell r="Q6" t="str">
            <v>Rp</v>
          </cell>
          <cell r="R6" t="str">
            <v>QTY</v>
          </cell>
          <cell r="S6" t="str">
            <v>Rp</v>
          </cell>
          <cell r="T6" t="str">
            <v>QTY</v>
          </cell>
          <cell r="U6" t="str">
            <v>Rp</v>
          </cell>
          <cell r="V6" t="str">
            <v>QTY</v>
          </cell>
          <cell r="W6" t="str">
            <v>Rp</v>
          </cell>
          <cell r="X6" t="str">
            <v>QTY</v>
          </cell>
          <cell r="Y6" t="str">
            <v>Rp</v>
          </cell>
          <cell r="Z6" t="str">
            <v>QTY</v>
          </cell>
          <cell r="AA6" t="str">
            <v>Rp</v>
          </cell>
          <cell r="AB6" t="str">
            <v>QTY</v>
          </cell>
          <cell r="AC6" t="str">
            <v>Rp</v>
          </cell>
          <cell r="AD6" t="str">
            <v>QTY</v>
          </cell>
          <cell r="AE6" t="str">
            <v>Rp</v>
          </cell>
        </row>
        <row r="7">
          <cell r="B7">
            <v>10110</v>
          </cell>
          <cell r="C7" t="str">
            <v>AQ.5GLN ISI</v>
          </cell>
          <cell r="D7">
            <v>40</v>
          </cell>
          <cell r="E7">
            <v>370000</v>
          </cell>
          <cell r="F7">
            <v>8950</v>
          </cell>
          <cell r="G7">
            <v>9250</v>
          </cell>
          <cell r="H7">
            <v>0</v>
          </cell>
          <cell r="I7">
            <v>0</v>
          </cell>
          <cell r="J7">
            <v>23</v>
          </cell>
          <cell r="K7">
            <v>212750</v>
          </cell>
          <cell r="L7">
            <v>0</v>
          </cell>
          <cell r="M7">
            <v>0</v>
          </cell>
          <cell r="N7">
            <v>376</v>
          </cell>
          <cell r="O7">
            <v>3478000</v>
          </cell>
          <cell r="P7">
            <v>0</v>
          </cell>
          <cell r="Q7">
            <v>0</v>
          </cell>
          <cell r="R7">
            <v>375</v>
          </cell>
          <cell r="S7">
            <v>3468750</v>
          </cell>
          <cell r="T7">
            <v>0</v>
          </cell>
          <cell r="U7">
            <v>0</v>
          </cell>
          <cell r="V7">
            <v>39</v>
          </cell>
          <cell r="W7">
            <v>360750</v>
          </cell>
          <cell r="Y7">
            <v>0</v>
          </cell>
          <cell r="Z7">
            <v>25</v>
          </cell>
          <cell r="AA7">
            <v>231250</v>
          </cell>
          <cell r="AB7">
            <v>337</v>
          </cell>
          <cell r="AC7">
            <v>3117250</v>
          </cell>
          <cell r="AD7">
            <v>352</v>
          </cell>
          <cell r="AE7">
            <v>3256000</v>
          </cell>
          <cell r="AF7">
            <v>0</v>
          </cell>
        </row>
        <row r="8">
          <cell r="B8">
            <v>10111</v>
          </cell>
          <cell r="C8" t="str">
            <v>AQ.5GLN BTL</v>
          </cell>
          <cell r="D8">
            <v>44</v>
          </cell>
          <cell r="E8">
            <v>1320000</v>
          </cell>
          <cell r="F8">
            <v>30000</v>
          </cell>
          <cell r="G8">
            <v>30000</v>
          </cell>
          <cell r="H8">
            <v>0</v>
          </cell>
          <cell r="I8">
            <v>0</v>
          </cell>
          <cell r="J8">
            <v>352</v>
          </cell>
          <cell r="K8">
            <v>10560000</v>
          </cell>
          <cell r="L8">
            <v>0</v>
          </cell>
          <cell r="M8">
            <v>0</v>
          </cell>
          <cell r="N8">
            <v>377</v>
          </cell>
          <cell r="O8">
            <v>11310000</v>
          </cell>
          <cell r="P8">
            <v>0</v>
          </cell>
          <cell r="Q8">
            <v>0</v>
          </cell>
          <cell r="R8">
            <v>355</v>
          </cell>
          <cell r="S8">
            <v>10650000</v>
          </cell>
          <cell r="T8">
            <v>0</v>
          </cell>
          <cell r="U8">
            <v>0</v>
          </cell>
          <cell r="V8">
            <v>359</v>
          </cell>
          <cell r="W8">
            <v>10770000</v>
          </cell>
          <cell r="Y8">
            <v>0</v>
          </cell>
          <cell r="Z8">
            <v>59</v>
          </cell>
          <cell r="AA8">
            <v>1770000</v>
          </cell>
          <cell r="AB8">
            <v>18</v>
          </cell>
          <cell r="AC8">
            <v>540000</v>
          </cell>
          <cell r="AD8">
            <v>3</v>
          </cell>
          <cell r="AE8">
            <v>90000</v>
          </cell>
          <cell r="AF8">
            <v>0</v>
          </cell>
        </row>
        <row r="9">
          <cell r="B9">
            <v>10510</v>
          </cell>
          <cell r="C9" t="str">
            <v>AQ.380 ML ISI 1X24</v>
          </cell>
          <cell r="D9">
            <v>0</v>
          </cell>
          <cell r="E9">
            <v>0</v>
          </cell>
          <cell r="F9">
            <v>17400</v>
          </cell>
          <cell r="G9">
            <v>17400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B10">
            <v>10511</v>
          </cell>
          <cell r="C10" t="str">
            <v>AQ.380 ML BTL</v>
          </cell>
          <cell r="D10">
            <v>0</v>
          </cell>
          <cell r="E10">
            <v>0</v>
          </cell>
          <cell r="F10">
            <v>500</v>
          </cell>
          <cell r="G10">
            <v>500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10512</v>
          </cell>
          <cell r="C11" t="str">
            <v>AQ.380 ML KRAT/PALET</v>
          </cell>
          <cell r="D11">
            <v>0</v>
          </cell>
          <cell r="E11">
            <v>0</v>
          </cell>
          <cell r="F11">
            <v>13000</v>
          </cell>
          <cell r="G11">
            <v>13000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12111</v>
          </cell>
          <cell r="C12" t="str">
            <v>AQ.1500ML 1X12</v>
          </cell>
          <cell r="D12">
            <v>2</v>
          </cell>
          <cell r="E12">
            <v>60900</v>
          </cell>
          <cell r="F12">
            <v>30300</v>
          </cell>
          <cell r="G12">
            <v>30450</v>
          </cell>
          <cell r="H12">
            <v>0</v>
          </cell>
          <cell r="I12">
            <v>0</v>
          </cell>
          <cell r="J12">
            <v>15</v>
          </cell>
          <cell r="K12">
            <v>456750</v>
          </cell>
          <cell r="L12">
            <v>0</v>
          </cell>
          <cell r="M12">
            <v>0</v>
          </cell>
          <cell r="N12">
            <v>135</v>
          </cell>
          <cell r="O12">
            <v>4110750</v>
          </cell>
          <cell r="P12">
            <v>0</v>
          </cell>
          <cell r="Q12">
            <v>0</v>
          </cell>
          <cell r="R12">
            <v>121</v>
          </cell>
          <cell r="S12">
            <v>3684450</v>
          </cell>
          <cell r="T12">
            <v>0</v>
          </cell>
          <cell r="U12">
            <v>0</v>
          </cell>
          <cell r="V12">
            <v>12</v>
          </cell>
          <cell r="W12">
            <v>365400</v>
          </cell>
          <cell r="Y12">
            <v>0</v>
          </cell>
          <cell r="Z12">
            <v>19</v>
          </cell>
          <cell r="AA12">
            <v>578550</v>
          </cell>
          <cell r="AB12">
            <v>123</v>
          </cell>
          <cell r="AC12">
            <v>3745350</v>
          </cell>
          <cell r="AD12">
            <v>106</v>
          </cell>
          <cell r="AE12">
            <v>3227700</v>
          </cell>
          <cell r="AF12">
            <v>0</v>
          </cell>
        </row>
        <row r="13">
          <cell r="B13">
            <v>12312</v>
          </cell>
          <cell r="C13" t="str">
            <v>AQ.600ML 1X24</v>
          </cell>
          <cell r="D13">
            <v>22</v>
          </cell>
          <cell r="E13">
            <v>715000</v>
          </cell>
          <cell r="F13">
            <v>32350</v>
          </cell>
          <cell r="G13">
            <v>32500</v>
          </cell>
          <cell r="H13">
            <v>0</v>
          </cell>
          <cell r="I13">
            <v>0</v>
          </cell>
          <cell r="J13">
            <v>36</v>
          </cell>
          <cell r="K13">
            <v>1170000</v>
          </cell>
          <cell r="L13">
            <v>0</v>
          </cell>
          <cell r="M13">
            <v>0</v>
          </cell>
          <cell r="N13">
            <v>216</v>
          </cell>
          <cell r="O13">
            <v>7020000</v>
          </cell>
          <cell r="P13">
            <v>0</v>
          </cell>
          <cell r="Q13">
            <v>0</v>
          </cell>
          <cell r="R13">
            <v>247</v>
          </cell>
          <cell r="S13">
            <v>8027500</v>
          </cell>
          <cell r="T13">
            <v>0</v>
          </cell>
          <cell r="U13">
            <v>0</v>
          </cell>
          <cell r="V13">
            <v>10</v>
          </cell>
          <cell r="W13">
            <v>325000</v>
          </cell>
          <cell r="Y13">
            <v>0</v>
          </cell>
          <cell r="Z13">
            <v>17</v>
          </cell>
          <cell r="AA13">
            <v>552500</v>
          </cell>
          <cell r="AB13">
            <v>206</v>
          </cell>
          <cell r="AC13">
            <v>6695000</v>
          </cell>
          <cell r="AD13">
            <v>211</v>
          </cell>
          <cell r="AE13">
            <v>6857500</v>
          </cell>
          <cell r="AF13">
            <v>0</v>
          </cell>
        </row>
        <row r="14">
          <cell r="B14">
            <v>12512</v>
          </cell>
          <cell r="C14" t="str">
            <v>AQ.330ML 1X24</v>
          </cell>
          <cell r="D14">
            <v>1</v>
          </cell>
          <cell r="E14">
            <v>23450</v>
          </cell>
          <cell r="F14">
            <v>23350</v>
          </cell>
          <cell r="G14">
            <v>23450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</v>
          </cell>
          <cell r="O14">
            <v>1172500</v>
          </cell>
          <cell r="P14">
            <v>0</v>
          </cell>
          <cell r="Q14">
            <v>0</v>
          </cell>
          <cell r="R14">
            <v>42</v>
          </cell>
          <cell r="S14">
            <v>984900</v>
          </cell>
          <cell r="T14">
            <v>0</v>
          </cell>
          <cell r="U14">
            <v>0</v>
          </cell>
          <cell r="V14">
            <v>1</v>
          </cell>
          <cell r="W14">
            <v>23450</v>
          </cell>
          <cell r="Y14">
            <v>0</v>
          </cell>
          <cell r="Z14">
            <v>8</v>
          </cell>
          <cell r="AA14">
            <v>187600</v>
          </cell>
          <cell r="AB14">
            <v>49</v>
          </cell>
          <cell r="AC14">
            <v>1149050</v>
          </cell>
          <cell r="AD14">
            <v>42</v>
          </cell>
          <cell r="AE14">
            <v>984900</v>
          </cell>
          <cell r="AF14">
            <v>0</v>
          </cell>
        </row>
        <row r="15">
          <cell r="B15" t="str">
            <v>12512P</v>
          </cell>
          <cell r="C15" t="str">
            <v>AQ 330ML PCS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12613</v>
          </cell>
          <cell r="C16" t="str">
            <v>AQ.240ML 1X48</v>
          </cell>
          <cell r="D16">
            <v>18</v>
          </cell>
          <cell r="E16">
            <v>304200</v>
          </cell>
          <cell r="F16">
            <v>16800</v>
          </cell>
          <cell r="G16">
            <v>16900</v>
          </cell>
          <cell r="H16">
            <v>0</v>
          </cell>
          <cell r="I16">
            <v>0</v>
          </cell>
          <cell r="J16">
            <v>31</v>
          </cell>
          <cell r="K16">
            <v>523900</v>
          </cell>
          <cell r="L16">
            <v>0</v>
          </cell>
          <cell r="M16">
            <v>0</v>
          </cell>
          <cell r="N16">
            <v>230</v>
          </cell>
          <cell r="O16">
            <v>3887000</v>
          </cell>
          <cell r="P16">
            <v>0</v>
          </cell>
          <cell r="Q16">
            <v>0</v>
          </cell>
          <cell r="R16">
            <v>223</v>
          </cell>
          <cell r="S16">
            <v>3768700</v>
          </cell>
          <cell r="T16">
            <v>0</v>
          </cell>
          <cell r="U16">
            <v>0</v>
          </cell>
          <cell r="V16">
            <v>18</v>
          </cell>
          <cell r="W16">
            <v>304200</v>
          </cell>
          <cell r="Y16">
            <v>0</v>
          </cell>
          <cell r="Z16">
            <v>38</v>
          </cell>
          <cell r="AA16">
            <v>642200</v>
          </cell>
          <cell r="AB16">
            <v>212</v>
          </cell>
          <cell r="AC16">
            <v>3582800</v>
          </cell>
          <cell r="AD16">
            <v>192</v>
          </cell>
          <cell r="AE16">
            <v>3244800</v>
          </cell>
          <cell r="AF16">
            <v>0</v>
          </cell>
        </row>
        <row r="17">
          <cell r="B17">
            <v>19310</v>
          </cell>
          <cell r="C17" t="str">
            <v>AQ.TISSUE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20110</v>
          </cell>
          <cell r="C18" t="str">
            <v>VT.5GLN ISI</v>
          </cell>
          <cell r="D18">
            <v>80</v>
          </cell>
          <cell r="E18">
            <v>536000</v>
          </cell>
          <cell r="F18">
            <v>6100</v>
          </cell>
          <cell r="G18">
            <v>6700</v>
          </cell>
          <cell r="H18">
            <v>0</v>
          </cell>
          <cell r="I18">
            <v>0</v>
          </cell>
          <cell r="J18">
            <v>16</v>
          </cell>
          <cell r="K18">
            <v>107200</v>
          </cell>
          <cell r="L18">
            <v>0</v>
          </cell>
          <cell r="M18">
            <v>0</v>
          </cell>
          <cell r="N18">
            <v>190</v>
          </cell>
          <cell r="O18">
            <v>1273000</v>
          </cell>
          <cell r="P18">
            <v>0</v>
          </cell>
          <cell r="Q18">
            <v>0</v>
          </cell>
          <cell r="R18">
            <v>166</v>
          </cell>
          <cell r="S18">
            <v>1112200</v>
          </cell>
          <cell r="T18">
            <v>0</v>
          </cell>
          <cell r="U18">
            <v>0</v>
          </cell>
          <cell r="V18">
            <v>20</v>
          </cell>
          <cell r="W18">
            <v>134000</v>
          </cell>
          <cell r="Y18">
            <v>0</v>
          </cell>
          <cell r="Z18">
            <v>100</v>
          </cell>
          <cell r="AA18">
            <v>670000</v>
          </cell>
          <cell r="AB18">
            <v>170</v>
          </cell>
          <cell r="AC18">
            <v>1139000</v>
          </cell>
          <cell r="AD18">
            <v>150</v>
          </cell>
          <cell r="AE18">
            <v>1005000</v>
          </cell>
          <cell r="AF18">
            <v>0</v>
          </cell>
        </row>
        <row r="19">
          <cell r="B19">
            <v>20111</v>
          </cell>
          <cell r="C19" t="str">
            <v>VT.5GLN BTL</v>
          </cell>
          <cell r="D19">
            <v>86</v>
          </cell>
          <cell r="E19">
            <v>2580000</v>
          </cell>
          <cell r="F19">
            <v>30000</v>
          </cell>
          <cell r="G19">
            <v>30000</v>
          </cell>
          <cell r="H19">
            <v>0</v>
          </cell>
          <cell r="I19">
            <v>0</v>
          </cell>
          <cell r="J19">
            <v>163</v>
          </cell>
          <cell r="K19">
            <v>4890000</v>
          </cell>
          <cell r="L19">
            <v>0</v>
          </cell>
          <cell r="M19">
            <v>0</v>
          </cell>
          <cell r="N19">
            <v>190</v>
          </cell>
          <cell r="O19">
            <v>5700000</v>
          </cell>
          <cell r="P19">
            <v>0</v>
          </cell>
          <cell r="Q19">
            <v>0</v>
          </cell>
          <cell r="R19">
            <v>176</v>
          </cell>
          <cell r="S19">
            <v>5280000</v>
          </cell>
          <cell r="T19">
            <v>0</v>
          </cell>
          <cell r="U19">
            <v>0</v>
          </cell>
          <cell r="V19">
            <v>158</v>
          </cell>
          <cell r="W19">
            <v>4740000</v>
          </cell>
          <cell r="Y19">
            <v>0</v>
          </cell>
          <cell r="Z19">
            <v>105</v>
          </cell>
          <cell r="AA19">
            <v>3150000</v>
          </cell>
          <cell r="AB19">
            <v>32</v>
          </cell>
          <cell r="AC19">
            <v>960000</v>
          </cell>
          <cell r="AD19">
            <v>13</v>
          </cell>
          <cell r="AE19">
            <v>390000</v>
          </cell>
          <cell r="AF19">
            <v>0</v>
          </cell>
        </row>
        <row r="20">
          <cell r="B20">
            <v>22111</v>
          </cell>
          <cell r="C20" t="str">
            <v>VT.1500ML 1X12</v>
          </cell>
          <cell r="D20">
            <v>30</v>
          </cell>
          <cell r="E20">
            <v>603000</v>
          </cell>
          <cell r="F20">
            <v>19650</v>
          </cell>
          <cell r="G20">
            <v>20100</v>
          </cell>
          <cell r="H20">
            <v>0</v>
          </cell>
          <cell r="I20">
            <v>0</v>
          </cell>
          <cell r="J20">
            <v>2</v>
          </cell>
          <cell r="K20">
            <v>40200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17</v>
          </cell>
          <cell r="S20">
            <v>341700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15</v>
          </cell>
          <cell r="AA20">
            <v>301500</v>
          </cell>
          <cell r="AB20">
            <v>0</v>
          </cell>
          <cell r="AC20">
            <v>0</v>
          </cell>
          <cell r="AD20">
            <v>15</v>
          </cell>
          <cell r="AE20">
            <v>301500</v>
          </cell>
          <cell r="AF20">
            <v>0</v>
          </cell>
        </row>
        <row r="21">
          <cell r="B21">
            <v>22312</v>
          </cell>
          <cell r="C21" t="str">
            <v>VT.600ML 1X24</v>
          </cell>
          <cell r="D21">
            <v>47</v>
          </cell>
          <cell r="E21">
            <v>987000</v>
          </cell>
          <cell r="F21">
            <v>20550</v>
          </cell>
          <cell r="G21">
            <v>21000</v>
          </cell>
          <cell r="H21">
            <v>0</v>
          </cell>
          <cell r="I21">
            <v>0</v>
          </cell>
          <cell r="J21">
            <v>6</v>
          </cell>
          <cell r="K21">
            <v>126000</v>
          </cell>
          <cell r="L21">
            <v>0</v>
          </cell>
          <cell r="M21">
            <v>0</v>
          </cell>
          <cell r="N21">
            <v>80</v>
          </cell>
          <cell r="O21">
            <v>1680000</v>
          </cell>
          <cell r="P21">
            <v>0</v>
          </cell>
          <cell r="Q21">
            <v>0</v>
          </cell>
          <cell r="R21">
            <v>81</v>
          </cell>
          <cell r="S21">
            <v>1701000</v>
          </cell>
          <cell r="T21">
            <v>0</v>
          </cell>
          <cell r="U21">
            <v>0</v>
          </cell>
          <cell r="V21">
            <v>5</v>
          </cell>
          <cell r="W21">
            <v>105000</v>
          </cell>
          <cell r="Y21">
            <v>0</v>
          </cell>
          <cell r="Z21">
            <v>47</v>
          </cell>
          <cell r="AA21">
            <v>987000</v>
          </cell>
          <cell r="AB21">
            <v>75</v>
          </cell>
          <cell r="AC21">
            <v>1575000</v>
          </cell>
          <cell r="AD21">
            <v>75</v>
          </cell>
          <cell r="AE21">
            <v>1575000</v>
          </cell>
          <cell r="AF21">
            <v>0</v>
          </cell>
        </row>
        <row r="22">
          <cell r="B22">
            <v>22613</v>
          </cell>
          <cell r="C22" t="str">
            <v>VT.240ML 1X48</v>
          </cell>
          <cell r="D22">
            <v>73</v>
          </cell>
          <cell r="E22">
            <v>942100</v>
          </cell>
          <cell r="F22">
            <v>12700</v>
          </cell>
          <cell r="G22">
            <v>13000</v>
          </cell>
          <cell r="H22">
            <v>0</v>
          </cell>
          <cell r="I22">
            <v>0</v>
          </cell>
          <cell r="J22">
            <v>11</v>
          </cell>
          <cell r="K22">
            <v>143000</v>
          </cell>
          <cell r="L22">
            <v>0</v>
          </cell>
          <cell r="M22">
            <v>0</v>
          </cell>
          <cell r="N22">
            <v>60</v>
          </cell>
          <cell r="O22">
            <v>780000</v>
          </cell>
          <cell r="P22">
            <v>0</v>
          </cell>
          <cell r="Q22">
            <v>0</v>
          </cell>
          <cell r="R22">
            <v>71</v>
          </cell>
          <cell r="S22">
            <v>923000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73</v>
          </cell>
          <cell r="AA22">
            <v>949000</v>
          </cell>
          <cell r="AB22">
            <v>60</v>
          </cell>
          <cell r="AC22">
            <v>780000</v>
          </cell>
          <cell r="AD22">
            <v>60</v>
          </cell>
          <cell r="AE22">
            <v>773100</v>
          </cell>
          <cell r="AF22">
            <v>0</v>
          </cell>
        </row>
        <row r="23">
          <cell r="B23">
            <v>29310</v>
          </cell>
          <cell r="C23" t="str">
            <v>VT.TISSUE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40410</v>
          </cell>
          <cell r="C24" t="str">
            <v>MIZONE ORANGE LIME  500ML</v>
          </cell>
          <cell r="D24">
            <v>8</v>
          </cell>
          <cell r="E24">
            <v>233600</v>
          </cell>
          <cell r="F24">
            <v>29200</v>
          </cell>
          <cell r="G24">
            <v>29200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4</v>
          </cell>
          <cell r="S24">
            <v>116800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4</v>
          </cell>
          <cell r="AA24">
            <v>116800</v>
          </cell>
          <cell r="AB24">
            <v>0</v>
          </cell>
          <cell r="AC24">
            <v>0</v>
          </cell>
          <cell r="AD24">
            <v>4</v>
          </cell>
          <cell r="AE24">
            <v>116800</v>
          </cell>
          <cell r="AF24">
            <v>0</v>
          </cell>
        </row>
        <row r="25">
          <cell r="B25">
            <v>40411</v>
          </cell>
          <cell r="C25" t="str">
            <v>MIZONE PASSION FRUIT 500M</v>
          </cell>
          <cell r="D25">
            <v>4</v>
          </cell>
          <cell r="E25">
            <v>116800</v>
          </cell>
          <cell r="F25">
            <v>29200</v>
          </cell>
          <cell r="G25">
            <v>29200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</v>
          </cell>
          <cell r="S25">
            <v>29200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3</v>
          </cell>
          <cell r="AA25">
            <v>87600</v>
          </cell>
          <cell r="AB25">
            <v>0</v>
          </cell>
          <cell r="AC25">
            <v>0</v>
          </cell>
          <cell r="AD25">
            <v>1</v>
          </cell>
          <cell r="AE25">
            <v>29200</v>
          </cell>
          <cell r="AF25">
            <v>0</v>
          </cell>
        </row>
        <row r="26">
          <cell r="B26">
            <v>40412</v>
          </cell>
          <cell r="C26" t="str">
            <v>MIZONE LYCHEE LEMON 500 M</v>
          </cell>
          <cell r="D26">
            <v>5</v>
          </cell>
          <cell r="E26">
            <v>146000</v>
          </cell>
          <cell r="F26">
            <v>29200</v>
          </cell>
          <cell r="G26">
            <v>29200</v>
          </cell>
          <cell r="H26">
            <v>0</v>
          </cell>
          <cell r="I26">
            <v>0</v>
          </cell>
          <cell r="J26">
            <v>4</v>
          </cell>
          <cell r="K26">
            <v>116800</v>
          </cell>
          <cell r="L26">
            <v>0</v>
          </cell>
          <cell r="M26">
            <v>0</v>
          </cell>
          <cell r="N26">
            <v>5</v>
          </cell>
          <cell r="O26">
            <v>146000</v>
          </cell>
          <cell r="P26">
            <v>0</v>
          </cell>
          <cell r="Q26">
            <v>0</v>
          </cell>
          <cell r="R26">
            <v>9</v>
          </cell>
          <cell r="S26">
            <v>262800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5</v>
          </cell>
          <cell r="AA26">
            <v>146000</v>
          </cell>
          <cell r="AB26">
            <v>5</v>
          </cell>
          <cell r="AC26">
            <v>146000</v>
          </cell>
          <cell r="AD26">
            <v>5</v>
          </cell>
          <cell r="AE26">
            <v>146000</v>
          </cell>
          <cell r="AF26">
            <v>0</v>
          </cell>
        </row>
        <row r="27">
          <cell r="B27">
            <v>40418</v>
          </cell>
          <cell r="C27" t="str">
            <v>MIZONE APPLE GUAVA 500 ML</v>
          </cell>
          <cell r="D27">
            <v>4</v>
          </cell>
          <cell r="E27">
            <v>116800</v>
          </cell>
          <cell r="F27">
            <v>29200</v>
          </cell>
          <cell r="G27">
            <v>29200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2</v>
          </cell>
          <cell r="S27">
            <v>58400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2</v>
          </cell>
          <cell r="AA27">
            <v>58400</v>
          </cell>
          <cell r="AB27">
            <v>0</v>
          </cell>
          <cell r="AC27">
            <v>0</v>
          </cell>
          <cell r="AD27">
            <v>2</v>
          </cell>
          <cell r="AE27">
            <v>58400</v>
          </cell>
          <cell r="AF27">
            <v>0</v>
          </cell>
        </row>
        <row r="28">
          <cell r="B28">
            <v>40419</v>
          </cell>
          <cell r="C28" t="str">
            <v>MIZONE MANGGA KWENI 1X 12</v>
          </cell>
          <cell r="D28">
            <v>0</v>
          </cell>
          <cell r="E28">
            <v>0</v>
          </cell>
          <cell r="F28">
            <v>29200</v>
          </cell>
          <cell r="G28">
            <v>29200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</v>
          </cell>
          <cell r="O28">
            <v>146000</v>
          </cell>
          <cell r="P28">
            <v>0</v>
          </cell>
          <cell r="Q28">
            <v>0</v>
          </cell>
          <cell r="R28">
            <v>1</v>
          </cell>
          <cell r="S28">
            <v>29200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4</v>
          </cell>
          <cell r="AA28">
            <v>116800</v>
          </cell>
          <cell r="AB28">
            <v>5</v>
          </cell>
          <cell r="AC28">
            <v>146000</v>
          </cell>
          <cell r="AD28">
            <v>1</v>
          </cell>
          <cell r="AE28">
            <v>29200</v>
          </cell>
          <cell r="AF28">
            <v>0</v>
          </cell>
        </row>
        <row r="29">
          <cell r="B29">
            <v>40427</v>
          </cell>
          <cell r="C29" t="str">
            <v>MIZONE COOLIN BLEWAH 500M</v>
          </cell>
          <cell r="D29">
            <v>3</v>
          </cell>
          <cell r="E29">
            <v>87600</v>
          </cell>
          <cell r="F29">
            <v>29200</v>
          </cell>
          <cell r="G29">
            <v>29200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5</v>
          </cell>
          <cell r="O29">
            <v>146000</v>
          </cell>
          <cell r="P29">
            <v>0</v>
          </cell>
          <cell r="Q29">
            <v>0</v>
          </cell>
          <cell r="R29">
            <v>3</v>
          </cell>
          <cell r="S29">
            <v>87600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5</v>
          </cell>
          <cell r="AA29">
            <v>146000</v>
          </cell>
          <cell r="AB29">
            <v>5</v>
          </cell>
          <cell r="AC29">
            <v>146000</v>
          </cell>
          <cell r="AD29">
            <v>3</v>
          </cell>
          <cell r="AE29">
            <v>87600</v>
          </cell>
          <cell r="AF29">
            <v>0</v>
          </cell>
        </row>
        <row r="30">
          <cell r="B30">
            <v>15511</v>
          </cell>
          <cell r="C30" t="str">
            <v>PORTABLE</v>
          </cell>
          <cell r="D30">
            <v>0</v>
          </cell>
          <cell r="E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B31">
            <v>43835</v>
          </cell>
          <cell r="C31" t="str">
            <v>AQ.380ML REFLEXTION 1X12</v>
          </cell>
          <cell r="D31">
            <v>0</v>
          </cell>
          <cell r="E31">
            <v>0</v>
          </cell>
          <cell r="F31">
            <v>119700</v>
          </cell>
          <cell r="G31">
            <v>119700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95059</v>
          </cell>
          <cell r="C32" t="str">
            <v>POMPA DISPENSER</v>
          </cell>
          <cell r="D32">
            <v>1</v>
          </cell>
          <cell r="E32">
            <v>0</v>
          </cell>
          <cell r="F32">
            <v>0</v>
          </cell>
          <cell r="H32">
            <v>0</v>
          </cell>
          <cell r="I32">
            <v>0</v>
          </cell>
          <cell r="J32">
            <v>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3</v>
          </cell>
          <cell r="AA32">
            <v>0</v>
          </cell>
          <cell r="AB32">
            <v>0</v>
          </cell>
          <cell r="AC32">
            <v>0</v>
          </cell>
          <cell r="AD32">
            <v>-2</v>
          </cell>
          <cell r="AE32">
            <v>0</v>
          </cell>
          <cell r="AF32">
            <v>0</v>
          </cell>
        </row>
        <row r="33">
          <cell r="B33">
            <v>90002</v>
          </cell>
          <cell r="C33" t="str">
            <v>TRIPLEK/TRAY</v>
          </cell>
          <cell r="D33">
            <v>3</v>
          </cell>
          <cell r="E33">
            <v>0</v>
          </cell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3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B34">
            <v>0</v>
          </cell>
        </row>
        <row r="35">
          <cell r="C35" t="str">
            <v>TOTAL</v>
          </cell>
          <cell r="D35">
            <v>471</v>
          </cell>
          <cell r="E35">
            <v>9142450</v>
          </cell>
          <cell r="F35">
            <v>0</v>
          </cell>
          <cell r="H35">
            <v>0</v>
          </cell>
          <cell r="I35">
            <v>0</v>
          </cell>
          <cell r="J35">
            <v>661</v>
          </cell>
          <cell r="K35">
            <v>18346600</v>
          </cell>
          <cell r="L35">
            <v>0</v>
          </cell>
          <cell r="M35">
            <v>0</v>
          </cell>
          <cell r="N35">
            <v>1919</v>
          </cell>
          <cell r="O35">
            <v>40849250</v>
          </cell>
          <cell r="P35">
            <v>0</v>
          </cell>
          <cell r="Q35">
            <v>0</v>
          </cell>
          <cell r="R35">
            <v>1894</v>
          </cell>
          <cell r="S35">
            <v>40526200</v>
          </cell>
          <cell r="T35">
            <v>0</v>
          </cell>
          <cell r="U35">
            <v>0</v>
          </cell>
          <cell r="V35">
            <v>622</v>
          </cell>
          <cell r="W35">
            <v>17127800</v>
          </cell>
          <cell r="X35">
            <v>0</v>
          </cell>
          <cell r="Y35">
            <v>0</v>
          </cell>
          <cell r="Z35">
            <v>535</v>
          </cell>
          <cell r="AA35">
            <v>10691200</v>
          </cell>
          <cell r="AB35">
            <v>1297</v>
          </cell>
          <cell r="AC35">
            <v>23721450</v>
          </cell>
          <cell r="AD35">
            <v>1233</v>
          </cell>
          <cell r="AE35">
            <v>22172700</v>
          </cell>
          <cell r="AF35">
            <v>0</v>
          </cell>
        </row>
        <row r="36">
          <cell r="H36">
            <v>4</v>
          </cell>
          <cell r="J36">
            <v>5</v>
          </cell>
          <cell r="L36">
            <v>6</v>
          </cell>
          <cell r="N36">
            <v>7</v>
          </cell>
          <cell r="P36">
            <v>8</v>
          </cell>
          <cell r="R36">
            <v>9</v>
          </cell>
          <cell r="T36">
            <v>10</v>
          </cell>
          <cell r="V36">
            <v>11</v>
          </cell>
          <cell r="X36">
            <v>12</v>
          </cell>
        </row>
        <row r="37">
          <cell r="D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  <cell r="AD37">
            <v>0</v>
          </cell>
          <cell r="AE37">
            <v>22172700</v>
          </cell>
        </row>
        <row r="38">
          <cell r="E38">
            <v>0</v>
          </cell>
          <cell r="AE38">
            <v>0</v>
          </cell>
        </row>
        <row r="42">
          <cell r="B42" t="str">
            <v>KODE</v>
          </cell>
          <cell r="C42" t="str">
            <v>HPP</v>
          </cell>
          <cell r="E42" t="str">
            <v>HPP 15/7</v>
          </cell>
          <cell r="F42" t="str">
            <v>HPP 1/9</v>
          </cell>
        </row>
        <row r="43">
          <cell r="B43">
            <v>12613</v>
          </cell>
          <cell r="C43" t="str">
            <v>Aqua 240 ml</v>
          </cell>
          <cell r="D43">
            <v>16800</v>
          </cell>
          <cell r="E43">
            <v>16900</v>
          </cell>
          <cell r="F43">
            <v>16900</v>
          </cell>
        </row>
        <row r="44">
          <cell r="B44">
            <v>12512</v>
          </cell>
          <cell r="C44" t="str">
            <v>Aqua 330 ml</v>
          </cell>
          <cell r="D44">
            <v>23350</v>
          </cell>
          <cell r="E44">
            <v>23450</v>
          </cell>
          <cell r="F44">
            <v>23450</v>
          </cell>
        </row>
        <row r="45">
          <cell r="B45">
            <v>10510</v>
          </cell>
          <cell r="C45" t="str">
            <v>AQ.380 ML ISI 1X24</v>
          </cell>
          <cell r="D45">
            <v>17400</v>
          </cell>
          <cell r="E45">
            <v>17400</v>
          </cell>
          <cell r="F45">
            <v>17400</v>
          </cell>
        </row>
        <row r="46">
          <cell r="B46">
            <v>10511</v>
          </cell>
          <cell r="C46" t="str">
            <v>AQ.380 ML BTL</v>
          </cell>
          <cell r="D46">
            <v>500</v>
          </cell>
          <cell r="E46">
            <v>500</v>
          </cell>
          <cell r="F46">
            <v>500</v>
          </cell>
        </row>
        <row r="47">
          <cell r="B47">
            <v>10512</v>
          </cell>
          <cell r="C47" t="str">
            <v>AQ.380 ML KRAT/PALET</v>
          </cell>
          <cell r="D47">
            <v>13000</v>
          </cell>
          <cell r="E47">
            <v>13000</v>
          </cell>
          <cell r="F47">
            <v>13000</v>
          </cell>
        </row>
        <row r="48">
          <cell r="B48">
            <v>12312</v>
          </cell>
          <cell r="C48" t="str">
            <v>Aqua 600 ml</v>
          </cell>
          <cell r="D48">
            <v>32350</v>
          </cell>
          <cell r="E48">
            <v>32500</v>
          </cell>
          <cell r="F48">
            <v>32500</v>
          </cell>
        </row>
        <row r="49">
          <cell r="B49">
            <v>12111</v>
          </cell>
          <cell r="C49" t="str">
            <v>Aqua 1500 ml</v>
          </cell>
          <cell r="D49">
            <v>30300</v>
          </cell>
          <cell r="E49">
            <v>30450</v>
          </cell>
          <cell r="F49">
            <v>30450</v>
          </cell>
        </row>
        <row r="50">
          <cell r="B50">
            <v>40410</v>
          </cell>
          <cell r="C50" t="str">
            <v>MIZONE ORANGE LIME  500ML</v>
          </cell>
          <cell r="D50">
            <v>29200</v>
          </cell>
          <cell r="E50">
            <v>29200</v>
          </cell>
          <cell r="F50">
            <v>30600</v>
          </cell>
        </row>
        <row r="51">
          <cell r="B51">
            <v>40411</v>
          </cell>
          <cell r="C51" t="str">
            <v>MIZONE PASSION FRUIT 500M</v>
          </cell>
          <cell r="D51">
            <v>29200</v>
          </cell>
          <cell r="E51">
            <v>29200</v>
          </cell>
          <cell r="F51">
            <v>30600</v>
          </cell>
        </row>
        <row r="52">
          <cell r="B52">
            <v>40412</v>
          </cell>
          <cell r="C52" t="str">
            <v>MIZONE LYCHEE LEMON 500 M</v>
          </cell>
          <cell r="D52">
            <v>29200</v>
          </cell>
          <cell r="E52">
            <v>29200</v>
          </cell>
          <cell r="F52">
            <v>30600</v>
          </cell>
        </row>
        <row r="53">
          <cell r="B53">
            <v>40413</v>
          </cell>
          <cell r="C53" t="str">
            <v>MIZONE M.PACK TT 500ML 1X</v>
          </cell>
          <cell r="D53">
            <v>29200</v>
          </cell>
          <cell r="E53">
            <v>29200</v>
          </cell>
          <cell r="F53">
            <v>30600</v>
          </cell>
        </row>
        <row r="54">
          <cell r="B54">
            <v>40418</v>
          </cell>
          <cell r="C54" t="str">
            <v>MIZONE APPLE GUAVA 500 ML</v>
          </cell>
          <cell r="D54">
            <v>29200</v>
          </cell>
          <cell r="E54">
            <v>29200</v>
          </cell>
          <cell r="F54">
            <v>30600</v>
          </cell>
        </row>
        <row r="55">
          <cell r="B55">
            <v>40427</v>
          </cell>
          <cell r="C55" t="str">
            <v>MIZONE COOLIN BLEWAH 500M</v>
          </cell>
          <cell r="E55">
            <v>29200</v>
          </cell>
          <cell r="F55">
            <v>30600</v>
          </cell>
        </row>
        <row r="56">
          <cell r="C56" t="str">
            <v>MIZONE 1500 ml</v>
          </cell>
          <cell r="F56">
            <v>39100</v>
          </cell>
        </row>
        <row r="57">
          <cell r="C57" t="str">
            <v>MILKUAT</v>
          </cell>
        </row>
        <row r="58">
          <cell r="C58" t="str">
            <v>MILKUAT CHC-135</v>
          </cell>
        </row>
        <row r="59">
          <cell r="C59" t="str">
            <v>MILKUAT CHC-70</v>
          </cell>
        </row>
        <row r="60">
          <cell r="C60" t="str">
            <v>MILKUAT PREB./40</v>
          </cell>
        </row>
        <row r="61">
          <cell r="B61">
            <v>22613</v>
          </cell>
          <cell r="C61" t="str">
            <v>Vit 240 ml</v>
          </cell>
          <cell r="D61">
            <v>12700</v>
          </cell>
          <cell r="E61">
            <v>13000</v>
          </cell>
          <cell r="F61">
            <v>13000</v>
          </cell>
        </row>
        <row r="62">
          <cell r="B62">
            <v>22312</v>
          </cell>
          <cell r="C62" t="str">
            <v>Vit 600 ml</v>
          </cell>
          <cell r="D62">
            <v>20550</v>
          </cell>
          <cell r="E62">
            <v>21000</v>
          </cell>
          <cell r="F62">
            <v>21000</v>
          </cell>
        </row>
        <row r="63">
          <cell r="B63">
            <v>22111</v>
          </cell>
          <cell r="C63" t="str">
            <v>Vit 1500 ml</v>
          </cell>
          <cell r="D63">
            <v>19650</v>
          </cell>
          <cell r="E63">
            <v>20100</v>
          </cell>
          <cell r="F63">
            <v>20100</v>
          </cell>
        </row>
        <row r="65">
          <cell r="B65">
            <v>10110</v>
          </cell>
          <cell r="C65" t="str">
            <v>Aqua 5 Gallon</v>
          </cell>
          <cell r="D65">
            <v>8950</v>
          </cell>
          <cell r="E65">
            <v>9250</v>
          </cell>
          <cell r="F65">
            <v>9250</v>
          </cell>
        </row>
        <row r="66">
          <cell r="B66">
            <v>20110</v>
          </cell>
          <cell r="C66" t="str">
            <v>Vit 5 Gallon</v>
          </cell>
          <cell r="D66">
            <v>6100</v>
          </cell>
          <cell r="E66">
            <v>6700</v>
          </cell>
          <cell r="F66">
            <v>6700</v>
          </cell>
        </row>
        <row r="67">
          <cell r="B67">
            <v>10111</v>
          </cell>
          <cell r="C67" t="str">
            <v>AQ.5GLN BTL</v>
          </cell>
          <cell r="D67">
            <v>30000</v>
          </cell>
          <cell r="E67">
            <v>30000</v>
          </cell>
          <cell r="F67">
            <v>30000</v>
          </cell>
        </row>
        <row r="68">
          <cell r="B68">
            <v>20111</v>
          </cell>
          <cell r="C68" t="str">
            <v>VT.5GLN BTL</v>
          </cell>
          <cell r="D68">
            <v>30000</v>
          </cell>
          <cell r="E68">
            <v>30000</v>
          </cell>
          <cell r="F68">
            <v>30000</v>
          </cell>
        </row>
      </sheetData>
      <sheetData sheetId="4"/>
      <sheetData sheetId="5"/>
      <sheetData sheetId="6"/>
      <sheetData sheetId="7"/>
      <sheetData sheetId="8"/>
      <sheetData sheetId="9">
        <row r="5"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L7">
            <v>10110</v>
          </cell>
          <cell r="M7" t="str">
            <v>AQ.5GLN ISI</v>
          </cell>
          <cell r="Q7">
            <v>0</v>
          </cell>
        </row>
        <row r="8">
          <cell r="L8">
            <v>10111</v>
          </cell>
          <cell r="M8" t="str">
            <v>AQ.5GLN BTL</v>
          </cell>
          <cell r="N8">
            <v>1</v>
          </cell>
          <cell r="O8">
            <v>30000</v>
          </cell>
          <cell r="P8">
            <v>0</v>
          </cell>
          <cell r="Q8">
            <v>30000</v>
          </cell>
        </row>
        <row r="9">
          <cell r="L9">
            <v>12111</v>
          </cell>
          <cell r="M9" t="str">
            <v>AQ.1500ML 1X12</v>
          </cell>
          <cell r="Q9">
            <v>0</v>
          </cell>
        </row>
        <row r="10">
          <cell r="L10">
            <v>12312</v>
          </cell>
          <cell r="M10" t="str">
            <v>AQ.600ML 1X24</v>
          </cell>
          <cell r="Q10">
            <v>0</v>
          </cell>
        </row>
        <row r="11">
          <cell r="L11">
            <v>12512</v>
          </cell>
          <cell r="M11" t="str">
            <v>AQ.330ML 1X24</v>
          </cell>
          <cell r="Q11">
            <v>0</v>
          </cell>
        </row>
        <row r="12">
          <cell r="L12">
            <v>12613</v>
          </cell>
          <cell r="M12" t="str">
            <v>AQ.240ML 1X48</v>
          </cell>
          <cell r="Q12">
            <v>0</v>
          </cell>
        </row>
        <row r="13">
          <cell r="L13">
            <v>20110</v>
          </cell>
          <cell r="M13" t="str">
            <v>VT.5GLN ISI</v>
          </cell>
          <cell r="Q13">
            <v>0</v>
          </cell>
        </row>
        <row r="14">
          <cell r="L14">
            <v>20111</v>
          </cell>
          <cell r="M14" t="str">
            <v>VT.5GLN BTL</v>
          </cell>
          <cell r="N14">
            <v>29</v>
          </cell>
          <cell r="O14">
            <v>870000</v>
          </cell>
          <cell r="P14">
            <v>0</v>
          </cell>
          <cell r="Q14">
            <v>870000</v>
          </cell>
        </row>
        <row r="15">
          <cell r="L15">
            <v>22111</v>
          </cell>
          <cell r="M15" t="str">
            <v>VT.1500ML 1X12</v>
          </cell>
          <cell r="Q15">
            <v>0</v>
          </cell>
        </row>
        <row r="16">
          <cell r="L16">
            <v>22312</v>
          </cell>
          <cell r="M16" t="str">
            <v>VT.600ML 1X24</v>
          </cell>
          <cell r="Q16">
            <v>0</v>
          </cell>
        </row>
        <row r="17">
          <cell r="L17">
            <v>22613</v>
          </cell>
          <cell r="M17" t="str">
            <v>VT.240ML 1X48</v>
          </cell>
          <cell r="Q17">
            <v>0</v>
          </cell>
        </row>
        <row r="18">
          <cell r="L18">
            <v>40410</v>
          </cell>
          <cell r="M18" t="str">
            <v>Mizone Orange Lime  500ML 1x12</v>
          </cell>
          <cell r="Q18">
            <v>0</v>
          </cell>
        </row>
        <row r="19">
          <cell r="L19">
            <v>40411</v>
          </cell>
          <cell r="M19" t="str">
            <v>Mizone Passion Fruit 500ML 1x12</v>
          </cell>
          <cell r="Q19">
            <v>0</v>
          </cell>
        </row>
        <row r="20">
          <cell r="L20">
            <v>40412</v>
          </cell>
          <cell r="M20" t="str">
            <v>MIZONE LYCHEE LEMON 500 ML 1X12</v>
          </cell>
          <cell r="Q20">
            <v>0</v>
          </cell>
        </row>
        <row r="21">
          <cell r="L21">
            <v>40418</v>
          </cell>
          <cell r="M21" t="str">
            <v>MIZONE APPLE GUAVA 500 ML 1X12</v>
          </cell>
          <cell r="Q21">
            <v>0</v>
          </cell>
        </row>
        <row r="22">
          <cell r="L22">
            <v>40419</v>
          </cell>
          <cell r="M22" t="str">
            <v>MIZONE MANGGO KWENI 500ML 1x12</v>
          </cell>
          <cell r="Q22">
            <v>0</v>
          </cell>
        </row>
        <row r="23">
          <cell r="L23">
            <v>40427</v>
          </cell>
          <cell r="M23" t="str">
            <v>Mizone Coolin Blewah 500ML 1X12</v>
          </cell>
          <cell r="Q23">
            <v>0</v>
          </cell>
        </row>
        <row r="24">
          <cell r="L24">
            <v>95059</v>
          </cell>
          <cell r="M24" t="str">
            <v>POMPA DISPENSER</v>
          </cell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3">
          <cell r="N33">
            <v>30</v>
          </cell>
          <cell r="O33">
            <v>900000</v>
          </cell>
          <cell r="P33">
            <v>0</v>
          </cell>
          <cell r="Q33">
            <v>900000</v>
          </cell>
          <cell r="R33">
            <v>0</v>
          </cell>
          <cell r="S33">
            <v>0</v>
          </cell>
        </row>
        <row r="34">
          <cell r="L34">
            <v>1</v>
          </cell>
          <cell r="M34">
            <v>2</v>
          </cell>
          <cell r="N34">
            <v>3</v>
          </cell>
          <cell r="O34">
            <v>4</v>
          </cell>
          <cell r="P34">
            <v>5</v>
          </cell>
          <cell r="Q34">
            <v>6</v>
          </cell>
        </row>
        <row r="35">
          <cell r="Q35">
            <v>0</v>
          </cell>
        </row>
        <row r="36">
          <cell r="O36" t="str">
            <v>TTL SALES</v>
          </cell>
          <cell r="P36">
            <v>25000150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H"/>
      <sheetName val="1"/>
      <sheetName val="2"/>
      <sheetName val="3"/>
      <sheetName val="4"/>
      <sheetName val="5"/>
      <sheetName val="TYPE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>
            <v>1</v>
          </cell>
          <cell r="D1">
            <v>2</v>
          </cell>
        </row>
        <row r="2">
          <cell r="C2">
            <v>15500</v>
          </cell>
          <cell r="D2" t="str">
            <v>SO</v>
          </cell>
        </row>
        <row r="3">
          <cell r="C3">
            <v>22750</v>
          </cell>
          <cell r="D3" t="str">
            <v>SO</v>
          </cell>
        </row>
        <row r="4">
          <cell r="C4">
            <v>0</v>
          </cell>
          <cell r="D4">
            <v>0</v>
          </cell>
        </row>
        <row r="5">
          <cell r="C5">
            <v>0</v>
          </cell>
          <cell r="D5">
            <v>0</v>
          </cell>
        </row>
        <row r="6">
          <cell r="C6">
            <v>0</v>
          </cell>
          <cell r="D6">
            <v>0</v>
          </cell>
        </row>
        <row r="7">
          <cell r="C7">
            <v>29000</v>
          </cell>
          <cell r="D7" t="str">
            <v>SO</v>
          </cell>
        </row>
        <row r="8">
          <cell r="C8">
            <v>28500</v>
          </cell>
          <cell r="D8" t="str">
            <v>SO</v>
          </cell>
        </row>
        <row r="9">
          <cell r="C9">
            <v>27750</v>
          </cell>
          <cell r="D9" t="str">
            <v>SO</v>
          </cell>
        </row>
        <row r="10">
          <cell r="C10">
            <v>8900</v>
          </cell>
          <cell r="D10" t="str">
            <v>SO</v>
          </cell>
        </row>
        <row r="11">
          <cell r="C11">
            <v>30000</v>
          </cell>
          <cell r="D11" t="str">
            <v>R</v>
          </cell>
        </row>
        <row r="12">
          <cell r="C12">
            <v>12000</v>
          </cell>
          <cell r="D12" t="str">
            <v>SO</v>
          </cell>
        </row>
        <row r="13">
          <cell r="C13">
            <v>20200</v>
          </cell>
          <cell r="D13" t="str">
            <v>SO</v>
          </cell>
        </row>
        <row r="14">
          <cell r="C14">
            <v>19300</v>
          </cell>
          <cell r="D14" t="str">
            <v>SO</v>
          </cell>
        </row>
        <row r="15">
          <cell r="C15">
            <v>6000</v>
          </cell>
          <cell r="D15" t="str">
            <v>SO</v>
          </cell>
        </row>
        <row r="16">
          <cell r="C16">
            <v>30000</v>
          </cell>
          <cell r="D16" t="str">
            <v>R</v>
          </cell>
        </row>
        <row r="17">
          <cell r="C17">
            <v>16300</v>
          </cell>
          <cell r="D17" t="str">
            <v>WS</v>
          </cell>
        </row>
        <row r="18">
          <cell r="C18">
            <v>23400</v>
          </cell>
          <cell r="D18" t="str">
            <v>WS</v>
          </cell>
        </row>
        <row r="19">
          <cell r="C19">
            <v>0</v>
          </cell>
          <cell r="D19">
            <v>0</v>
          </cell>
        </row>
        <row r="20">
          <cell r="C20">
            <v>0</v>
          </cell>
          <cell r="D20">
            <v>0</v>
          </cell>
        </row>
        <row r="21">
          <cell r="C21">
            <v>0</v>
          </cell>
          <cell r="D21">
            <v>0</v>
          </cell>
        </row>
        <row r="22">
          <cell r="C22">
            <v>29800</v>
          </cell>
          <cell r="D22" t="str">
            <v>WS</v>
          </cell>
        </row>
        <row r="23">
          <cell r="C23">
            <v>29400</v>
          </cell>
          <cell r="D23" t="str">
            <v>WS</v>
          </cell>
        </row>
        <row r="24">
          <cell r="C24">
            <v>28600</v>
          </cell>
          <cell r="D24" t="str">
            <v>WS</v>
          </cell>
        </row>
        <row r="25">
          <cell r="C25">
            <v>8900</v>
          </cell>
          <cell r="D25" t="str">
            <v>WS</v>
          </cell>
        </row>
        <row r="26">
          <cell r="C26">
            <v>30000</v>
          </cell>
          <cell r="D26" t="str">
            <v>R</v>
          </cell>
        </row>
        <row r="27">
          <cell r="C27">
            <v>12500</v>
          </cell>
          <cell r="D27" t="str">
            <v>WS</v>
          </cell>
        </row>
        <row r="28">
          <cell r="C28">
            <v>20600</v>
          </cell>
          <cell r="D28" t="str">
            <v>WS</v>
          </cell>
        </row>
        <row r="29">
          <cell r="C29">
            <v>20000</v>
          </cell>
          <cell r="D29" t="str">
            <v>WS</v>
          </cell>
        </row>
        <row r="30">
          <cell r="C30">
            <v>6300</v>
          </cell>
          <cell r="D30" t="str">
            <v>WS</v>
          </cell>
        </row>
        <row r="31">
          <cell r="C31">
            <v>30000</v>
          </cell>
          <cell r="D31" t="str">
            <v>R</v>
          </cell>
        </row>
        <row r="32">
          <cell r="C32">
            <v>16600</v>
          </cell>
          <cell r="D32" t="str">
            <v>R</v>
          </cell>
        </row>
        <row r="33">
          <cell r="C33">
            <v>24000</v>
          </cell>
          <cell r="D33" t="str">
            <v>R</v>
          </cell>
        </row>
        <row r="34">
          <cell r="C34">
            <v>18500</v>
          </cell>
          <cell r="D34" t="str">
            <v>R</v>
          </cell>
        </row>
        <row r="35">
          <cell r="C35">
            <v>500</v>
          </cell>
          <cell r="D35" t="str">
            <v>R</v>
          </cell>
        </row>
        <row r="36">
          <cell r="C36">
            <v>13500</v>
          </cell>
          <cell r="D36" t="str">
            <v>R</v>
          </cell>
        </row>
        <row r="37">
          <cell r="C37">
            <v>30600</v>
          </cell>
          <cell r="D37" t="str">
            <v>R</v>
          </cell>
        </row>
        <row r="38">
          <cell r="C38">
            <v>30350</v>
          </cell>
          <cell r="D38" t="str">
            <v>R</v>
          </cell>
        </row>
        <row r="39">
          <cell r="C39">
            <v>30000</v>
          </cell>
          <cell r="D39" t="str">
            <v>R</v>
          </cell>
        </row>
        <row r="40">
          <cell r="C40">
            <v>9300</v>
          </cell>
          <cell r="D40" t="str">
            <v>R</v>
          </cell>
        </row>
        <row r="41">
          <cell r="C41">
            <v>9500</v>
          </cell>
          <cell r="D41" t="str">
            <v>R</v>
          </cell>
        </row>
        <row r="42">
          <cell r="C42">
            <v>30000</v>
          </cell>
          <cell r="D42" t="str">
            <v>R</v>
          </cell>
        </row>
        <row r="43">
          <cell r="C43">
            <v>12500</v>
          </cell>
          <cell r="D43" t="str">
            <v>R</v>
          </cell>
        </row>
        <row r="44">
          <cell r="C44">
            <v>21000</v>
          </cell>
          <cell r="D44" t="str">
            <v>R</v>
          </cell>
        </row>
        <row r="45">
          <cell r="C45">
            <v>20700</v>
          </cell>
          <cell r="D45" t="str">
            <v>R</v>
          </cell>
        </row>
        <row r="46">
          <cell r="C46">
            <v>6600</v>
          </cell>
          <cell r="D46" t="str">
            <v>R</v>
          </cell>
        </row>
        <row r="47">
          <cell r="C47">
            <v>7000</v>
          </cell>
          <cell r="D47" t="str">
            <v>R</v>
          </cell>
        </row>
        <row r="48">
          <cell r="C48">
            <v>30000</v>
          </cell>
          <cell r="D48" t="str">
            <v>R</v>
          </cell>
        </row>
        <row r="49">
          <cell r="C49">
            <v>17400</v>
          </cell>
          <cell r="D49" t="str">
            <v>HOD</v>
          </cell>
        </row>
        <row r="50">
          <cell r="C50">
            <v>25200</v>
          </cell>
          <cell r="D50" t="str">
            <v>HOD</v>
          </cell>
        </row>
        <row r="51">
          <cell r="C51">
            <v>18500</v>
          </cell>
          <cell r="D51" t="str">
            <v>HOD</v>
          </cell>
        </row>
        <row r="52">
          <cell r="C52">
            <v>500</v>
          </cell>
          <cell r="D52" t="str">
            <v>HOD</v>
          </cell>
        </row>
        <row r="53">
          <cell r="C53">
            <v>13500</v>
          </cell>
          <cell r="D53" t="str">
            <v>HOD</v>
          </cell>
        </row>
        <row r="54">
          <cell r="C54">
            <v>32500</v>
          </cell>
          <cell r="D54" t="str">
            <v>HOD</v>
          </cell>
        </row>
        <row r="55">
          <cell r="C55">
            <v>32000</v>
          </cell>
          <cell r="D55" t="str">
            <v>HOD</v>
          </cell>
        </row>
        <row r="56">
          <cell r="C56">
            <v>32500</v>
          </cell>
          <cell r="D56" t="str">
            <v>HOD</v>
          </cell>
        </row>
        <row r="57">
          <cell r="C57">
            <v>10250</v>
          </cell>
          <cell r="D57" t="str">
            <v>HOD</v>
          </cell>
        </row>
        <row r="58">
          <cell r="C58">
            <v>10000</v>
          </cell>
          <cell r="D58" t="str">
            <v>HOD</v>
          </cell>
        </row>
        <row r="59">
          <cell r="C59">
            <v>30000</v>
          </cell>
          <cell r="D59" t="str">
            <v>R</v>
          </cell>
        </row>
        <row r="60">
          <cell r="C60">
            <v>13200</v>
          </cell>
          <cell r="D60" t="str">
            <v>HOD</v>
          </cell>
        </row>
        <row r="61">
          <cell r="C61">
            <v>21500</v>
          </cell>
          <cell r="D61" t="str">
            <v>HOD</v>
          </cell>
        </row>
        <row r="62">
          <cell r="C62">
            <v>21000</v>
          </cell>
          <cell r="D62" t="str">
            <v>HOD</v>
          </cell>
        </row>
        <row r="63">
          <cell r="C63">
            <v>7500</v>
          </cell>
          <cell r="D63" t="str">
            <v>HOD</v>
          </cell>
        </row>
        <row r="64">
          <cell r="C64">
            <v>30000</v>
          </cell>
          <cell r="D64" t="str">
            <v>R</v>
          </cell>
        </row>
        <row r="65">
          <cell r="C65">
            <v>17400</v>
          </cell>
          <cell r="D65" t="str">
            <v>HCO</v>
          </cell>
        </row>
        <row r="66">
          <cell r="C66">
            <v>25200</v>
          </cell>
          <cell r="D66" t="str">
            <v>HCO</v>
          </cell>
        </row>
        <row r="67">
          <cell r="C67">
            <v>18500</v>
          </cell>
          <cell r="D67" t="str">
            <v>HCO</v>
          </cell>
        </row>
        <row r="68">
          <cell r="C68">
            <v>500</v>
          </cell>
          <cell r="D68" t="str">
            <v>HCO</v>
          </cell>
        </row>
        <row r="69">
          <cell r="C69">
            <v>13500</v>
          </cell>
          <cell r="D69" t="str">
            <v>HCO</v>
          </cell>
        </row>
        <row r="70">
          <cell r="C70">
            <v>32500</v>
          </cell>
          <cell r="D70" t="str">
            <v>HCO</v>
          </cell>
        </row>
        <row r="71">
          <cell r="C71">
            <v>32000</v>
          </cell>
          <cell r="D71" t="str">
            <v>HCO</v>
          </cell>
        </row>
        <row r="72">
          <cell r="C72">
            <v>32500</v>
          </cell>
          <cell r="D72" t="str">
            <v>HCO</v>
          </cell>
        </row>
        <row r="73">
          <cell r="C73">
            <v>10250</v>
          </cell>
          <cell r="D73" t="str">
            <v>HCO</v>
          </cell>
        </row>
        <row r="74">
          <cell r="C74">
            <v>30000</v>
          </cell>
          <cell r="D74" t="str">
            <v>R</v>
          </cell>
        </row>
        <row r="75">
          <cell r="C75">
            <v>13200</v>
          </cell>
          <cell r="D75" t="str">
            <v>HCO</v>
          </cell>
        </row>
        <row r="76">
          <cell r="C76">
            <v>21500</v>
          </cell>
          <cell r="D76" t="str">
            <v>HCO</v>
          </cell>
        </row>
        <row r="77">
          <cell r="C77">
            <v>21000</v>
          </cell>
          <cell r="D77" t="str">
            <v>HCO</v>
          </cell>
        </row>
        <row r="78">
          <cell r="C78">
            <v>7500</v>
          </cell>
          <cell r="D78" t="str">
            <v>HCO</v>
          </cell>
        </row>
        <row r="79">
          <cell r="C79">
            <v>30000</v>
          </cell>
          <cell r="D79" t="str">
            <v>R</v>
          </cell>
        </row>
        <row r="80">
          <cell r="C80">
            <v>17400</v>
          </cell>
          <cell r="D80" t="str">
            <v>AHS (AFS)</v>
          </cell>
        </row>
        <row r="81">
          <cell r="C81">
            <v>25200</v>
          </cell>
          <cell r="D81" t="str">
            <v>AHS (AFS)</v>
          </cell>
        </row>
        <row r="82">
          <cell r="C82">
            <v>18500</v>
          </cell>
          <cell r="D82" t="str">
            <v>AHS (AFS)</v>
          </cell>
        </row>
        <row r="83">
          <cell r="C83">
            <v>500</v>
          </cell>
          <cell r="D83" t="str">
            <v>AHS (AFS)</v>
          </cell>
        </row>
        <row r="84">
          <cell r="C84">
            <v>13500</v>
          </cell>
          <cell r="D84" t="str">
            <v>AHS (AFS)</v>
          </cell>
        </row>
        <row r="85">
          <cell r="C85">
            <v>32500</v>
          </cell>
          <cell r="D85" t="str">
            <v>AHS (AFS)</v>
          </cell>
        </row>
        <row r="86">
          <cell r="C86">
            <v>32000</v>
          </cell>
          <cell r="D86" t="str">
            <v>AHS (AFS)</v>
          </cell>
        </row>
        <row r="87">
          <cell r="C87">
            <v>32500</v>
          </cell>
          <cell r="D87" t="str">
            <v>AHS (AFS)</v>
          </cell>
        </row>
        <row r="88">
          <cell r="C88">
            <v>9800</v>
          </cell>
          <cell r="D88" t="str">
            <v>AHS (AFS)</v>
          </cell>
        </row>
        <row r="89">
          <cell r="C89">
            <v>30000</v>
          </cell>
          <cell r="D89" t="str">
            <v>R</v>
          </cell>
        </row>
        <row r="90">
          <cell r="C90">
            <v>14500</v>
          </cell>
          <cell r="D90" t="str">
            <v>AHS (AFS)</v>
          </cell>
        </row>
        <row r="91">
          <cell r="C91">
            <v>24500</v>
          </cell>
          <cell r="D91" t="str">
            <v>AHS (AFS)</v>
          </cell>
        </row>
        <row r="92">
          <cell r="C92">
            <v>23500</v>
          </cell>
          <cell r="D92" t="str">
            <v>AHS (AFS)</v>
          </cell>
        </row>
        <row r="93">
          <cell r="C93">
            <v>7500</v>
          </cell>
          <cell r="D93" t="str">
            <v>AHS (AFS)</v>
          </cell>
        </row>
        <row r="94">
          <cell r="C94">
            <v>30000</v>
          </cell>
          <cell r="D94" t="str">
            <v>R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REKAP PERSEDIAAN"/>
      <sheetName val="REKAP PENJUALAN"/>
      <sheetName val="REKAP HPP"/>
      <sheetName val="TBG"/>
      <sheetName val="SUPP OUT SWS"/>
      <sheetName val="SUPP IN GB "/>
      <sheetName val="SUPP OUT GB"/>
      <sheetName val="SUPP IN SWS"/>
      <sheetName val="MUT IN SWS"/>
      <sheetName val="MUT OUT SWS"/>
      <sheetName val="MUT IN GB"/>
      <sheetName val="MUT OUT GB"/>
      <sheetName val="SD"/>
      <sheetName val="PVT SD"/>
      <sheetName val="Sheet1"/>
      <sheetName val="KB"/>
      <sheetName val="KO"/>
      <sheetName val="BD"/>
      <sheetName val="BP"/>
      <sheetName val="TP"/>
      <sheetName val="LKH"/>
      <sheetName val="CROSCEK"/>
      <sheetName val="BANK STATEMENT "/>
      <sheetName val="BANK LIVIA"/>
      <sheetName val="BANK BTN "/>
      <sheetName val="BANK PREMIER "/>
      <sheetName val="KONTROL KLIRINGAN "/>
      <sheetName val="BANK BANAMON"/>
      <sheetName val="TITIPAN PELANGGAN"/>
      <sheetName val="PIUTANG PUSAT"/>
      <sheetName val="PIUTANG TIV"/>
      <sheetName val="PIUTANG JAMSOSTEK"/>
      <sheetName val="PIUTANG MS SUPPORT"/>
      <sheetName val="PIUT JAMSOSTEK DMS"/>
      <sheetName val="PIUT MS SUPPORT DMS"/>
      <sheetName val="PIUT PUSAT DMS"/>
      <sheetName val="PIUT TIV DMS"/>
      <sheetName val="RINC TAG MS SUPPORT "/>
      <sheetName val="REKAP TAG MS SUPPORT"/>
      <sheetName val="TAG BENGKEL "/>
      <sheetName val="REKAP TAG BENGKEL"/>
      <sheetName val="PIUT TIV PROG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DEPO MARGOMULYO</v>
          </cell>
        </row>
        <row r="4">
          <cell r="B4" t="str">
            <v>LAPORAN MUTASI PRODUK</v>
          </cell>
        </row>
        <row r="5">
          <cell r="B5" t="str">
            <v>PER  31 MARET  2015</v>
          </cell>
        </row>
        <row r="6">
          <cell r="B6" t="str">
            <v>ID PRODUK</v>
          </cell>
          <cell r="C6" t="str">
            <v>NAMA PRODUK</v>
          </cell>
          <cell r="D6" t="str">
            <v>SALDO AWAL</v>
          </cell>
          <cell r="G6" t="str">
            <v>NEW</v>
          </cell>
          <cell r="H6" t="str">
            <v>SUPP(IN)</v>
          </cell>
          <cell r="J6" t="str">
            <v>DIST(IN)</v>
          </cell>
          <cell r="L6" t="str">
            <v>DEPO(IN)</v>
          </cell>
          <cell r="N6" t="str">
            <v>CABANG(IN)</v>
          </cell>
          <cell r="P6" t="str">
            <v>SUPP(OUT)</v>
          </cell>
          <cell r="R6" t="str">
            <v>DIST(OUT)</v>
          </cell>
          <cell r="T6" t="str">
            <v>DEPO(OUT)</v>
          </cell>
          <cell r="V6" t="str">
            <v>CABANG(OUT)</v>
          </cell>
          <cell r="X6" t="str">
            <v>KOREKSI</v>
          </cell>
          <cell r="Z6" t="str">
            <v>SALDO AKHIR</v>
          </cell>
          <cell r="AB6" t="str">
            <v>PEMBELIAN</v>
          </cell>
          <cell r="AD6" t="str">
            <v>HPP</v>
          </cell>
          <cell r="AF6" t="str">
            <v>CTRL</v>
          </cell>
        </row>
        <row r="7">
          <cell r="D7" t="str">
            <v>QTY</v>
          </cell>
          <cell r="E7" t="str">
            <v>Rp</v>
          </cell>
          <cell r="F7" t="str">
            <v>(HPP)</v>
          </cell>
          <cell r="G7" t="str">
            <v>(HPP)</v>
          </cell>
          <cell r="H7" t="str">
            <v>QTY</v>
          </cell>
          <cell r="I7" t="str">
            <v>Rp</v>
          </cell>
          <cell r="J7" t="str">
            <v>QTY</v>
          </cell>
          <cell r="K7" t="str">
            <v>Rp</v>
          </cell>
          <cell r="L7" t="str">
            <v>QTY</v>
          </cell>
          <cell r="M7" t="str">
            <v>Rp</v>
          </cell>
          <cell r="N7" t="str">
            <v>QTY</v>
          </cell>
          <cell r="O7" t="str">
            <v>Rp</v>
          </cell>
          <cell r="P7" t="str">
            <v>QTY</v>
          </cell>
          <cell r="Q7" t="str">
            <v>Rp</v>
          </cell>
          <cell r="R7" t="str">
            <v>QTY</v>
          </cell>
          <cell r="S7" t="str">
            <v>Rp</v>
          </cell>
          <cell r="T7" t="str">
            <v>QTY</v>
          </cell>
          <cell r="U7" t="str">
            <v>Rp</v>
          </cell>
          <cell r="V7" t="str">
            <v>QTY</v>
          </cell>
          <cell r="W7" t="str">
            <v>Rp</v>
          </cell>
          <cell r="X7" t="str">
            <v>QTY</v>
          </cell>
          <cell r="Y7" t="str">
            <v>Rp</v>
          </cell>
          <cell r="Z7" t="str">
            <v>QTY</v>
          </cell>
          <cell r="AA7" t="str">
            <v>Rp</v>
          </cell>
          <cell r="AB7" t="str">
            <v>QTY</v>
          </cell>
          <cell r="AC7" t="str">
            <v>Rp</v>
          </cell>
          <cell r="AD7" t="str">
            <v>QTY</v>
          </cell>
          <cell r="AE7" t="str">
            <v>Rp</v>
          </cell>
        </row>
        <row r="8">
          <cell r="B8">
            <v>10110</v>
          </cell>
          <cell r="C8" t="str">
            <v>AQ.5GLN ISI</v>
          </cell>
          <cell r="D8">
            <v>37527</v>
          </cell>
          <cell r="E8">
            <v>395909850</v>
          </cell>
          <cell r="F8">
            <v>10350</v>
          </cell>
          <cell r="G8">
            <v>10550</v>
          </cell>
          <cell r="H8">
            <v>155736</v>
          </cell>
          <cell r="I8">
            <v>1643014800</v>
          </cell>
          <cell r="J8">
            <v>90472</v>
          </cell>
          <cell r="K8">
            <v>954479600</v>
          </cell>
          <cell r="L8">
            <v>0</v>
          </cell>
          <cell r="M8">
            <v>0</v>
          </cell>
          <cell r="N8">
            <v>4135</v>
          </cell>
          <cell r="O8">
            <v>43624250</v>
          </cell>
          <cell r="P8">
            <v>3178</v>
          </cell>
          <cell r="Q8">
            <v>33527900</v>
          </cell>
          <cell r="R8">
            <v>238532</v>
          </cell>
          <cell r="S8">
            <v>2516512600</v>
          </cell>
          <cell r="T8">
            <v>0</v>
          </cell>
          <cell r="U8">
            <v>0</v>
          </cell>
          <cell r="V8">
            <v>17411</v>
          </cell>
          <cell r="W8">
            <v>183686050</v>
          </cell>
          <cell r="X8">
            <v>4534</v>
          </cell>
          <cell r="Y8">
            <v>47833700</v>
          </cell>
          <cell r="Z8">
            <v>24215</v>
          </cell>
          <cell r="AA8">
            <v>255468250</v>
          </cell>
          <cell r="AB8">
            <v>134748</v>
          </cell>
          <cell r="AC8">
            <v>1421591400</v>
          </cell>
          <cell r="AD8">
            <v>148060</v>
          </cell>
          <cell r="AE8">
            <v>1562033000</v>
          </cell>
          <cell r="AF8">
            <v>0</v>
          </cell>
        </row>
        <row r="9">
          <cell r="B9">
            <v>10111</v>
          </cell>
          <cell r="C9" t="str">
            <v>AQ.5GLN BTL</v>
          </cell>
          <cell r="D9">
            <v>44245</v>
          </cell>
          <cell r="E9">
            <v>1327350000</v>
          </cell>
          <cell r="F9">
            <v>30000</v>
          </cell>
          <cell r="G9">
            <v>30000</v>
          </cell>
          <cell r="H9">
            <v>156875</v>
          </cell>
          <cell r="I9">
            <v>4706250000</v>
          </cell>
          <cell r="J9">
            <v>213740</v>
          </cell>
          <cell r="K9">
            <v>6412200000</v>
          </cell>
          <cell r="L9">
            <v>0</v>
          </cell>
          <cell r="M9">
            <v>0</v>
          </cell>
          <cell r="N9">
            <v>35027</v>
          </cell>
          <cell r="O9">
            <v>1050810000</v>
          </cell>
          <cell r="P9">
            <v>146744</v>
          </cell>
          <cell r="Q9">
            <v>4402320000</v>
          </cell>
          <cell r="R9">
            <v>243091</v>
          </cell>
          <cell r="S9">
            <v>7292730000</v>
          </cell>
          <cell r="T9">
            <v>0</v>
          </cell>
          <cell r="U9">
            <v>0</v>
          </cell>
          <cell r="V9">
            <v>19295</v>
          </cell>
          <cell r="W9">
            <v>578850000</v>
          </cell>
          <cell r="X9">
            <v>896</v>
          </cell>
          <cell r="Y9">
            <v>26880000</v>
          </cell>
          <cell r="Z9">
            <v>39861</v>
          </cell>
          <cell r="AA9">
            <v>1195830000</v>
          </cell>
          <cell r="AB9">
            <v>24967</v>
          </cell>
          <cell r="AC9">
            <v>749010000</v>
          </cell>
          <cell r="AD9">
            <v>29351</v>
          </cell>
          <cell r="AE9">
            <v>880530000</v>
          </cell>
          <cell r="AF9">
            <v>0</v>
          </cell>
        </row>
        <row r="10">
          <cell r="B10">
            <v>10114</v>
          </cell>
          <cell r="C10" t="str">
            <v>PALLET KAYU</v>
          </cell>
          <cell r="D10">
            <v>303</v>
          </cell>
          <cell r="E10">
            <v>6363000</v>
          </cell>
          <cell r="F10">
            <v>21000</v>
          </cell>
          <cell r="G10">
            <v>21000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303</v>
          </cell>
          <cell r="AA10">
            <v>6363000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10116</v>
          </cell>
          <cell r="C11" t="str">
            <v>PALET LOSCAM</v>
          </cell>
          <cell r="D11">
            <v>1604</v>
          </cell>
          <cell r="E11">
            <v>0</v>
          </cell>
          <cell r="F11">
            <v>0</v>
          </cell>
          <cell r="G11">
            <v>0</v>
          </cell>
          <cell r="H11">
            <v>6944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48</v>
          </cell>
          <cell r="O11">
            <v>0</v>
          </cell>
          <cell r="P11">
            <v>6167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208</v>
          </cell>
          <cell r="Y11">
            <v>0</v>
          </cell>
          <cell r="Z11">
            <v>2221</v>
          </cell>
          <cell r="AA11">
            <v>0</v>
          </cell>
          <cell r="AB11">
            <v>617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B12">
            <v>102000556</v>
          </cell>
          <cell r="C12" t="str">
            <v>1 MILKUAT INSTAN STROWBERI</v>
          </cell>
          <cell r="D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B13">
            <v>102000556</v>
          </cell>
          <cell r="C13" t="str">
            <v>2 MILKUAT INSTAN ORANGE</v>
          </cell>
          <cell r="D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B14">
            <v>102000556</v>
          </cell>
          <cell r="C14" t="str">
            <v>3 MILKUAT INSTANT COKLAT</v>
          </cell>
          <cell r="D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10510</v>
          </cell>
          <cell r="C15" t="str">
            <v>AQ.380 ML ISI 1X24</v>
          </cell>
          <cell r="D15">
            <v>0</v>
          </cell>
          <cell r="E15">
            <v>0</v>
          </cell>
          <cell r="F15">
            <v>17400</v>
          </cell>
          <cell r="G15">
            <v>17400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10511</v>
          </cell>
          <cell r="C16" t="str">
            <v>AQ.380 ML BTL</v>
          </cell>
          <cell r="D16">
            <v>0</v>
          </cell>
          <cell r="E16">
            <v>0</v>
          </cell>
          <cell r="F16">
            <v>500</v>
          </cell>
          <cell r="G16">
            <v>500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10512</v>
          </cell>
          <cell r="C17" t="str">
            <v>AQ.380 ML KRAT/PALET</v>
          </cell>
          <cell r="D17">
            <v>0</v>
          </cell>
          <cell r="E17">
            <v>0</v>
          </cell>
          <cell r="F17">
            <v>13000</v>
          </cell>
          <cell r="G17">
            <v>13000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10520</v>
          </cell>
          <cell r="C18" t="str">
            <v>380 ML AQUA REFLECTION 1</v>
          </cell>
          <cell r="D18">
            <v>9</v>
          </cell>
          <cell r="E18">
            <v>612900</v>
          </cell>
          <cell r="F18">
            <v>119700</v>
          </cell>
          <cell r="G18">
            <v>68100</v>
          </cell>
          <cell r="H18">
            <v>55</v>
          </cell>
          <cell r="I18">
            <v>3745500</v>
          </cell>
          <cell r="J18">
            <v>5</v>
          </cell>
          <cell r="K18">
            <v>340500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45</v>
          </cell>
          <cell r="S18">
            <v>3064500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24</v>
          </cell>
          <cell r="AA18">
            <v>1634400</v>
          </cell>
          <cell r="AB18">
            <v>55</v>
          </cell>
          <cell r="AC18">
            <v>3745500</v>
          </cell>
          <cell r="AD18">
            <v>40</v>
          </cell>
          <cell r="AE18">
            <v>2724000</v>
          </cell>
          <cell r="AF18">
            <v>0</v>
          </cell>
        </row>
        <row r="19">
          <cell r="B19">
            <v>10521</v>
          </cell>
          <cell r="C19" t="str">
            <v>380 ML AQUA REFLECTION SP</v>
          </cell>
          <cell r="D19">
            <v>35</v>
          </cell>
          <cell r="E19">
            <v>2593500</v>
          </cell>
          <cell r="F19">
            <v>0</v>
          </cell>
          <cell r="G19">
            <v>74100</v>
          </cell>
          <cell r="H19">
            <v>0</v>
          </cell>
          <cell r="I19">
            <v>0</v>
          </cell>
          <cell r="J19">
            <v>10</v>
          </cell>
          <cell r="K19">
            <v>741000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20</v>
          </cell>
          <cell r="S19">
            <v>1482000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25</v>
          </cell>
          <cell r="AA19">
            <v>1852500</v>
          </cell>
          <cell r="AB19">
            <v>0</v>
          </cell>
          <cell r="AC19">
            <v>0</v>
          </cell>
          <cell r="AD19">
            <v>10</v>
          </cell>
          <cell r="AE19">
            <v>741000</v>
          </cell>
          <cell r="AF19">
            <v>0</v>
          </cell>
        </row>
        <row r="20">
          <cell r="B20">
            <v>12111</v>
          </cell>
          <cell r="C20" t="str">
            <v>AQ.1500ML 1X12</v>
          </cell>
          <cell r="D20">
            <v>21229</v>
          </cell>
          <cell r="E20">
            <v>739830650</v>
          </cell>
          <cell r="F20">
            <v>34700</v>
          </cell>
          <cell r="G20">
            <v>34850</v>
          </cell>
          <cell r="H20">
            <v>276510</v>
          </cell>
          <cell r="I20">
            <v>9636373500</v>
          </cell>
          <cell r="J20">
            <v>26099</v>
          </cell>
          <cell r="K20">
            <v>909550150</v>
          </cell>
          <cell r="L20">
            <v>2510</v>
          </cell>
          <cell r="M20">
            <v>87473500</v>
          </cell>
          <cell r="N20">
            <v>20325</v>
          </cell>
          <cell r="O20">
            <v>708326250</v>
          </cell>
          <cell r="P20">
            <v>16</v>
          </cell>
          <cell r="Q20">
            <v>557600</v>
          </cell>
          <cell r="R20">
            <v>312092</v>
          </cell>
          <cell r="S20">
            <v>10876406200</v>
          </cell>
          <cell r="T20">
            <v>2510</v>
          </cell>
          <cell r="U20">
            <v>87473500</v>
          </cell>
          <cell r="V20">
            <v>7385</v>
          </cell>
          <cell r="W20">
            <v>257367250</v>
          </cell>
          <cell r="X20">
            <v>17989</v>
          </cell>
          <cell r="Y20">
            <v>626916650</v>
          </cell>
          <cell r="Z20">
            <v>6681</v>
          </cell>
          <cell r="AA20">
            <v>232832850</v>
          </cell>
          <cell r="AB20">
            <v>271445</v>
          </cell>
          <cell r="AC20">
            <v>9459858250</v>
          </cell>
          <cell r="AD20">
            <v>285993</v>
          </cell>
          <cell r="AE20">
            <v>9966856050</v>
          </cell>
          <cell r="AF20">
            <v>0</v>
          </cell>
        </row>
        <row r="21">
          <cell r="B21">
            <v>12312</v>
          </cell>
          <cell r="C21" t="str">
            <v>AQ.600ML 1X24</v>
          </cell>
          <cell r="D21">
            <v>26114</v>
          </cell>
          <cell r="E21">
            <v>906155800</v>
          </cell>
          <cell r="F21">
            <v>34550</v>
          </cell>
          <cell r="G21">
            <v>34700</v>
          </cell>
          <cell r="H21">
            <v>231160</v>
          </cell>
          <cell r="I21">
            <v>8021252000</v>
          </cell>
          <cell r="J21">
            <v>39318</v>
          </cell>
          <cell r="K21">
            <v>1364334600</v>
          </cell>
          <cell r="L21">
            <v>20095</v>
          </cell>
          <cell r="M21">
            <v>697296500</v>
          </cell>
          <cell r="N21">
            <v>26324</v>
          </cell>
          <cell r="O21">
            <v>913442800</v>
          </cell>
          <cell r="P21">
            <v>0</v>
          </cell>
          <cell r="Q21">
            <v>0</v>
          </cell>
          <cell r="R21">
            <v>290140</v>
          </cell>
          <cell r="S21">
            <v>10067858000</v>
          </cell>
          <cell r="T21">
            <v>20095</v>
          </cell>
          <cell r="U21">
            <v>697296500</v>
          </cell>
          <cell r="V21">
            <v>7378</v>
          </cell>
          <cell r="W21">
            <v>256016600</v>
          </cell>
          <cell r="X21">
            <v>16160</v>
          </cell>
          <cell r="Y21">
            <v>560752000</v>
          </cell>
          <cell r="Z21">
            <v>9238</v>
          </cell>
          <cell r="AA21">
            <v>320558600</v>
          </cell>
          <cell r="AB21">
            <v>233946</v>
          </cell>
          <cell r="AC21">
            <v>8117926200</v>
          </cell>
          <cell r="AD21">
            <v>250822</v>
          </cell>
          <cell r="AE21">
            <v>8703523400</v>
          </cell>
          <cell r="AF21">
            <v>0</v>
          </cell>
        </row>
        <row r="22">
          <cell r="B22">
            <v>12512</v>
          </cell>
          <cell r="C22" t="str">
            <v>AQ.330ML 1X24</v>
          </cell>
          <cell r="D22">
            <v>457</v>
          </cell>
          <cell r="E22">
            <v>11676350</v>
          </cell>
          <cell r="F22">
            <v>25450</v>
          </cell>
          <cell r="G22">
            <v>25550</v>
          </cell>
          <cell r="H22">
            <v>23296</v>
          </cell>
          <cell r="I22">
            <v>595212800</v>
          </cell>
          <cell r="J22">
            <v>3154</v>
          </cell>
          <cell r="K22">
            <v>80584700</v>
          </cell>
          <cell r="L22">
            <v>0</v>
          </cell>
          <cell r="M22">
            <v>0</v>
          </cell>
          <cell r="N22">
            <v>255</v>
          </cell>
          <cell r="O22">
            <v>6515250</v>
          </cell>
          <cell r="P22">
            <v>0</v>
          </cell>
          <cell r="Q22">
            <v>0</v>
          </cell>
          <cell r="R22">
            <v>21747</v>
          </cell>
          <cell r="S22">
            <v>555635850</v>
          </cell>
          <cell r="T22">
            <v>0</v>
          </cell>
          <cell r="U22">
            <v>0</v>
          </cell>
          <cell r="V22">
            <v>2500</v>
          </cell>
          <cell r="W22">
            <v>63875000</v>
          </cell>
          <cell r="X22">
            <v>0</v>
          </cell>
          <cell r="Y22">
            <v>0</v>
          </cell>
          <cell r="Z22">
            <v>2915</v>
          </cell>
          <cell r="AA22">
            <v>74478250</v>
          </cell>
          <cell r="AB22">
            <v>21051</v>
          </cell>
          <cell r="AC22">
            <v>537853050</v>
          </cell>
          <cell r="AD22">
            <v>18593</v>
          </cell>
          <cell r="AE22">
            <v>475051150</v>
          </cell>
          <cell r="AF22">
            <v>0</v>
          </cell>
        </row>
        <row r="23">
          <cell r="B23" t="str">
            <v>12512P</v>
          </cell>
          <cell r="C23" t="str">
            <v>AQ.330 ML PSC</v>
          </cell>
          <cell r="D23">
            <v>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12513</v>
          </cell>
          <cell r="C24" t="str">
            <v>AQ. 330 ML 1 X 24 PCS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12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12613</v>
          </cell>
          <cell r="C25" t="str">
            <v>AQ.240ML 1X48</v>
          </cell>
          <cell r="D25">
            <v>20104</v>
          </cell>
          <cell r="E25">
            <v>382981200</v>
          </cell>
          <cell r="F25">
            <v>18350</v>
          </cell>
          <cell r="G25">
            <v>19050</v>
          </cell>
          <cell r="H25">
            <v>39936</v>
          </cell>
          <cell r="I25">
            <v>760780800</v>
          </cell>
          <cell r="J25">
            <v>15369</v>
          </cell>
          <cell r="K25">
            <v>292779450</v>
          </cell>
          <cell r="L25">
            <v>9216</v>
          </cell>
          <cell r="M25">
            <v>175564800</v>
          </cell>
          <cell r="N25">
            <v>42447</v>
          </cell>
          <cell r="O25">
            <v>808615350</v>
          </cell>
          <cell r="P25">
            <v>0</v>
          </cell>
          <cell r="Q25">
            <v>0</v>
          </cell>
          <cell r="R25">
            <v>89301</v>
          </cell>
          <cell r="S25">
            <v>1701184050</v>
          </cell>
          <cell r="T25">
            <v>9216</v>
          </cell>
          <cell r="U25">
            <v>175564800</v>
          </cell>
          <cell r="V25">
            <v>22120</v>
          </cell>
          <cell r="W25">
            <v>421386000</v>
          </cell>
          <cell r="X25">
            <v>6144</v>
          </cell>
          <cell r="Y25">
            <v>117043200</v>
          </cell>
          <cell r="Z25">
            <v>291</v>
          </cell>
          <cell r="AA25">
            <v>5543550</v>
          </cell>
          <cell r="AB25">
            <v>54119</v>
          </cell>
          <cell r="AC25">
            <v>1030966950</v>
          </cell>
          <cell r="AD25">
            <v>73932</v>
          </cell>
          <cell r="AE25">
            <v>1408404600</v>
          </cell>
          <cell r="AF25">
            <v>0</v>
          </cell>
        </row>
        <row r="26">
          <cell r="B26">
            <v>12812</v>
          </cell>
          <cell r="C26" t="str">
            <v>AQUA 750ML 1X18</v>
          </cell>
          <cell r="D26">
            <v>1174</v>
          </cell>
          <cell r="E26">
            <v>84147624</v>
          </cell>
          <cell r="G26">
            <v>71676</v>
          </cell>
          <cell r="H26">
            <v>2560</v>
          </cell>
          <cell r="I26">
            <v>183490560</v>
          </cell>
          <cell r="J26">
            <v>255</v>
          </cell>
          <cell r="K26">
            <v>18277380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3921</v>
          </cell>
          <cell r="S26">
            <v>281041596</v>
          </cell>
          <cell r="T26">
            <v>0</v>
          </cell>
          <cell r="U26">
            <v>0</v>
          </cell>
          <cell r="V26">
            <v>30</v>
          </cell>
          <cell r="W26">
            <v>2150280</v>
          </cell>
          <cell r="X26">
            <v>0</v>
          </cell>
          <cell r="Y26">
            <v>0</v>
          </cell>
          <cell r="Z26">
            <v>38</v>
          </cell>
          <cell r="AA26">
            <v>2723688</v>
          </cell>
          <cell r="AB26">
            <v>2530</v>
          </cell>
          <cell r="AC26">
            <v>181340280</v>
          </cell>
          <cell r="AD26">
            <v>3666</v>
          </cell>
          <cell r="AE26">
            <v>262764216</v>
          </cell>
          <cell r="AF26">
            <v>0</v>
          </cell>
        </row>
        <row r="27">
          <cell r="B27">
            <v>15851</v>
          </cell>
          <cell r="C27" t="str">
            <v>CHILLER/SHOWCASE MIZONE S</v>
          </cell>
          <cell r="D27">
            <v>27</v>
          </cell>
          <cell r="E27">
            <v>0</v>
          </cell>
          <cell r="H27">
            <v>0</v>
          </cell>
          <cell r="I27">
            <v>0</v>
          </cell>
          <cell r="J27">
            <v>3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27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3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-30</v>
          </cell>
          <cell r="AC27">
            <v>0</v>
          </cell>
          <cell r="AD27">
            <v>-3</v>
          </cell>
          <cell r="AE27">
            <v>0</v>
          </cell>
          <cell r="AF27">
            <v>0</v>
          </cell>
        </row>
        <row r="28">
          <cell r="B28">
            <v>19310</v>
          </cell>
          <cell r="C28" t="str">
            <v>AQ.TISSUE</v>
          </cell>
          <cell r="D28">
            <v>48833</v>
          </cell>
          <cell r="E28">
            <v>0</v>
          </cell>
          <cell r="H28">
            <v>155736</v>
          </cell>
          <cell r="I28">
            <v>0</v>
          </cell>
          <cell r="J28">
            <v>90472</v>
          </cell>
          <cell r="K28">
            <v>0</v>
          </cell>
          <cell r="L28">
            <v>0</v>
          </cell>
          <cell r="M28">
            <v>0</v>
          </cell>
          <cell r="N28">
            <v>4105</v>
          </cell>
          <cell r="O28">
            <v>0</v>
          </cell>
          <cell r="P28">
            <v>3178</v>
          </cell>
          <cell r="Q28">
            <v>0</v>
          </cell>
          <cell r="R28">
            <v>238533</v>
          </cell>
          <cell r="S28">
            <v>0</v>
          </cell>
          <cell r="T28">
            <v>0</v>
          </cell>
          <cell r="U28">
            <v>0</v>
          </cell>
          <cell r="V28">
            <v>17381</v>
          </cell>
          <cell r="W28">
            <v>0</v>
          </cell>
          <cell r="X28">
            <v>4534</v>
          </cell>
          <cell r="Y28">
            <v>0</v>
          </cell>
          <cell r="Z28">
            <v>35520</v>
          </cell>
          <cell r="AA28">
            <v>0</v>
          </cell>
          <cell r="AB28">
            <v>134748</v>
          </cell>
          <cell r="AC28">
            <v>0</v>
          </cell>
          <cell r="AD28">
            <v>148061</v>
          </cell>
          <cell r="AE28">
            <v>0</v>
          </cell>
          <cell r="AF28">
            <v>0</v>
          </cell>
        </row>
        <row r="29">
          <cell r="B29">
            <v>20110</v>
          </cell>
          <cell r="C29" t="str">
            <v>VT.5GLN ISI</v>
          </cell>
          <cell r="D29">
            <v>1360</v>
          </cell>
          <cell r="E29">
            <v>11424000</v>
          </cell>
          <cell r="F29">
            <v>7500</v>
          </cell>
          <cell r="G29">
            <v>8400</v>
          </cell>
          <cell r="H29">
            <v>14112</v>
          </cell>
          <cell r="I29">
            <v>118540800</v>
          </cell>
          <cell r="J29">
            <v>7000</v>
          </cell>
          <cell r="K29">
            <v>58800000</v>
          </cell>
          <cell r="L29">
            <v>0</v>
          </cell>
          <cell r="M29">
            <v>0</v>
          </cell>
          <cell r="N29">
            <v>1815</v>
          </cell>
          <cell r="O29">
            <v>15246000</v>
          </cell>
          <cell r="P29">
            <v>210</v>
          </cell>
          <cell r="Q29">
            <v>1764000</v>
          </cell>
          <cell r="R29">
            <v>20747</v>
          </cell>
          <cell r="S29">
            <v>174274800</v>
          </cell>
          <cell r="T29">
            <v>0</v>
          </cell>
          <cell r="U29">
            <v>0</v>
          </cell>
          <cell r="V29">
            <v>1425</v>
          </cell>
          <cell r="W29">
            <v>11970000</v>
          </cell>
          <cell r="X29">
            <v>1008</v>
          </cell>
          <cell r="Y29">
            <v>8467200</v>
          </cell>
          <cell r="Z29">
            <v>897</v>
          </cell>
          <cell r="AA29">
            <v>7534800</v>
          </cell>
          <cell r="AB29">
            <v>13284</v>
          </cell>
          <cell r="AC29">
            <v>111585600</v>
          </cell>
          <cell r="AD29">
            <v>13747</v>
          </cell>
          <cell r="AE29">
            <v>115474800</v>
          </cell>
          <cell r="AF29">
            <v>0</v>
          </cell>
        </row>
        <row r="30">
          <cell r="B30">
            <v>20111</v>
          </cell>
          <cell r="C30" t="str">
            <v>VT.5GLN BTL</v>
          </cell>
          <cell r="D30">
            <v>9518</v>
          </cell>
          <cell r="E30">
            <v>285540000</v>
          </cell>
          <cell r="F30">
            <v>30000</v>
          </cell>
          <cell r="G30">
            <v>30000</v>
          </cell>
          <cell r="H30">
            <v>14123</v>
          </cell>
          <cell r="I30">
            <v>423690000</v>
          </cell>
          <cell r="J30">
            <v>20793</v>
          </cell>
          <cell r="K30">
            <v>623790000</v>
          </cell>
          <cell r="L30">
            <v>0</v>
          </cell>
          <cell r="M30">
            <v>0</v>
          </cell>
          <cell r="N30">
            <v>2445</v>
          </cell>
          <cell r="O30">
            <v>73350000</v>
          </cell>
          <cell r="P30">
            <v>19179</v>
          </cell>
          <cell r="Q30">
            <v>575370000</v>
          </cell>
          <cell r="R30">
            <v>21011</v>
          </cell>
          <cell r="S30">
            <v>630330000</v>
          </cell>
          <cell r="T30">
            <v>0</v>
          </cell>
          <cell r="U30">
            <v>0</v>
          </cell>
          <cell r="V30">
            <v>1491</v>
          </cell>
          <cell r="W30">
            <v>44730000</v>
          </cell>
          <cell r="X30">
            <v>1008</v>
          </cell>
          <cell r="Y30">
            <v>30240000</v>
          </cell>
          <cell r="Z30">
            <v>4190</v>
          </cell>
          <cell r="AA30">
            <v>125700000</v>
          </cell>
          <cell r="AB30">
            <v>-5110</v>
          </cell>
          <cell r="AC30">
            <v>-153300000</v>
          </cell>
          <cell r="AD30">
            <v>218</v>
          </cell>
          <cell r="AE30">
            <v>6540000</v>
          </cell>
          <cell r="AF30">
            <v>0</v>
          </cell>
        </row>
        <row r="31">
          <cell r="B31">
            <v>22111</v>
          </cell>
          <cell r="C31" t="str">
            <v>VT.1500ML 1X12</v>
          </cell>
          <cell r="D31">
            <v>6107</v>
          </cell>
          <cell r="E31">
            <v>132521900</v>
          </cell>
          <cell r="F31">
            <v>20500</v>
          </cell>
          <cell r="G31">
            <v>21700</v>
          </cell>
          <cell r="H31">
            <v>5049</v>
          </cell>
          <cell r="I31">
            <v>109563300</v>
          </cell>
          <cell r="J31">
            <v>2052</v>
          </cell>
          <cell r="K31">
            <v>44528400</v>
          </cell>
          <cell r="L31">
            <v>0</v>
          </cell>
          <cell r="M31">
            <v>0</v>
          </cell>
          <cell r="N31">
            <v>404</v>
          </cell>
          <cell r="O31">
            <v>8766800</v>
          </cell>
          <cell r="P31">
            <v>0</v>
          </cell>
          <cell r="Q31">
            <v>0</v>
          </cell>
          <cell r="R31">
            <v>9514</v>
          </cell>
          <cell r="S31">
            <v>206453800</v>
          </cell>
          <cell r="T31">
            <v>0</v>
          </cell>
          <cell r="U31">
            <v>0</v>
          </cell>
          <cell r="V31">
            <v>2841</v>
          </cell>
          <cell r="W31">
            <v>61649700</v>
          </cell>
          <cell r="X31">
            <v>0</v>
          </cell>
          <cell r="Y31">
            <v>0</v>
          </cell>
          <cell r="Z31">
            <v>1257</v>
          </cell>
          <cell r="AA31">
            <v>27276900</v>
          </cell>
          <cell r="AB31">
            <v>2612</v>
          </cell>
          <cell r="AC31">
            <v>56680400</v>
          </cell>
          <cell r="AD31">
            <v>7462</v>
          </cell>
          <cell r="AE31">
            <v>161925400</v>
          </cell>
          <cell r="AF31">
            <v>0</v>
          </cell>
        </row>
        <row r="32">
          <cell r="B32">
            <v>22312</v>
          </cell>
          <cell r="C32" t="str">
            <v>VT.600ML 1X24</v>
          </cell>
          <cell r="D32">
            <v>1523</v>
          </cell>
          <cell r="E32">
            <v>34572100</v>
          </cell>
          <cell r="F32">
            <v>21500</v>
          </cell>
          <cell r="G32">
            <v>22700</v>
          </cell>
          <cell r="H32">
            <v>10472</v>
          </cell>
          <cell r="I32">
            <v>237714400</v>
          </cell>
          <cell r="J32">
            <v>3123</v>
          </cell>
          <cell r="K32">
            <v>70892100</v>
          </cell>
          <cell r="L32">
            <v>3464</v>
          </cell>
          <cell r="M32">
            <v>78632800</v>
          </cell>
          <cell r="N32">
            <v>4646</v>
          </cell>
          <cell r="O32">
            <v>105464200</v>
          </cell>
          <cell r="P32">
            <v>0</v>
          </cell>
          <cell r="Q32">
            <v>0</v>
          </cell>
          <cell r="R32">
            <v>16211</v>
          </cell>
          <cell r="S32">
            <v>367989700</v>
          </cell>
          <cell r="T32">
            <v>3464</v>
          </cell>
          <cell r="U32">
            <v>78632800</v>
          </cell>
          <cell r="V32">
            <v>1683</v>
          </cell>
          <cell r="W32">
            <v>38204100</v>
          </cell>
          <cell r="X32">
            <v>0</v>
          </cell>
          <cell r="Y32">
            <v>0</v>
          </cell>
          <cell r="Z32">
            <v>1870</v>
          </cell>
          <cell r="AA32">
            <v>42449000</v>
          </cell>
          <cell r="AB32">
            <v>13435</v>
          </cell>
          <cell r="AC32">
            <v>304974500</v>
          </cell>
          <cell r="AD32">
            <v>13088</v>
          </cell>
          <cell r="AE32">
            <v>297097600</v>
          </cell>
          <cell r="AF32">
            <v>0</v>
          </cell>
        </row>
        <row r="33">
          <cell r="B33">
            <v>22613</v>
          </cell>
          <cell r="C33" t="str">
            <v>VT.240ML 1X48</v>
          </cell>
          <cell r="D33">
            <v>11151</v>
          </cell>
          <cell r="E33">
            <v>159459300</v>
          </cell>
          <cell r="F33">
            <v>13600</v>
          </cell>
          <cell r="G33">
            <v>14300</v>
          </cell>
          <cell r="H33">
            <v>1728</v>
          </cell>
          <cell r="I33">
            <v>24710400</v>
          </cell>
          <cell r="J33">
            <v>3887</v>
          </cell>
          <cell r="K33">
            <v>55584100</v>
          </cell>
          <cell r="L33">
            <v>1728</v>
          </cell>
          <cell r="M33">
            <v>24710400</v>
          </cell>
          <cell r="N33">
            <v>1423</v>
          </cell>
          <cell r="O33">
            <v>20348900</v>
          </cell>
          <cell r="P33">
            <v>0</v>
          </cell>
          <cell r="Q33">
            <v>0</v>
          </cell>
          <cell r="R33">
            <v>16612</v>
          </cell>
          <cell r="S33">
            <v>237551600</v>
          </cell>
          <cell r="T33">
            <v>1728</v>
          </cell>
          <cell r="U33">
            <v>24710400</v>
          </cell>
          <cell r="V33">
            <v>721</v>
          </cell>
          <cell r="W33">
            <v>10310300</v>
          </cell>
          <cell r="X33">
            <v>0</v>
          </cell>
          <cell r="Y33">
            <v>0</v>
          </cell>
          <cell r="Z33">
            <v>856</v>
          </cell>
          <cell r="AA33">
            <v>12240800</v>
          </cell>
          <cell r="AB33">
            <v>2430</v>
          </cell>
          <cell r="AC33">
            <v>34749000</v>
          </cell>
          <cell r="AD33">
            <v>12725</v>
          </cell>
          <cell r="AE33">
            <v>181967500</v>
          </cell>
          <cell r="AF33">
            <v>0</v>
          </cell>
        </row>
        <row r="34">
          <cell r="B34">
            <v>26000</v>
          </cell>
          <cell r="C34" t="str">
            <v>VIT LEVITE ORANGE 350ML 1</v>
          </cell>
          <cell r="D34">
            <v>555</v>
          </cell>
          <cell r="E34">
            <v>18315000</v>
          </cell>
          <cell r="G34">
            <v>33000</v>
          </cell>
          <cell r="H34">
            <v>1460</v>
          </cell>
          <cell r="I34">
            <v>48180000</v>
          </cell>
          <cell r="J34">
            <v>825</v>
          </cell>
          <cell r="K34">
            <v>27225000</v>
          </cell>
          <cell r="L34">
            <v>0</v>
          </cell>
          <cell r="M34">
            <v>0</v>
          </cell>
          <cell r="N34">
            <v>232</v>
          </cell>
          <cell r="O34">
            <v>7656000</v>
          </cell>
          <cell r="P34">
            <v>0</v>
          </cell>
          <cell r="Q34">
            <v>0</v>
          </cell>
          <cell r="R34">
            <v>2010</v>
          </cell>
          <cell r="S34">
            <v>66330000</v>
          </cell>
          <cell r="T34">
            <v>0</v>
          </cell>
          <cell r="U34">
            <v>0</v>
          </cell>
          <cell r="V34">
            <v>254</v>
          </cell>
          <cell r="W34">
            <v>8382000</v>
          </cell>
          <cell r="X34">
            <v>0</v>
          </cell>
          <cell r="Y34">
            <v>0</v>
          </cell>
          <cell r="Z34">
            <v>808</v>
          </cell>
          <cell r="AA34">
            <v>26664000</v>
          </cell>
          <cell r="AB34">
            <v>1438</v>
          </cell>
          <cell r="AC34">
            <v>47454000</v>
          </cell>
          <cell r="AD34">
            <v>1185</v>
          </cell>
          <cell r="AE34">
            <v>39105000</v>
          </cell>
          <cell r="AF34">
            <v>0</v>
          </cell>
        </row>
        <row r="35">
          <cell r="B35" t="str">
            <v>26000P</v>
          </cell>
          <cell r="C35" t="str">
            <v>VIT LEVITE ORANGE 350ML 1</v>
          </cell>
          <cell r="D35">
            <v>12</v>
          </cell>
          <cell r="E35">
            <v>33000</v>
          </cell>
          <cell r="G35">
            <v>2750</v>
          </cell>
          <cell r="H35">
            <v>0</v>
          </cell>
          <cell r="I35">
            <v>0</v>
          </cell>
          <cell r="J35">
            <v>324</v>
          </cell>
          <cell r="K35">
            <v>891000</v>
          </cell>
          <cell r="L35">
            <v>0</v>
          </cell>
          <cell r="M35">
            <v>0</v>
          </cell>
          <cell r="N35">
            <v>852</v>
          </cell>
          <cell r="O35">
            <v>2343000</v>
          </cell>
          <cell r="P35">
            <v>0</v>
          </cell>
          <cell r="Q35">
            <v>0</v>
          </cell>
          <cell r="R35">
            <v>1094</v>
          </cell>
          <cell r="S35">
            <v>3008500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94</v>
          </cell>
          <cell r="AA35">
            <v>258500</v>
          </cell>
          <cell r="AB35">
            <v>852</v>
          </cell>
          <cell r="AC35">
            <v>2343000</v>
          </cell>
          <cell r="AD35">
            <v>770</v>
          </cell>
          <cell r="AE35">
            <v>2117500</v>
          </cell>
          <cell r="AF35">
            <v>0</v>
          </cell>
        </row>
        <row r="36">
          <cell r="B36">
            <v>26001</v>
          </cell>
          <cell r="C36" t="str">
            <v>VIT LEVITE JAMBU BIJI 350</v>
          </cell>
          <cell r="D36">
            <v>589</v>
          </cell>
          <cell r="E36">
            <v>19437000</v>
          </cell>
          <cell r="G36">
            <v>33000</v>
          </cell>
          <cell r="H36">
            <v>1250</v>
          </cell>
          <cell r="I36">
            <v>41250000</v>
          </cell>
          <cell r="J36">
            <v>1039</v>
          </cell>
          <cell r="K36">
            <v>34287000</v>
          </cell>
          <cell r="L36">
            <v>0</v>
          </cell>
          <cell r="M36">
            <v>0</v>
          </cell>
          <cell r="N36">
            <v>153</v>
          </cell>
          <cell r="O36">
            <v>5049000</v>
          </cell>
          <cell r="P36">
            <v>0</v>
          </cell>
          <cell r="Q36">
            <v>0</v>
          </cell>
          <cell r="R36">
            <v>2077</v>
          </cell>
          <cell r="S36">
            <v>68541000</v>
          </cell>
          <cell r="T36">
            <v>0</v>
          </cell>
          <cell r="U36">
            <v>0</v>
          </cell>
          <cell r="V36">
            <v>126</v>
          </cell>
          <cell r="W36">
            <v>4158000</v>
          </cell>
          <cell r="X36">
            <v>0</v>
          </cell>
          <cell r="Y36">
            <v>0</v>
          </cell>
          <cell r="Z36">
            <v>828</v>
          </cell>
          <cell r="AA36">
            <v>27324000</v>
          </cell>
          <cell r="AB36">
            <v>1277</v>
          </cell>
          <cell r="AC36">
            <v>42141000</v>
          </cell>
          <cell r="AD36">
            <v>1038</v>
          </cell>
          <cell r="AE36">
            <v>34254000</v>
          </cell>
          <cell r="AF36">
            <v>0</v>
          </cell>
        </row>
        <row r="37">
          <cell r="B37" t="str">
            <v>26001P</v>
          </cell>
          <cell r="C37" t="str">
            <v>VIT LEVITE JAMBU BIJI 350</v>
          </cell>
          <cell r="D37">
            <v>12</v>
          </cell>
          <cell r="E37">
            <v>33000</v>
          </cell>
          <cell r="G37">
            <v>2750</v>
          </cell>
          <cell r="H37">
            <v>0</v>
          </cell>
          <cell r="I37">
            <v>0</v>
          </cell>
          <cell r="J37">
            <v>98</v>
          </cell>
          <cell r="K37">
            <v>269500</v>
          </cell>
          <cell r="L37">
            <v>0</v>
          </cell>
          <cell r="M37">
            <v>0</v>
          </cell>
          <cell r="N37">
            <v>276</v>
          </cell>
          <cell r="O37">
            <v>759000</v>
          </cell>
          <cell r="P37">
            <v>0</v>
          </cell>
          <cell r="Q37">
            <v>0</v>
          </cell>
          <cell r="R37">
            <v>320</v>
          </cell>
          <cell r="S37">
            <v>880000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66</v>
          </cell>
          <cell r="AA37">
            <v>181500</v>
          </cell>
          <cell r="AB37">
            <v>276</v>
          </cell>
          <cell r="AC37">
            <v>759000</v>
          </cell>
          <cell r="AD37">
            <v>222</v>
          </cell>
          <cell r="AE37">
            <v>610500</v>
          </cell>
          <cell r="AF37">
            <v>0</v>
          </cell>
        </row>
        <row r="38">
          <cell r="B38">
            <v>26002</v>
          </cell>
          <cell r="C38" t="str">
            <v>VIT LEVITE COMBO 350ML 1</v>
          </cell>
          <cell r="D38">
            <v>10</v>
          </cell>
          <cell r="E38">
            <v>330000</v>
          </cell>
          <cell r="G38">
            <v>33000</v>
          </cell>
          <cell r="H38">
            <v>0</v>
          </cell>
          <cell r="I38">
            <v>0</v>
          </cell>
          <cell r="J38">
            <v>75</v>
          </cell>
          <cell r="K38">
            <v>2475000</v>
          </cell>
          <cell r="L38">
            <v>0</v>
          </cell>
          <cell r="M38">
            <v>0</v>
          </cell>
          <cell r="N38">
            <v>100</v>
          </cell>
          <cell r="O38">
            <v>3300000</v>
          </cell>
          <cell r="P38">
            <v>0</v>
          </cell>
          <cell r="Q38">
            <v>0</v>
          </cell>
          <cell r="R38">
            <v>133</v>
          </cell>
          <cell r="S38">
            <v>4389000</v>
          </cell>
          <cell r="T38">
            <v>0</v>
          </cell>
          <cell r="U38">
            <v>0</v>
          </cell>
          <cell r="V38">
            <v>35</v>
          </cell>
          <cell r="W38">
            <v>1155000</v>
          </cell>
          <cell r="X38">
            <v>0</v>
          </cell>
          <cell r="Y38">
            <v>0</v>
          </cell>
          <cell r="Z38">
            <v>17</v>
          </cell>
          <cell r="AA38">
            <v>561000</v>
          </cell>
          <cell r="AB38">
            <v>65</v>
          </cell>
          <cell r="AC38">
            <v>2145000</v>
          </cell>
          <cell r="AD38">
            <v>58</v>
          </cell>
          <cell r="AE38">
            <v>1914000</v>
          </cell>
          <cell r="AF38">
            <v>0</v>
          </cell>
        </row>
        <row r="39">
          <cell r="B39">
            <v>26003</v>
          </cell>
          <cell r="C39" t="str">
            <v>VIT LEVITE COMBO 350ML 1X6</v>
          </cell>
          <cell r="D39">
            <v>0</v>
          </cell>
          <cell r="E39">
            <v>0</v>
          </cell>
          <cell r="G39">
            <v>16500</v>
          </cell>
          <cell r="H39">
            <v>0</v>
          </cell>
          <cell r="I39">
            <v>0</v>
          </cell>
          <cell r="J39">
            <v>33</v>
          </cell>
          <cell r="K39">
            <v>544500</v>
          </cell>
          <cell r="L39">
            <v>0</v>
          </cell>
          <cell r="M39">
            <v>0</v>
          </cell>
          <cell r="N39">
            <v>90</v>
          </cell>
          <cell r="O39">
            <v>1485000</v>
          </cell>
          <cell r="P39">
            <v>0</v>
          </cell>
          <cell r="Q39">
            <v>0</v>
          </cell>
          <cell r="R39">
            <v>102</v>
          </cell>
          <cell r="S39">
            <v>1683000</v>
          </cell>
          <cell r="T39">
            <v>0</v>
          </cell>
          <cell r="U39">
            <v>0</v>
          </cell>
          <cell r="V39">
            <v>20</v>
          </cell>
          <cell r="W39">
            <v>330000</v>
          </cell>
          <cell r="X39">
            <v>0</v>
          </cell>
          <cell r="Y39">
            <v>0</v>
          </cell>
          <cell r="Z39">
            <v>1</v>
          </cell>
          <cell r="AA39">
            <v>16500</v>
          </cell>
          <cell r="AB39">
            <v>70</v>
          </cell>
          <cell r="AC39">
            <v>1155000</v>
          </cell>
          <cell r="AD39">
            <v>69</v>
          </cell>
          <cell r="AE39">
            <v>1138500</v>
          </cell>
          <cell r="AF39">
            <v>0</v>
          </cell>
        </row>
        <row r="40">
          <cell r="B40">
            <v>27110</v>
          </cell>
          <cell r="C40" t="str">
            <v>VT.GUCI BIRU</v>
          </cell>
          <cell r="D40">
            <v>8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8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B41">
            <v>29310</v>
          </cell>
          <cell r="C41" t="str">
            <v>VT.TISSUE</v>
          </cell>
          <cell r="D41">
            <v>9696</v>
          </cell>
          <cell r="E41">
            <v>0</v>
          </cell>
          <cell r="H41">
            <v>14112</v>
          </cell>
          <cell r="I41">
            <v>0</v>
          </cell>
          <cell r="J41">
            <v>6900</v>
          </cell>
          <cell r="K41">
            <v>0</v>
          </cell>
          <cell r="L41">
            <v>0</v>
          </cell>
          <cell r="M41">
            <v>0</v>
          </cell>
          <cell r="N41">
            <v>1815</v>
          </cell>
          <cell r="O41">
            <v>0</v>
          </cell>
          <cell r="P41">
            <v>210</v>
          </cell>
          <cell r="Q41">
            <v>0</v>
          </cell>
          <cell r="R41">
            <v>20647</v>
          </cell>
          <cell r="S41">
            <v>0</v>
          </cell>
          <cell r="T41">
            <v>0</v>
          </cell>
          <cell r="U41">
            <v>0</v>
          </cell>
          <cell r="V41">
            <v>1425</v>
          </cell>
          <cell r="W41">
            <v>0</v>
          </cell>
          <cell r="X41">
            <v>1008</v>
          </cell>
          <cell r="Y41">
            <v>0</v>
          </cell>
          <cell r="Z41">
            <v>9233</v>
          </cell>
          <cell r="AA41">
            <v>0</v>
          </cell>
          <cell r="AB41">
            <v>13284</v>
          </cell>
          <cell r="AC41">
            <v>0</v>
          </cell>
          <cell r="AD41">
            <v>13747</v>
          </cell>
          <cell r="AE41">
            <v>0</v>
          </cell>
          <cell r="AF41">
            <v>0</v>
          </cell>
        </row>
        <row r="42">
          <cell r="B42">
            <v>32883</v>
          </cell>
          <cell r="C42" t="str">
            <v>RACK DISPLAY POLOS BESAR</v>
          </cell>
          <cell r="D42">
            <v>8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8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B43">
            <v>40410</v>
          </cell>
          <cell r="C43" t="str">
            <v>MIZONE ORANGE LIME  500ML</v>
          </cell>
          <cell r="D43">
            <v>9398</v>
          </cell>
          <cell r="E43">
            <v>287578800</v>
          </cell>
          <cell r="F43">
            <v>29200</v>
          </cell>
          <cell r="G43">
            <v>30600</v>
          </cell>
          <cell r="H43">
            <v>12936</v>
          </cell>
          <cell r="I43">
            <v>395841600</v>
          </cell>
          <cell r="J43">
            <v>3298</v>
          </cell>
          <cell r="K43">
            <v>100918800</v>
          </cell>
          <cell r="L43">
            <v>0</v>
          </cell>
          <cell r="M43">
            <v>0</v>
          </cell>
          <cell r="N43">
            <v>15</v>
          </cell>
          <cell r="O43">
            <v>459000</v>
          </cell>
          <cell r="P43">
            <v>0</v>
          </cell>
          <cell r="Q43">
            <v>0</v>
          </cell>
          <cell r="R43">
            <v>8432</v>
          </cell>
          <cell r="S43">
            <v>258019200</v>
          </cell>
          <cell r="T43">
            <v>0</v>
          </cell>
          <cell r="U43">
            <v>0</v>
          </cell>
          <cell r="V43">
            <v>61</v>
          </cell>
          <cell r="W43">
            <v>1866600</v>
          </cell>
          <cell r="X43">
            <v>3080</v>
          </cell>
          <cell r="Y43">
            <v>94248000</v>
          </cell>
          <cell r="Z43">
            <v>14074</v>
          </cell>
          <cell r="AA43">
            <v>430664400</v>
          </cell>
          <cell r="AB43">
            <v>9810</v>
          </cell>
          <cell r="AC43">
            <v>300186000</v>
          </cell>
          <cell r="AD43">
            <v>5134</v>
          </cell>
          <cell r="AE43">
            <v>157100400</v>
          </cell>
          <cell r="AF43">
            <v>0</v>
          </cell>
        </row>
        <row r="44">
          <cell r="B44" t="str">
            <v>40410P</v>
          </cell>
          <cell r="C44" t="str">
            <v>MIZONE ORANGE LIME 500ML</v>
          </cell>
          <cell r="D44">
            <v>0</v>
          </cell>
          <cell r="E44">
            <v>0</v>
          </cell>
          <cell r="F44">
            <v>2800</v>
          </cell>
          <cell r="G44">
            <v>2550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40411</v>
          </cell>
          <cell r="C45" t="str">
            <v>MIZONE PASSION FRUIT 500M</v>
          </cell>
          <cell r="D45">
            <v>0</v>
          </cell>
          <cell r="E45">
            <v>0</v>
          </cell>
          <cell r="F45">
            <v>29200</v>
          </cell>
          <cell r="G45">
            <v>30600</v>
          </cell>
          <cell r="H45">
            <v>0</v>
          </cell>
          <cell r="I45">
            <v>0</v>
          </cell>
          <cell r="J45">
            <v>1</v>
          </cell>
          <cell r="K45">
            <v>30600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30600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40412</v>
          </cell>
          <cell r="C46" t="str">
            <v>MIZONE LYCHEE LEMON 500 M</v>
          </cell>
          <cell r="D46">
            <v>12053</v>
          </cell>
          <cell r="E46">
            <v>368821800</v>
          </cell>
          <cell r="F46">
            <v>29200</v>
          </cell>
          <cell r="G46">
            <v>30600</v>
          </cell>
          <cell r="H46">
            <v>51436</v>
          </cell>
          <cell r="I46">
            <v>1573941600</v>
          </cell>
          <cell r="J46">
            <v>36528</v>
          </cell>
          <cell r="K46">
            <v>1117756800</v>
          </cell>
          <cell r="L46">
            <v>0</v>
          </cell>
          <cell r="M46">
            <v>0</v>
          </cell>
          <cell r="N46">
            <v>17</v>
          </cell>
          <cell r="O46">
            <v>520200</v>
          </cell>
          <cell r="P46">
            <v>0</v>
          </cell>
          <cell r="Q46">
            <v>0</v>
          </cell>
          <cell r="R46">
            <v>75752</v>
          </cell>
          <cell r="S46">
            <v>2318011200</v>
          </cell>
          <cell r="T46">
            <v>0</v>
          </cell>
          <cell r="U46">
            <v>0</v>
          </cell>
          <cell r="V46">
            <v>61</v>
          </cell>
          <cell r="W46">
            <v>1866600</v>
          </cell>
          <cell r="X46">
            <v>0</v>
          </cell>
          <cell r="Y46">
            <v>0</v>
          </cell>
          <cell r="Z46">
            <v>24221</v>
          </cell>
          <cell r="AA46">
            <v>741162600</v>
          </cell>
          <cell r="AB46">
            <v>51392</v>
          </cell>
          <cell r="AC46">
            <v>1572595200</v>
          </cell>
          <cell r="AD46">
            <v>39224</v>
          </cell>
          <cell r="AE46">
            <v>1200254400</v>
          </cell>
          <cell r="AF46">
            <v>0</v>
          </cell>
        </row>
        <row r="47">
          <cell r="B47" t="str">
            <v>40412P</v>
          </cell>
          <cell r="C47" t="str">
            <v>MIZONE LYCHEE LEMON 500 M</v>
          </cell>
          <cell r="D47">
            <v>0</v>
          </cell>
          <cell r="E47">
            <v>0</v>
          </cell>
          <cell r="F47">
            <v>2800</v>
          </cell>
          <cell r="G47">
            <v>2550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B48">
            <v>40413</v>
          </cell>
          <cell r="C48" t="str">
            <v>MIZONE M.PACK TT 500ML 1X</v>
          </cell>
          <cell r="D48">
            <v>10</v>
          </cell>
          <cell r="E48">
            <v>306000</v>
          </cell>
          <cell r="F48">
            <v>29200</v>
          </cell>
          <cell r="G48">
            <v>30600</v>
          </cell>
          <cell r="H48">
            <v>0</v>
          </cell>
          <cell r="I48">
            <v>0</v>
          </cell>
          <cell r="J48">
            <v>22</v>
          </cell>
          <cell r="K48">
            <v>673200</v>
          </cell>
          <cell r="L48">
            <v>0</v>
          </cell>
          <cell r="M48">
            <v>0</v>
          </cell>
          <cell r="N48">
            <v>105</v>
          </cell>
          <cell r="O48">
            <v>3213000</v>
          </cell>
          <cell r="P48">
            <v>0</v>
          </cell>
          <cell r="Q48">
            <v>0</v>
          </cell>
          <cell r="R48">
            <v>114</v>
          </cell>
          <cell r="S48">
            <v>3488400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23</v>
          </cell>
          <cell r="AA48">
            <v>703800</v>
          </cell>
          <cell r="AB48">
            <v>105</v>
          </cell>
          <cell r="AC48">
            <v>3213000</v>
          </cell>
          <cell r="AD48">
            <v>92</v>
          </cell>
          <cell r="AE48">
            <v>2815200</v>
          </cell>
          <cell r="AF48">
            <v>0</v>
          </cell>
        </row>
        <row r="49">
          <cell r="B49">
            <v>40418</v>
          </cell>
          <cell r="C49" t="str">
            <v>MIZONE APPLE GUAVA 500 ML</v>
          </cell>
          <cell r="D49">
            <v>2885</v>
          </cell>
          <cell r="E49">
            <v>88281000</v>
          </cell>
          <cell r="F49">
            <v>29200</v>
          </cell>
          <cell r="G49">
            <v>30600</v>
          </cell>
          <cell r="H49">
            <v>10164</v>
          </cell>
          <cell r="I49">
            <v>311018400</v>
          </cell>
          <cell r="J49">
            <v>1684</v>
          </cell>
          <cell r="K49">
            <v>51530400</v>
          </cell>
          <cell r="L49">
            <v>0</v>
          </cell>
          <cell r="M49">
            <v>0</v>
          </cell>
          <cell r="N49">
            <v>37</v>
          </cell>
          <cell r="O49">
            <v>1132200</v>
          </cell>
          <cell r="P49">
            <v>0</v>
          </cell>
          <cell r="Q49">
            <v>0</v>
          </cell>
          <cell r="R49">
            <v>5948</v>
          </cell>
          <cell r="S49">
            <v>182008800</v>
          </cell>
          <cell r="T49">
            <v>0</v>
          </cell>
          <cell r="U49">
            <v>0</v>
          </cell>
          <cell r="V49">
            <v>50</v>
          </cell>
          <cell r="W49">
            <v>1530000</v>
          </cell>
          <cell r="X49">
            <v>0</v>
          </cell>
          <cell r="Y49">
            <v>0</v>
          </cell>
          <cell r="Z49">
            <v>8772</v>
          </cell>
          <cell r="AA49">
            <v>268423200</v>
          </cell>
          <cell r="AB49">
            <v>10151</v>
          </cell>
          <cell r="AC49">
            <v>310620600</v>
          </cell>
          <cell r="AD49">
            <v>4264</v>
          </cell>
          <cell r="AE49">
            <v>130478400</v>
          </cell>
          <cell r="AF49">
            <v>0</v>
          </cell>
        </row>
        <row r="50">
          <cell r="B50" t="str">
            <v>40418P</v>
          </cell>
          <cell r="C50" t="str">
            <v>MIZONE APPLE GUAVA 500 ML</v>
          </cell>
          <cell r="D50">
            <v>0</v>
          </cell>
          <cell r="E50">
            <v>0</v>
          </cell>
          <cell r="F50">
            <v>2800</v>
          </cell>
          <cell r="G50">
            <v>2550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B51">
            <v>40419</v>
          </cell>
          <cell r="C51" t="str">
            <v>MIZONE MANGGO KWENI 500ML</v>
          </cell>
          <cell r="D51">
            <v>0</v>
          </cell>
          <cell r="E51">
            <v>0</v>
          </cell>
          <cell r="F51">
            <v>29200</v>
          </cell>
          <cell r="G51">
            <v>30600</v>
          </cell>
          <cell r="H51">
            <v>0</v>
          </cell>
          <cell r="I51">
            <v>0</v>
          </cell>
          <cell r="J51">
            <v>3</v>
          </cell>
          <cell r="K51">
            <v>91800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3</v>
          </cell>
          <cell r="S51">
            <v>91800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B52" t="str">
            <v>40419P</v>
          </cell>
          <cell r="C52" t="str">
            <v>MIZONE MANGGO KWENI 500ML</v>
          </cell>
          <cell r="D52">
            <v>0</v>
          </cell>
          <cell r="E52">
            <v>0</v>
          </cell>
          <cell r="F52">
            <v>2800</v>
          </cell>
          <cell r="G52">
            <v>2550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B53">
            <v>40426</v>
          </cell>
          <cell r="C53" t="str">
            <v>MIZONE LYCHEE LEMON 1500</v>
          </cell>
          <cell r="D53">
            <v>0</v>
          </cell>
          <cell r="E53">
            <v>0</v>
          </cell>
          <cell r="F53">
            <v>39100</v>
          </cell>
          <cell r="G53">
            <v>39100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B54">
            <v>40427</v>
          </cell>
          <cell r="C54" t="str">
            <v>MIZONE COOLIN BLEWAH 500M</v>
          </cell>
          <cell r="D54">
            <v>0</v>
          </cell>
          <cell r="E54">
            <v>0</v>
          </cell>
          <cell r="F54">
            <v>29200</v>
          </cell>
          <cell r="G54">
            <v>30600</v>
          </cell>
          <cell r="H54">
            <v>0</v>
          </cell>
          <cell r="I54">
            <v>0</v>
          </cell>
          <cell r="J54">
            <v>11</v>
          </cell>
          <cell r="K54">
            <v>336600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11</v>
          </cell>
          <cell r="S54">
            <v>336600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B55">
            <v>40428</v>
          </cell>
          <cell r="C55" t="str">
            <v>MIZONE COOLIN BLEWAH LE 5</v>
          </cell>
          <cell r="D55">
            <v>0</v>
          </cell>
          <cell r="E55">
            <v>0</v>
          </cell>
          <cell r="F55">
            <v>29200</v>
          </cell>
          <cell r="G55">
            <v>30600</v>
          </cell>
          <cell r="H55">
            <v>0</v>
          </cell>
          <cell r="I55">
            <v>0</v>
          </cell>
          <cell r="J55">
            <v>10</v>
          </cell>
          <cell r="K55">
            <v>306000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10</v>
          </cell>
          <cell r="S55">
            <v>306000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B56">
            <v>40429</v>
          </cell>
          <cell r="C56" t="str">
            <v>MIZONE COCOPINA 500ML1X12</v>
          </cell>
          <cell r="D56">
            <v>0</v>
          </cell>
          <cell r="E56">
            <v>0</v>
          </cell>
          <cell r="F56">
            <v>0</v>
          </cell>
          <cell r="G56">
            <v>30600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 t="str">
            <v>40429B</v>
          </cell>
          <cell r="C57" t="str">
            <v>MIZONE COCOPINA BRAZIL RE</v>
          </cell>
          <cell r="D57">
            <v>2</v>
          </cell>
          <cell r="E57">
            <v>61200</v>
          </cell>
          <cell r="G57">
            <v>30600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2</v>
          </cell>
          <cell r="W57">
            <v>61200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-2</v>
          </cell>
          <cell r="AC57">
            <v>-61200</v>
          </cell>
          <cell r="AD57">
            <v>0</v>
          </cell>
          <cell r="AE57">
            <v>0</v>
          </cell>
          <cell r="AF57">
            <v>0</v>
          </cell>
        </row>
        <row r="58">
          <cell r="B58" t="str">
            <v>40429C</v>
          </cell>
          <cell r="C58" t="str">
            <v>MIZONE COCOPINA BRAZIL FU</v>
          </cell>
          <cell r="D58">
            <v>0</v>
          </cell>
          <cell r="E58">
            <v>0</v>
          </cell>
          <cell r="G58">
            <v>30600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B59" t="str">
            <v>40429P</v>
          </cell>
          <cell r="C59" t="str">
            <v>MIZONE COCOPINA 500ML1X12</v>
          </cell>
          <cell r="D59">
            <v>0</v>
          </cell>
          <cell r="E59">
            <v>0</v>
          </cell>
          <cell r="G59">
            <v>2550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B60">
            <v>40430</v>
          </cell>
          <cell r="C60" t="str">
            <v>MIZONE FRES-IN CRISPY APP</v>
          </cell>
          <cell r="D60">
            <v>379</v>
          </cell>
          <cell r="E60">
            <v>16372800</v>
          </cell>
          <cell r="G60">
            <v>43200</v>
          </cell>
          <cell r="H60">
            <v>2464</v>
          </cell>
          <cell r="I60">
            <v>106444800</v>
          </cell>
          <cell r="J60">
            <v>857</v>
          </cell>
          <cell r="K60">
            <v>37022400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1750</v>
          </cell>
          <cell r="S60">
            <v>75600000</v>
          </cell>
          <cell r="T60">
            <v>0</v>
          </cell>
          <cell r="U60">
            <v>0</v>
          </cell>
          <cell r="V60">
            <v>161</v>
          </cell>
          <cell r="W60">
            <v>6955200</v>
          </cell>
          <cell r="X60">
            <v>0</v>
          </cell>
          <cell r="Y60">
            <v>0</v>
          </cell>
          <cell r="Z60">
            <v>1789</v>
          </cell>
          <cell r="AA60">
            <v>77284800</v>
          </cell>
          <cell r="AB60">
            <v>2303</v>
          </cell>
          <cell r="AC60">
            <v>99489600</v>
          </cell>
          <cell r="AD60">
            <v>893</v>
          </cell>
          <cell r="AE60">
            <v>38577600</v>
          </cell>
          <cell r="AF60">
            <v>0</v>
          </cell>
        </row>
        <row r="61">
          <cell r="B61" t="str">
            <v>40430P</v>
          </cell>
          <cell r="C61" t="str">
            <v>MIZONE FRES-IN CRISPY APP</v>
          </cell>
          <cell r="D61">
            <v>12</v>
          </cell>
          <cell r="E61">
            <v>43200</v>
          </cell>
          <cell r="G61">
            <v>3600</v>
          </cell>
          <cell r="H61">
            <v>0</v>
          </cell>
          <cell r="I61">
            <v>0</v>
          </cell>
          <cell r="J61">
            <v>31</v>
          </cell>
          <cell r="K61">
            <v>111600</v>
          </cell>
          <cell r="L61">
            <v>0</v>
          </cell>
          <cell r="M61">
            <v>0</v>
          </cell>
          <cell r="N61">
            <v>12</v>
          </cell>
          <cell r="O61">
            <v>43200</v>
          </cell>
          <cell r="P61">
            <v>0</v>
          </cell>
          <cell r="Q61">
            <v>0</v>
          </cell>
          <cell r="R61">
            <v>31</v>
          </cell>
          <cell r="S61">
            <v>111600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24</v>
          </cell>
          <cell r="AA61">
            <v>86400</v>
          </cell>
          <cell r="AB61">
            <v>12</v>
          </cell>
          <cell r="AC61">
            <v>43200</v>
          </cell>
          <cell r="AD61">
            <v>0</v>
          </cell>
          <cell r="AE61">
            <v>0</v>
          </cell>
          <cell r="AF61">
            <v>0</v>
          </cell>
        </row>
        <row r="62">
          <cell r="B62">
            <v>40431</v>
          </cell>
          <cell r="C62" t="str">
            <v>MIZONE FRES-IN JC STRAWBE</v>
          </cell>
          <cell r="D62">
            <v>494</v>
          </cell>
          <cell r="E62">
            <v>21340800</v>
          </cell>
          <cell r="G62">
            <v>43200</v>
          </cell>
          <cell r="H62">
            <v>1078</v>
          </cell>
          <cell r="I62">
            <v>46569600</v>
          </cell>
          <cell r="J62">
            <v>520</v>
          </cell>
          <cell r="K62">
            <v>22464000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1023</v>
          </cell>
          <cell r="S62">
            <v>44193600</v>
          </cell>
          <cell r="T62">
            <v>0</v>
          </cell>
          <cell r="U62">
            <v>0</v>
          </cell>
          <cell r="V62">
            <v>171</v>
          </cell>
          <cell r="W62">
            <v>7387200</v>
          </cell>
          <cell r="X62">
            <v>0</v>
          </cell>
          <cell r="Y62">
            <v>0</v>
          </cell>
          <cell r="Z62">
            <v>898</v>
          </cell>
          <cell r="AA62">
            <v>38793600</v>
          </cell>
          <cell r="AB62">
            <v>907</v>
          </cell>
          <cell r="AC62">
            <v>39182400</v>
          </cell>
          <cell r="AD62">
            <v>503</v>
          </cell>
          <cell r="AE62">
            <v>21729600</v>
          </cell>
          <cell r="AF62">
            <v>0</v>
          </cell>
        </row>
        <row r="63">
          <cell r="B63" t="str">
            <v>40431P</v>
          </cell>
          <cell r="C63" t="str">
            <v>MIZONE FRES-IN JC STRAWBE</v>
          </cell>
          <cell r="D63">
            <v>12</v>
          </cell>
          <cell r="E63">
            <v>43200</v>
          </cell>
          <cell r="G63">
            <v>3600</v>
          </cell>
          <cell r="H63">
            <v>0</v>
          </cell>
          <cell r="I63">
            <v>0</v>
          </cell>
          <cell r="J63">
            <v>24</v>
          </cell>
          <cell r="K63">
            <v>86400</v>
          </cell>
          <cell r="L63">
            <v>0</v>
          </cell>
          <cell r="M63">
            <v>0</v>
          </cell>
          <cell r="N63">
            <v>132</v>
          </cell>
          <cell r="O63">
            <v>475200</v>
          </cell>
          <cell r="P63">
            <v>0</v>
          </cell>
          <cell r="Q63">
            <v>0</v>
          </cell>
          <cell r="R63">
            <v>51</v>
          </cell>
          <cell r="S63">
            <v>183600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117</v>
          </cell>
          <cell r="AA63">
            <v>421200</v>
          </cell>
          <cell r="AB63">
            <v>132</v>
          </cell>
          <cell r="AC63">
            <v>475200</v>
          </cell>
          <cell r="AD63">
            <v>27</v>
          </cell>
          <cell r="AE63">
            <v>97200</v>
          </cell>
          <cell r="AF63">
            <v>0</v>
          </cell>
        </row>
        <row r="64">
          <cell r="B64">
            <v>40432</v>
          </cell>
          <cell r="C64" t="str">
            <v>FRES-IN COMBO STRAW-APPLE</v>
          </cell>
          <cell r="D64">
            <v>5</v>
          </cell>
          <cell r="E64">
            <v>216000</v>
          </cell>
          <cell r="G64">
            <v>43200</v>
          </cell>
          <cell r="H64">
            <v>0</v>
          </cell>
          <cell r="I64">
            <v>0</v>
          </cell>
          <cell r="J64">
            <v>21</v>
          </cell>
          <cell r="K64">
            <v>907200</v>
          </cell>
          <cell r="L64">
            <v>0</v>
          </cell>
          <cell r="M64">
            <v>0</v>
          </cell>
          <cell r="N64">
            <v>40</v>
          </cell>
          <cell r="O64">
            <v>1728000</v>
          </cell>
          <cell r="P64">
            <v>0</v>
          </cell>
          <cell r="Q64">
            <v>0</v>
          </cell>
          <cell r="R64">
            <v>54</v>
          </cell>
          <cell r="S64">
            <v>2332800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12</v>
          </cell>
          <cell r="AA64">
            <v>518400</v>
          </cell>
          <cell r="AB64">
            <v>40</v>
          </cell>
          <cell r="AC64">
            <v>1728000</v>
          </cell>
          <cell r="AD64">
            <v>33</v>
          </cell>
          <cell r="AE64">
            <v>1425600</v>
          </cell>
          <cell r="AF64">
            <v>0</v>
          </cell>
        </row>
        <row r="65">
          <cell r="B65">
            <v>40434</v>
          </cell>
          <cell r="C65" t="str">
            <v>MIZONE FRES-IN CRISPY APP 1X6</v>
          </cell>
          <cell r="D65">
            <v>0</v>
          </cell>
          <cell r="E65">
            <v>0</v>
          </cell>
          <cell r="G65">
            <v>21600</v>
          </cell>
          <cell r="H65">
            <v>0</v>
          </cell>
          <cell r="I65">
            <v>0</v>
          </cell>
          <cell r="J65">
            <v>37</v>
          </cell>
          <cell r="K65">
            <v>799200</v>
          </cell>
          <cell r="L65">
            <v>0</v>
          </cell>
          <cell r="M65">
            <v>0</v>
          </cell>
          <cell r="N65">
            <v>80</v>
          </cell>
          <cell r="O65">
            <v>1728000</v>
          </cell>
          <cell r="P65">
            <v>0</v>
          </cell>
          <cell r="Q65">
            <v>0</v>
          </cell>
          <cell r="R65">
            <v>87</v>
          </cell>
          <cell r="S65">
            <v>1879200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30</v>
          </cell>
          <cell r="AA65">
            <v>648000</v>
          </cell>
          <cell r="AB65">
            <v>80</v>
          </cell>
          <cell r="AC65">
            <v>1728000</v>
          </cell>
          <cell r="AD65">
            <v>50</v>
          </cell>
          <cell r="AE65">
            <v>1080000</v>
          </cell>
          <cell r="AF65">
            <v>0</v>
          </cell>
        </row>
        <row r="66">
          <cell r="B66">
            <v>40435</v>
          </cell>
          <cell r="C66" t="str">
            <v>MIZONE FRES-IN JC STRAWBE 1X6</v>
          </cell>
          <cell r="D66">
            <v>5</v>
          </cell>
          <cell r="E66">
            <v>108000</v>
          </cell>
          <cell r="G66">
            <v>21600</v>
          </cell>
          <cell r="H66">
            <v>0</v>
          </cell>
          <cell r="I66">
            <v>0</v>
          </cell>
          <cell r="J66">
            <v>23</v>
          </cell>
          <cell r="K66">
            <v>496800</v>
          </cell>
          <cell r="L66">
            <v>0</v>
          </cell>
          <cell r="M66">
            <v>0</v>
          </cell>
          <cell r="N66">
            <v>80</v>
          </cell>
          <cell r="O66">
            <v>1728000</v>
          </cell>
          <cell r="P66">
            <v>0</v>
          </cell>
          <cell r="Q66">
            <v>0</v>
          </cell>
          <cell r="R66">
            <v>81</v>
          </cell>
          <cell r="S66">
            <v>1749600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27</v>
          </cell>
          <cell r="AA66">
            <v>583200</v>
          </cell>
          <cell r="AB66">
            <v>80</v>
          </cell>
          <cell r="AC66">
            <v>1728000</v>
          </cell>
          <cell r="AD66">
            <v>58</v>
          </cell>
          <cell r="AE66">
            <v>1252800</v>
          </cell>
          <cell r="AF66">
            <v>0</v>
          </cell>
        </row>
        <row r="67">
          <cell r="B67">
            <v>40420</v>
          </cell>
          <cell r="C67" t="str">
            <v>VITZON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B68">
            <v>15510</v>
          </cell>
          <cell r="C68" t="str">
            <v>AQ.HC STAN/SEWA</v>
          </cell>
          <cell r="D68">
            <v>45</v>
          </cell>
          <cell r="E68">
            <v>0</v>
          </cell>
          <cell r="H68">
            <v>0</v>
          </cell>
          <cell r="I68">
            <v>0</v>
          </cell>
          <cell r="J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2</v>
          </cell>
          <cell r="S68">
            <v>0</v>
          </cell>
          <cell r="T68">
            <v>0</v>
          </cell>
          <cell r="U68">
            <v>0</v>
          </cell>
          <cell r="V68">
            <v>1</v>
          </cell>
          <cell r="W68">
            <v>0</v>
          </cell>
          <cell r="X68">
            <v>0</v>
          </cell>
          <cell r="Y68">
            <v>0</v>
          </cell>
          <cell r="Z68">
            <v>43</v>
          </cell>
          <cell r="AA68">
            <v>0</v>
          </cell>
          <cell r="AB68">
            <v>-1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</row>
        <row r="69">
          <cell r="B69">
            <v>15511</v>
          </cell>
          <cell r="C69" t="str">
            <v>PORTABLE</v>
          </cell>
          <cell r="D69">
            <v>9</v>
          </cell>
          <cell r="E69">
            <v>0</v>
          </cell>
          <cell r="F69">
            <v>0</v>
          </cell>
          <cell r="G69">
            <v>0</v>
          </cell>
          <cell r="H69">
            <v>24</v>
          </cell>
          <cell r="I69">
            <v>0</v>
          </cell>
          <cell r="J69">
            <v>9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15</v>
          </cell>
          <cell r="S69">
            <v>0</v>
          </cell>
          <cell r="T69">
            <v>0</v>
          </cell>
          <cell r="U69">
            <v>0</v>
          </cell>
          <cell r="V69">
            <v>3</v>
          </cell>
          <cell r="W69">
            <v>0</v>
          </cell>
          <cell r="X69">
            <v>0</v>
          </cell>
          <cell r="Y69">
            <v>0</v>
          </cell>
          <cell r="Z69">
            <v>24</v>
          </cell>
          <cell r="AA69">
            <v>0</v>
          </cell>
          <cell r="AB69">
            <v>21</v>
          </cell>
          <cell r="AC69">
            <v>0</v>
          </cell>
          <cell r="AD69">
            <v>6</v>
          </cell>
          <cell r="AE69">
            <v>0</v>
          </cell>
          <cell r="AF69">
            <v>0</v>
          </cell>
        </row>
        <row r="70">
          <cell r="B70">
            <v>15512</v>
          </cell>
          <cell r="C70" t="str">
            <v>PORTABLE GG</v>
          </cell>
          <cell r="D70">
            <v>6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B71">
            <v>90002</v>
          </cell>
          <cell r="C71" t="str">
            <v>TRIPLEK/TRAY</v>
          </cell>
          <cell r="D71">
            <v>1141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200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1341</v>
          </cell>
          <cell r="AA71">
            <v>0</v>
          </cell>
          <cell r="AB71">
            <v>200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B72">
            <v>17110</v>
          </cell>
          <cell r="C72" t="str">
            <v>AQ.GUCI BIRU</v>
          </cell>
          <cell r="D72">
            <v>49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49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</row>
        <row r="73">
          <cell r="B73">
            <v>17417</v>
          </cell>
          <cell r="C73" t="str">
            <v>COOLBOX MIZONE</v>
          </cell>
          <cell r="D73">
            <v>10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</row>
        <row r="74">
          <cell r="B74">
            <v>33110</v>
          </cell>
          <cell r="C74" t="str">
            <v>CHILLER/SHOWCASE AQUA  FV</v>
          </cell>
          <cell r="D74">
            <v>3</v>
          </cell>
          <cell r="E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B75">
            <v>33114</v>
          </cell>
          <cell r="C75" t="str">
            <v>CHILLER AQUA FV 280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6">
          <cell r="B76">
            <v>33115</v>
          </cell>
          <cell r="C76" t="str">
            <v>Chiller FV Mizone ada roda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B77">
            <v>33116</v>
          </cell>
          <cell r="C77" t="str">
            <v>CHILLER FV MIZONE TANPA R</v>
          </cell>
          <cell r="D77">
            <v>2</v>
          </cell>
          <cell r="E77">
            <v>0</v>
          </cell>
          <cell r="H77">
            <v>0</v>
          </cell>
          <cell r="I77">
            <v>0</v>
          </cell>
          <cell r="J77">
            <v>1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3</v>
          </cell>
          <cell r="AA77">
            <v>0</v>
          </cell>
          <cell r="AB77">
            <v>0</v>
          </cell>
          <cell r="AC77">
            <v>0</v>
          </cell>
          <cell r="AD77">
            <v>-1</v>
          </cell>
          <cell r="AE77">
            <v>0</v>
          </cell>
          <cell r="AF77">
            <v>0</v>
          </cell>
        </row>
        <row r="78">
          <cell r="B78">
            <v>33119</v>
          </cell>
          <cell r="C78" t="str">
            <v>CHILLER POLYTRON MIZONE 1</v>
          </cell>
          <cell r="D78">
            <v>0</v>
          </cell>
          <cell r="E78">
            <v>0</v>
          </cell>
          <cell r="H78">
            <v>27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3</v>
          </cell>
          <cell r="O78">
            <v>0</v>
          </cell>
          <cell r="P78">
            <v>0</v>
          </cell>
          <cell r="Q78">
            <v>0</v>
          </cell>
          <cell r="R78">
            <v>9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22</v>
          </cell>
          <cell r="AA78">
            <v>0</v>
          </cell>
          <cell r="AB78">
            <v>30</v>
          </cell>
          <cell r="AC78">
            <v>0</v>
          </cell>
          <cell r="AD78">
            <v>8</v>
          </cell>
          <cell r="AE78">
            <v>0</v>
          </cell>
          <cell r="AF78">
            <v>0</v>
          </cell>
        </row>
        <row r="79">
          <cell r="B79">
            <v>95059</v>
          </cell>
          <cell r="C79" t="str">
            <v>POMPA DISPENSER</v>
          </cell>
          <cell r="D79">
            <v>18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18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B80">
            <v>95060</v>
          </cell>
          <cell r="C80" t="str">
            <v>POMPA DISPENSER LISTRIK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B81">
            <v>95030</v>
          </cell>
          <cell r="C81" t="str">
            <v>FORM DO</v>
          </cell>
          <cell r="D81">
            <v>74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74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B82" t="str">
            <v>P9904</v>
          </cell>
          <cell r="C82" t="str">
            <v>CHILLER MIZONE FV100</v>
          </cell>
          <cell r="D82">
            <v>6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6</v>
          </cell>
          <cell r="AA82">
            <v>0</v>
          </cell>
          <cell r="AB82">
            <v>-1</v>
          </cell>
          <cell r="AC82">
            <v>0</v>
          </cell>
          <cell r="AD82">
            <v>-1</v>
          </cell>
          <cell r="AE82">
            <v>0</v>
          </cell>
          <cell r="AF82">
            <v>0</v>
          </cell>
        </row>
        <row r="83">
          <cell r="B83" t="str">
            <v>P9905</v>
          </cell>
          <cell r="C83" t="str">
            <v>CHILLER MIZONE FV200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B84" t="str">
            <v>P9910</v>
          </cell>
          <cell r="C84" t="str">
            <v>CHILLER MIZONE S240SC</v>
          </cell>
          <cell r="D84">
            <v>0</v>
          </cell>
          <cell r="E84">
            <v>0</v>
          </cell>
          <cell r="H84">
            <v>0</v>
          </cell>
          <cell r="I84">
            <v>0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2</v>
          </cell>
          <cell r="AA84">
            <v>0</v>
          </cell>
          <cell r="AB84">
            <v>1</v>
          </cell>
          <cell r="AC84">
            <v>0</v>
          </cell>
          <cell r="AD84">
            <v>-1</v>
          </cell>
          <cell r="AE84">
            <v>0</v>
          </cell>
          <cell r="AF84">
            <v>0</v>
          </cell>
        </row>
        <row r="85">
          <cell r="B85" t="str">
            <v>P9911</v>
          </cell>
          <cell r="C85" t="str">
            <v>CHILLER AQUA S240SC</v>
          </cell>
          <cell r="D85">
            <v>0</v>
          </cell>
          <cell r="E85">
            <v>0</v>
          </cell>
          <cell r="H85">
            <v>8</v>
          </cell>
          <cell r="I85">
            <v>0</v>
          </cell>
          <cell r="J85">
            <v>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6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4</v>
          </cell>
          <cell r="AA85">
            <v>0</v>
          </cell>
          <cell r="AB85">
            <v>8</v>
          </cell>
          <cell r="AC85">
            <v>0</v>
          </cell>
          <cell r="AD85">
            <v>4</v>
          </cell>
          <cell r="AE85">
            <v>0</v>
          </cell>
          <cell r="AF85">
            <v>0</v>
          </cell>
        </row>
        <row r="86">
          <cell r="B86">
            <v>81110</v>
          </cell>
          <cell r="C86" t="str">
            <v>KARTON LAYER 240 ML/KARTO</v>
          </cell>
          <cell r="D86">
            <v>17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17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B87">
            <v>81111</v>
          </cell>
          <cell r="C87" t="str">
            <v>AQ.KRTN 1500 ML 1X1</v>
          </cell>
          <cell r="D87">
            <v>529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529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B88">
            <v>81312</v>
          </cell>
          <cell r="C88" t="str">
            <v>AQ.KRTN 600 ML 1X1</v>
          </cell>
          <cell r="D88">
            <v>814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814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89">
          <cell r="B89">
            <v>81613</v>
          </cell>
          <cell r="C89" t="str">
            <v>AQ.KRTN 240 ML 1X1</v>
          </cell>
          <cell r="D89">
            <v>12016</v>
          </cell>
          <cell r="E89">
            <v>0</v>
          </cell>
          <cell r="F89">
            <v>0</v>
          </cell>
          <cell r="G89">
            <v>0</v>
          </cell>
          <cell r="H89">
            <v>720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770</v>
          </cell>
          <cell r="O89">
            <v>0</v>
          </cell>
          <cell r="P89">
            <v>0</v>
          </cell>
          <cell r="Q89">
            <v>0</v>
          </cell>
          <cell r="R89">
            <v>140</v>
          </cell>
          <cell r="S89">
            <v>0</v>
          </cell>
          <cell r="T89">
            <v>0</v>
          </cell>
          <cell r="U89">
            <v>0</v>
          </cell>
          <cell r="V89">
            <v>348</v>
          </cell>
          <cell r="W89">
            <v>0</v>
          </cell>
          <cell r="X89">
            <v>120</v>
          </cell>
          <cell r="Y89">
            <v>0</v>
          </cell>
          <cell r="Z89">
            <v>12898</v>
          </cell>
          <cell r="AA89">
            <v>0</v>
          </cell>
          <cell r="AB89">
            <v>1022</v>
          </cell>
          <cell r="AC89">
            <v>0</v>
          </cell>
          <cell r="AD89">
            <v>140</v>
          </cell>
          <cell r="AE89">
            <v>0</v>
          </cell>
          <cell r="AF89">
            <v>0</v>
          </cell>
        </row>
        <row r="90">
          <cell r="B90">
            <v>82111</v>
          </cell>
          <cell r="C90" t="str">
            <v>VIT KRTN 1500 ML 1X1</v>
          </cell>
          <cell r="D90">
            <v>237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237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</row>
        <row r="91">
          <cell r="B91">
            <v>82312</v>
          </cell>
          <cell r="C91" t="str">
            <v>VIT KRTN 600 ML 1X1</v>
          </cell>
          <cell r="D91">
            <v>170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170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</row>
        <row r="92">
          <cell r="B92">
            <v>82613</v>
          </cell>
          <cell r="C92" t="str">
            <v>VIT KRTN 240 ML 1X1</v>
          </cell>
          <cell r="D92">
            <v>305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305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3">
          <cell r="B93">
            <v>33300</v>
          </cell>
          <cell r="C93" t="str">
            <v>JUG RACK</v>
          </cell>
          <cell r="D93">
            <v>157</v>
          </cell>
          <cell r="E93">
            <v>0</v>
          </cell>
          <cell r="F93">
            <v>0</v>
          </cell>
          <cell r="G93">
            <v>0</v>
          </cell>
          <cell r="H93">
            <v>2112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2088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24</v>
          </cell>
          <cell r="Y93">
            <v>0</v>
          </cell>
          <cell r="Z93">
            <v>157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</row>
        <row r="94">
          <cell r="B94" t="str">
            <v>90083P</v>
          </cell>
          <cell r="C94" t="str">
            <v>PIRING VIT 1X1</v>
          </cell>
          <cell r="D94">
            <v>125</v>
          </cell>
          <cell r="E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125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</row>
        <row r="95">
          <cell r="B95" t="str">
            <v>90084P</v>
          </cell>
          <cell r="C95" t="str">
            <v>MANGKOK MIZONE 1X1</v>
          </cell>
          <cell r="D95">
            <v>948</v>
          </cell>
          <cell r="E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948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B96">
            <v>1001</v>
          </cell>
          <cell r="C96" t="str">
            <v>RAK DISPLAY AQUA</v>
          </cell>
          <cell r="D96">
            <v>18</v>
          </cell>
          <cell r="E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18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</row>
        <row r="97">
          <cell r="B97">
            <v>15530</v>
          </cell>
          <cell r="C97" t="str">
            <v>AQ.HC LIN/SEWA</v>
          </cell>
          <cell r="D97">
            <v>10</v>
          </cell>
          <cell r="E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10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C99" t="str">
            <v>TOTAL</v>
          </cell>
          <cell r="D99">
            <v>284178</v>
          </cell>
          <cell r="E99">
            <v>5302458974</v>
          </cell>
          <cell r="H99">
            <v>1192083</v>
          </cell>
          <cell r="I99">
            <v>28987584860</v>
          </cell>
          <cell r="J99">
            <v>568144</v>
          </cell>
          <cell r="K99">
            <v>12286105780</v>
          </cell>
          <cell r="L99">
            <v>37013</v>
          </cell>
          <cell r="M99">
            <v>1063678000</v>
          </cell>
          <cell r="N99">
            <v>148409</v>
          </cell>
          <cell r="O99">
            <v>3786128600</v>
          </cell>
          <cell r="P99">
            <v>180997</v>
          </cell>
          <cell r="Q99">
            <v>5013539500</v>
          </cell>
          <cell r="R99">
            <v>1641432</v>
          </cell>
          <cell r="S99">
            <v>37945689196</v>
          </cell>
          <cell r="T99">
            <v>37013</v>
          </cell>
          <cell r="U99">
            <v>1063678000</v>
          </cell>
          <cell r="V99">
            <v>104383</v>
          </cell>
          <cell r="W99">
            <v>1963887080</v>
          </cell>
          <cell r="X99">
            <v>56713</v>
          </cell>
          <cell r="Y99">
            <v>1512380750</v>
          </cell>
          <cell r="Z99">
            <v>209289</v>
          </cell>
          <cell r="AA99">
            <v>3926781688</v>
          </cell>
          <cell r="AB99">
            <v>998399</v>
          </cell>
          <cell r="AC99">
            <v>24283906130</v>
          </cell>
          <cell r="AD99">
            <v>1073288</v>
          </cell>
          <cell r="AE99">
            <v>25659583416</v>
          </cell>
          <cell r="AF99">
            <v>0</v>
          </cell>
        </row>
        <row r="100">
          <cell r="H100">
            <v>4</v>
          </cell>
          <cell r="J100">
            <v>5</v>
          </cell>
          <cell r="L100">
            <v>6</v>
          </cell>
          <cell r="N100">
            <v>7</v>
          </cell>
          <cell r="P100">
            <v>8</v>
          </cell>
          <cell r="R100">
            <v>9</v>
          </cell>
          <cell r="T100">
            <v>10</v>
          </cell>
          <cell r="V100">
            <v>11</v>
          </cell>
          <cell r="X100">
            <v>12</v>
          </cell>
        </row>
        <row r="101">
          <cell r="D101">
            <v>0</v>
          </cell>
          <cell r="E101">
            <v>0</v>
          </cell>
          <cell r="H101">
            <v>0</v>
          </cell>
          <cell r="J101">
            <v>0</v>
          </cell>
          <cell r="L101">
            <v>0</v>
          </cell>
          <cell r="N101">
            <v>0</v>
          </cell>
          <cell r="P101">
            <v>0</v>
          </cell>
          <cell r="R101">
            <v>0</v>
          </cell>
          <cell r="T101">
            <v>0</v>
          </cell>
          <cell r="V101">
            <v>0</v>
          </cell>
          <cell r="X101">
            <v>0</v>
          </cell>
          <cell r="Z101">
            <v>0</v>
          </cell>
          <cell r="AD101">
            <v>0</v>
          </cell>
        </row>
        <row r="103">
          <cell r="AA103">
            <v>0</v>
          </cell>
        </row>
        <row r="106">
          <cell r="C106" t="str">
            <v>KODE</v>
          </cell>
          <cell r="D106" t="str">
            <v>HPP</v>
          </cell>
          <cell r="F106" t="str">
            <v>HPP TGL 15 JULI</v>
          </cell>
          <cell r="G106" t="str">
            <v>HPP TGL 1 sept</v>
          </cell>
          <cell r="H106" t="str">
            <v>HPP TGL 9 des</v>
          </cell>
          <cell r="I106" t="str">
            <v>HPP TGL 1 april</v>
          </cell>
          <cell r="K106" t="str">
            <v>HPP TGL 8 JULI'14</v>
          </cell>
          <cell r="M106" t="str">
            <v>HPP TGL 1 OKT'14</v>
          </cell>
          <cell r="O106" t="str">
            <v>HPP TGL 25 NOV'14</v>
          </cell>
        </row>
        <row r="107">
          <cell r="C107">
            <v>12613</v>
          </cell>
          <cell r="D107" t="str">
            <v>Aqua 240 ml</v>
          </cell>
          <cell r="E107">
            <v>16800</v>
          </cell>
          <cell r="F107">
            <v>16900</v>
          </cell>
          <cell r="G107">
            <v>16900</v>
          </cell>
          <cell r="H107">
            <v>17800</v>
          </cell>
          <cell r="I107">
            <v>18350</v>
          </cell>
          <cell r="K107">
            <v>18350</v>
          </cell>
          <cell r="M107">
            <v>18950</v>
          </cell>
          <cell r="O107">
            <v>19050</v>
          </cell>
        </row>
        <row r="108">
          <cell r="C108">
            <v>12512</v>
          </cell>
          <cell r="D108" t="str">
            <v>Aqua 330 ml</v>
          </cell>
          <cell r="E108">
            <v>23350</v>
          </cell>
          <cell r="F108">
            <v>23450</v>
          </cell>
          <cell r="G108">
            <v>23450</v>
          </cell>
          <cell r="H108">
            <v>23450</v>
          </cell>
          <cell r="I108">
            <v>24650</v>
          </cell>
          <cell r="K108">
            <v>24650</v>
          </cell>
          <cell r="M108">
            <v>25450</v>
          </cell>
          <cell r="O108">
            <v>25550</v>
          </cell>
        </row>
        <row r="109">
          <cell r="C109">
            <v>10510</v>
          </cell>
          <cell r="D109" t="str">
            <v>AQ.380 ML ISI 1X24</v>
          </cell>
          <cell r="E109">
            <v>17400</v>
          </cell>
          <cell r="F109">
            <v>17400</v>
          </cell>
          <cell r="G109">
            <v>17400</v>
          </cell>
          <cell r="H109">
            <v>17400</v>
          </cell>
          <cell r="I109">
            <v>17400</v>
          </cell>
          <cell r="K109">
            <v>17400</v>
          </cell>
          <cell r="M109">
            <v>17400</v>
          </cell>
          <cell r="O109">
            <v>17400</v>
          </cell>
        </row>
        <row r="110">
          <cell r="C110">
            <v>10511</v>
          </cell>
          <cell r="D110" t="str">
            <v>AQ.380 ML BTL</v>
          </cell>
          <cell r="E110">
            <v>500</v>
          </cell>
          <cell r="F110">
            <v>500</v>
          </cell>
          <cell r="G110">
            <v>500</v>
          </cell>
          <cell r="H110">
            <v>500</v>
          </cell>
          <cell r="I110">
            <v>500</v>
          </cell>
          <cell r="K110">
            <v>500</v>
          </cell>
          <cell r="M110">
            <v>500</v>
          </cell>
          <cell r="O110">
            <v>500</v>
          </cell>
        </row>
        <row r="111">
          <cell r="C111">
            <v>10512</v>
          </cell>
          <cell r="D111" t="str">
            <v>AQ.380 ML KRAT/PALET</v>
          </cell>
          <cell r="E111">
            <v>13000</v>
          </cell>
          <cell r="F111">
            <v>13000</v>
          </cell>
          <cell r="G111">
            <v>13000</v>
          </cell>
          <cell r="H111">
            <v>13000</v>
          </cell>
          <cell r="I111">
            <v>13000</v>
          </cell>
          <cell r="K111">
            <v>13000</v>
          </cell>
          <cell r="M111">
            <v>13000</v>
          </cell>
          <cell r="O111">
            <v>13000</v>
          </cell>
        </row>
        <row r="112">
          <cell r="C112">
            <v>12312</v>
          </cell>
          <cell r="D112" t="str">
            <v>Aqua 600 ml</v>
          </cell>
          <cell r="E112">
            <v>32350</v>
          </cell>
          <cell r="F112">
            <v>32500</v>
          </cell>
          <cell r="G112">
            <v>32500</v>
          </cell>
          <cell r="H112">
            <v>32500</v>
          </cell>
          <cell r="I112">
            <v>33500</v>
          </cell>
          <cell r="K112">
            <v>33500</v>
          </cell>
          <cell r="M112">
            <v>34550</v>
          </cell>
          <cell r="O112">
            <v>34700</v>
          </cell>
        </row>
        <row r="113">
          <cell r="C113">
            <v>12111</v>
          </cell>
          <cell r="D113" t="str">
            <v>Aqua 1500 ml</v>
          </cell>
          <cell r="E113">
            <v>30300</v>
          </cell>
          <cell r="F113">
            <v>30450</v>
          </cell>
          <cell r="G113">
            <v>30450</v>
          </cell>
          <cell r="H113">
            <v>32000</v>
          </cell>
          <cell r="I113">
            <v>33650</v>
          </cell>
          <cell r="K113">
            <v>33650</v>
          </cell>
          <cell r="M113">
            <v>34700</v>
          </cell>
          <cell r="O113">
            <v>34850</v>
          </cell>
        </row>
        <row r="114">
          <cell r="C114">
            <v>40410</v>
          </cell>
          <cell r="D114" t="str">
            <v>MIZONE ORANGE LIME  500ML</v>
          </cell>
          <cell r="E114">
            <v>29200</v>
          </cell>
          <cell r="F114">
            <v>29200</v>
          </cell>
          <cell r="G114">
            <v>30600</v>
          </cell>
          <cell r="H114">
            <v>30600</v>
          </cell>
          <cell r="I114">
            <v>30600</v>
          </cell>
          <cell r="K114">
            <v>30600</v>
          </cell>
          <cell r="M114">
            <v>30600</v>
          </cell>
          <cell r="O114">
            <v>30600</v>
          </cell>
        </row>
        <row r="115">
          <cell r="C115">
            <v>40411</v>
          </cell>
          <cell r="D115" t="str">
            <v>MIZONE PASSION FRUIT 500M</v>
          </cell>
          <cell r="E115">
            <v>29200</v>
          </cell>
          <cell r="F115">
            <v>29200</v>
          </cell>
          <cell r="G115">
            <v>30600</v>
          </cell>
          <cell r="H115">
            <v>30600</v>
          </cell>
          <cell r="I115">
            <v>30600</v>
          </cell>
          <cell r="K115">
            <v>30600</v>
          </cell>
          <cell r="M115">
            <v>30600</v>
          </cell>
          <cell r="O115">
            <v>30600</v>
          </cell>
        </row>
        <row r="116">
          <cell r="C116">
            <v>40412</v>
          </cell>
          <cell r="D116" t="str">
            <v>MIZONE LYCHEE LEMON 500 M</v>
          </cell>
          <cell r="E116">
            <v>29200</v>
          </cell>
          <cell r="F116">
            <v>29200</v>
          </cell>
          <cell r="G116">
            <v>30600</v>
          </cell>
          <cell r="H116">
            <v>30600</v>
          </cell>
          <cell r="I116">
            <v>30600</v>
          </cell>
          <cell r="K116">
            <v>30600</v>
          </cell>
          <cell r="M116">
            <v>30600</v>
          </cell>
          <cell r="O116">
            <v>30600</v>
          </cell>
        </row>
        <row r="117">
          <cell r="C117">
            <v>40413</v>
          </cell>
          <cell r="D117" t="str">
            <v>MIZONE M.PACK TT 500ML 1X</v>
          </cell>
          <cell r="E117">
            <v>29200</v>
          </cell>
          <cell r="F117">
            <v>29200</v>
          </cell>
          <cell r="G117">
            <v>30600</v>
          </cell>
          <cell r="H117">
            <v>30600</v>
          </cell>
          <cell r="I117">
            <v>30600</v>
          </cell>
          <cell r="K117">
            <v>30600</v>
          </cell>
          <cell r="M117">
            <v>30600</v>
          </cell>
          <cell r="O117">
            <v>30600</v>
          </cell>
        </row>
        <row r="118">
          <cell r="C118">
            <v>40418</v>
          </cell>
          <cell r="D118" t="str">
            <v>MIZONE APPLE GUAVA 500 ML</v>
          </cell>
          <cell r="E118">
            <v>29200</v>
          </cell>
          <cell r="F118">
            <v>29200</v>
          </cell>
          <cell r="G118">
            <v>30600</v>
          </cell>
          <cell r="H118">
            <v>30600</v>
          </cell>
          <cell r="I118">
            <v>30600</v>
          </cell>
          <cell r="K118">
            <v>30600</v>
          </cell>
          <cell r="M118">
            <v>30600</v>
          </cell>
          <cell r="O118">
            <v>30600</v>
          </cell>
        </row>
        <row r="119">
          <cell r="C119">
            <v>40427</v>
          </cell>
          <cell r="D119" t="str">
            <v>MIZONE COOLIN BLEWAH 500M</v>
          </cell>
          <cell r="F119">
            <v>29200</v>
          </cell>
          <cell r="G119">
            <v>30600</v>
          </cell>
          <cell r="H119">
            <v>30600</v>
          </cell>
          <cell r="I119">
            <v>30600</v>
          </cell>
          <cell r="K119">
            <v>30600</v>
          </cell>
          <cell r="M119">
            <v>30600</v>
          </cell>
          <cell r="O119">
            <v>30600</v>
          </cell>
        </row>
        <row r="120">
          <cell r="D120" t="str">
            <v>MIZONE 1500 ml</v>
          </cell>
          <cell r="H120">
            <v>39100</v>
          </cell>
          <cell r="I120">
            <v>39100</v>
          </cell>
          <cell r="K120">
            <v>39100</v>
          </cell>
          <cell r="M120">
            <v>39100</v>
          </cell>
          <cell r="O120">
            <v>39100</v>
          </cell>
        </row>
        <row r="121">
          <cell r="D121" t="str">
            <v>MIZONE FRSHIN CRISPY APPLE 500 ml</v>
          </cell>
          <cell r="H121">
            <v>52200</v>
          </cell>
          <cell r="I121">
            <v>43200</v>
          </cell>
          <cell r="K121">
            <v>43200</v>
          </cell>
          <cell r="M121">
            <v>43200</v>
          </cell>
          <cell r="O121">
            <v>43200</v>
          </cell>
        </row>
        <row r="122">
          <cell r="D122" t="str">
            <v>MIZONE FRSHIN JUICY STRAWBERRY 500 ml</v>
          </cell>
          <cell r="H122">
            <v>52200</v>
          </cell>
          <cell r="I122">
            <v>43200</v>
          </cell>
          <cell r="K122">
            <v>43200</v>
          </cell>
          <cell r="M122">
            <v>43200</v>
          </cell>
          <cell r="O122">
            <v>43200</v>
          </cell>
        </row>
        <row r="123">
          <cell r="D123" t="str">
            <v>VIT LEVITE RASA JERUK</v>
          </cell>
          <cell r="I123">
            <v>33000</v>
          </cell>
          <cell r="K123">
            <v>33000</v>
          </cell>
          <cell r="M123">
            <v>33000</v>
          </cell>
          <cell r="O123">
            <v>33000</v>
          </cell>
        </row>
        <row r="124">
          <cell r="D124" t="str">
            <v>VIT LEVITE RASA JAMBU BIJI</v>
          </cell>
          <cell r="I124">
            <v>33000</v>
          </cell>
          <cell r="K124">
            <v>33000</v>
          </cell>
          <cell r="M124">
            <v>33000</v>
          </cell>
          <cell r="O124">
            <v>33000</v>
          </cell>
        </row>
        <row r="125">
          <cell r="D125" t="str">
            <v>MILKUAT</v>
          </cell>
        </row>
        <row r="126">
          <cell r="D126" t="str">
            <v>MILKUAT CHC-135</v>
          </cell>
        </row>
        <row r="127">
          <cell r="D127" t="str">
            <v>MILKUAT CHC-70</v>
          </cell>
        </row>
        <row r="128">
          <cell r="D128" t="str">
            <v>MILKUAT PREB./40</v>
          </cell>
        </row>
        <row r="129">
          <cell r="C129">
            <v>22613</v>
          </cell>
          <cell r="D129" t="str">
            <v>Vit 240 ml</v>
          </cell>
          <cell r="E129">
            <v>12700</v>
          </cell>
          <cell r="F129">
            <v>13000</v>
          </cell>
          <cell r="G129">
            <v>13000</v>
          </cell>
          <cell r="H129">
            <v>13000</v>
          </cell>
          <cell r="I129">
            <v>13000</v>
          </cell>
          <cell r="K129">
            <v>13600</v>
          </cell>
          <cell r="M129">
            <v>13600</v>
          </cell>
          <cell r="O129">
            <v>14300</v>
          </cell>
        </row>
        <row r="130">
          <cell r="C130">
            <v>22312</v>
          </cell>
          <cell r="D130" t="str">
            <v>Vit 600 ml</v>
          </cell>
          <cell r="E130">
            <v>20550</v>
          </cell>
          <cell r="F130">
            <v>21000</v>
          </cell>
          <cell r="G130">
            <v>21000</v>
          </cell>
          <cell r="H130">
            <v>21000</v>
          </cell>
          <cell r="I130">
            <v>21000</v>
          </cell>
          <cell r="K130">
            <v>21500</v>
          </cell>
          <cell r="M130">
            <v>21500</v>
          </cell>
          <cell r="O130">
            <v>22700</v>
          </cell>
        </row>
        <row r="131">
          <cell r="C131">
            <v>22111</v>
          </cell>
          <cell r="D131" t="str">
            <v>Vit 1500 ml</v>
          </cell>
          <cell r="E131">
            <v>19650</v>
          </cell>
          <cell r="F131">
            <v>20100</v>
          </cell>
          <cell r="G131">
            <v>20100</v>
          </cell>
          <cell r="H131">
            <v>20100</v>
          </cell>
          <cell r="I131">
            <v>20100</v>
          </cell>
          <cell r="K131">
            <v>20500</v>
          </cell>
          <cell r="M131">
            <v>20500</v>
          </cell>
          <cell r="O131">
            <v>21700</v>
          </cell>
        </row>
        <row r="133">
          <cell r="C133">
            <v>10110</v>
          </cell>
          <cell r="D133" t="str">
            <v>Aqua 5 Gallon</v>
          </cell>
          <cell r="E133">
            <v>8950</v>
          </cell>
          <cell r="F133">
            <v>9250</v>
          </cell>
          <cell r="G133">
            <v>9250</v>
          </cell>
          <cell r="H133">
            <v>10000</v>
          </cell>
          <cell r="I133">
            <v>10000</v>
          </cell>
          <cell r="K133">
            <v>10000</v>
          </cell>
          <cell r="M133">
            <v>10350</v>
          </cell>
          <cell r="O133">
            <v>10550</v>
          </cell>
        </row>
        <row r="134">
          <cell r="C134">
            <v>20110</v>
          </cell>
          <cell r="D134" t="str">
            <v>Vit 5 Gallon</v>
          </cell>
          <cell r="E134">
            <v>6100</v>
          </cell>
          <cell r="F134">
            <v>6700</v>
          </cell>
          <cell r="G134">
            <v>6700</v>
          </cell>
          <cell r="H134">
            <v>7200</v>
          </cell>
          <cell r="I134">
            <v>7200</v>
          </cell>
          <cell r="K134">
            <v>7500</v>
          </cell>
          <cell r="M134">
            <v>7500</v>
          </cell>
          <cell r="O134">
            <v>8400</v>
          </cell>
        </row>
        <row r="135">
          <cell r="C135">
            <v>10111</v>
          </cell>
          <cell r="D135" t="str">
            <v>AQ.5GLN BTL</v>
          </cell>
          <cell r="E135">
            <v>30000</v>
          </cell>
          <cell r="F135">
            <v>30000</v>
          </cell>
          <cell r="G135">
            <v>30000</v>
          </cell>
          <cell r="H135">
            <v>30000</v>
          </cell>
          <cell r="I135">
            <v>30000</v>
          </cell>
          <cell r="K135">
            <v>0</v>
          </cell>
          <cell r="M135">
            <v>0</v>
          </cell>
          <cell r="O135">
            <v>0</v>
          </cell>
        </row>
        <row r="136">
          <cell r="C136">
            <v>20111</v>
          </cell>
          <cell r="D136" t="str">
            <v>VT.5GLN BTL</v>
          </cell>
          <cell r="E136">
            <v>30000</v>
          </cell>
          <cell r="F136">
            <v>30000</v>
          </cell>
          <cell r="G136">
            <v>30000</v>
          </cell>
          <cell r="H136">
            <v>30000</v>
          </cell>
          <cell r="I136">
            <v>30000</v>
          </cell>
          <cell r="K136">
            <v>0</v>
          </cell>
          <cell r="M136">
            <v>0</v>
          </cell>
          <cell r="O136">
            <v>0</v>
          </cell>
        </row>
        <row r="137">
          <cell r="C137">
            <v>10520</v>
          </cell>
          <cell r="D137" t="str">
            <v>AQ.380ML REFLEXTION 1X12</v>
          </cell>
          <cell r="F137">
            <v>119700</v>
          </cell>
          <cell r="G137">
            <v>68100</v>
          </cell>
          <cell r="H137">
            <v>68100</v>
          </cell>
          <cell r="I137">
            <v>68100</v>
          </cell>
          <cell r="K137">
            <v>68100</v>
          </cell>
          <cell r="M137">
            <v>68100</v>
          </cell>
          <cell r="O137">
            <v>68100</v>
          </cell>
        </row>
        <row r="138">
          <cell r="D138" t="str">
            <v xml:space="preserve">Aqua Sparkling </v>
          </cell>
          <cell r="G138">
            <v>74100</v>
          </cell>
          <cell r="H138">
            <v>74100</v>
          </cell>
          <cell r="I138">
            <v>74100</v>
          </cell>
          <cell r="K138">
            <v>74100</v>
          </cell>
          <cell r="M138">
            <v>74100</v>
          </cell>
          <cell r="O138">
            <v>74100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EN MO"/>
      <sheetName val="PVT MO"/>
      <sheetName val="RKP HPP MO"/>
      <sheetName val="pvt sd"/>
      <sheetName val="LAP PENJ"/>
      <sheetName val="RL MT"/>
      <sheetName val="HPP PABRIK"/>
      <sheetName val="HPP DEPO"/>
      <sheetName val="RUGILABA DEPO"/>
      <sheetName val="MENU"/>
      <sheetName val="NERACA"/>
      <sheetName val="RUGILABA"/>
      <sheetName val="Laporan Aliran Kas"/>
      <sheetName val="NERACA LAJUR"/>
      <sheetName val="LAP PENJUALAN"/>
      <sheetName val="MEMO JURNAL"/>
      <sheetName val="OA"/>
      <sheetName val="Subsidi OA"/>
      <sheetName val="COGS"/>
      <sheetName val="REKAP GL"/>
      <sheetName val="LAP MUTASI PRODUK"/>
      <sheetName val="ANALISA PIUTANG "/>
      <sheetName val="RKP HUTANG OA"/>
      <sheetName val="Hutang Dagang"/>
      <sheetName val="Hutang dgg tgl1-23 Des"/>
      <sheetName val="Subsidi"/>
      <sheetName val="REKAP PERSEDIAAN"/>
      <sheetName val="REKAP PEMBELIAN"/>
      <sheetName val="REKAP PENJUALAN"/>
      <sheetName val="REKAP HPP"/>
      <sheetName val="Hutang Dgg IVJAN-IIIFEB"/>
      <sheetName val="OA &amp; Subs Hutang Dgg"/>
      <sheetName val="SUPPIN 24-31 Jan"/>
      <sheetName val="SUPPIN 01-23 Feb"/>
      <sheetName val="BKB DIST"/>
      <sheetName val="BTB DIST"/>
      <sheetName val="MUTASI IN"/>
      <sheetName val="MUTASI OUT"/>
      <sheetName val="BKB SUPP"/>
      <sheetName val="BTB SUPP"/>
      <sheetName val="STOK MORPHING"/>
      <sheetName val="TBG"/>
      <sheetName val="PIVOT"/>
      <sheetName val="SD"/>
      <sheetName val="Biaya Promosi Dagang"/>
      <sheetName val="BANK"/>
      <sheetName val="TARIKAN PUSAT"/>
      <sheetName val="GL"/>
      <sheetName val="BP 2019"/>
      <sheetName val="BANK PUSAT"/>
      <sheetName val="LKH"/>
      <sheetName val="KB"/>
      <sheetName val="REKAP BIAYA"/>
      <sheetName val="KO"/>
      <sheetName val="BD"/>
      <sheetName val="CASH OPNAME"/>
      <sheetName val="CROSCEK"/>
      <sheetName val="REKAP BG"/>
      <sheetName val="PIUTANG MS SUPPORT"/>
      <sheetName val="PIUT MS SUPPORT DMS"/>
      <sheetName val="PIUTANG TIV"/>
      <sheetName val="PIUT TIV DMS"/>
      <sheetName val="TITIPAN PELANGGAN"/>
      <sheetName val="TP NRB"/>
      <sheetName val="TP DMS"/>
      <sheetName val="PIUTANG PUSAT"/>
      <sheetName val="PIUT PUSAT DMS"/>
      <sheetName val="PIUT TIV PROG"/>
      <sheetName val="LAIN-LAIN"/>
      <sheetName val="GAJ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I1" t="str">
            <v>s/d Jan-19</v>
          </cell>
        </row>
      </sheetData>
      <sheetData sheetId="7">
        <row r="1">
          <cell r="A1" t="str">
            <v>Kode Produk</v>
          </cell>
          <cell r="B1" t="str">
            <v>Produk</v>
          </cell>
          <cell r="C1" t="str">
            <v>SO JEMBER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0</v>
          </cell>
          <cell r="B2">
            <v>0</v>
          </cell>
          <cell r="C2" t="str">
            <v>per Okt-18</v>
          </cell>
          <cell r="D2" t="str">
            <v>per Feb-19</v>
          </cell>
          <cell r="E2" t="str">
            <v>per Mar-19</v>
          </cell>
          <cell r="F2">
            <v>-1000</v>
          </cell>
          <cell r="G2" t="str">
            <v>DPP</v>
          </cell>
        </row>
        <row r="3">
          <cell r="A3">
            <v>12713</v>
          </cell>
          <cell r="B3" t="str">
            <v>AQ.220ML 1X48</v>
          </cell>
          <cell r="C3">
            <v>23500</v>
          </cell>
          <cell r="D3">
            <v>23500</v>
          </cell>
          <cell r="E3">
            <v>26700</v>
          </cell>
          <cell r="F3">
            <v>25700</v>
          </cell>
          <cell r="G3">
            <v>23363.63636363636</v>
          </cell>
        </row>
        <row r="4">
          <cell r="A4">
            <v>134578</v>
          </cell>
          <cell r="B4" t="str">
            <v>AQ.220ML LOCAL 1X48</v>
          </cell>
          <cell r="C4">
            <v>23500</v>
          </cell>
          <cell r="D4">
            <v>23500</v>
          </cell>
          <cell r="E4">
            <v>26700</v>
          </cell>
          <cell r="F4">
            <v>25700</v>
          </cell>
          <cell r="G4">
            <v>23363.63636363636</v>
          </cell>
        </row>
        <row r="5">
          <cell r="A5" t="str">
            <v>134578R</v>
          </cell>
          <cell r="B5" t="str">
            <v>AQ.220ML LOCAL 1X48 REJECT</v>
          </cell>
          <cell r="C5">
            <v>23500</v>
          </cell>
          <cell r="D5">
            <v>23500</v>
          </cell>
          <cell r="E5">
            <v>26700</v>
          </cell>
          <cell r="F5">
            <v>25700</v>
          </cell>
          <cell r="G5">
            <v>23363.63636363636</v>
          </cell>
        </row>
        <row r="6">
          <cell r="A6" t="str">
            <v>134578P</v>
          </cell>
          <cell r="B6" t="str">
            <v>AQ.220ML LOCAL 1X1</v>
          </cell>
          <cell r="C6">
            <v>489.58333333333331</v>
          </cell>
          <cell r="D6">
            <v>489.58333333333331</v>
          </cell>
          <cell r="E6">
            <v>556.25</v>
          </cell>
          <cell r="F6">
            <v>535.41666666666663</v>
          </cell>
          <cell r="G6">
            <v>486.74242424242419</v>
          </cell>
        </row>
        <row r="7">
          <cell r="A7" t="str">
            <v>134578PR</v>
          </cell>
          <cell r="B7" t="str">
            <v>AQ.220ML LOCAL 1X1 PCS REJECT</v>
          </cell>
          <cell r="C7">
            <v>489.58333333333331</v>
          </cell>
          <cell r="D7">
            <v>489.58333333333331</v>
          </cell>
          <cell r="E7">
            <v>556.25</v>
          </cell>
          <cell r="F7">
            <v>535.41666666666663</v>
          </cell>
          <cell r="G7">
            <v>486.74242424242419</v>
          </cell>
        </row>
        <row r="8">
          <cell r="A8">
            <v>74548</v>
          </cell>
          <cell r="B8" t="str">
            <v>AQ.240ML 1X48</v>
          </cell>
          <cell r="C8">
            <v>23500</v>
          </cell>
          <cell r="D8">
            <v>23500</v>
          </cell>
          <cell r="E8">
            <v>26700</v>
          </cell>
          <cell r="F8">
            <v>25700</v>
          </cell>
          <cell r="G8">
            <v>23363.63636363636</v>
          </cell>
        </row>
        <row r="9">
          <cell r="A9" t="str">
            <v>74548R</v>
          </cell>
          <cell r="B9" t="str">
            <v>AQ.240ML 1X48 REJECT</v>
          </cell>
          <cell r="C9">
            <v>23500</v>
          </cell>
          <cell r="D9">
            <v>23500</v>
          </cell>
          <cell r="E9">
            <v>26700</v>
          </cell>
          <cell r="F9">
            <v>25700</v>
          </cell>
          <cell r="G9">
            <v>23363.63636363636</v>
          </cell>
        </row>
        <row r="10">
          <cell r="A10" t="str">
            <v>74548P</v>
          </cell>
          <cell r="B10" t="str">
            <v>AQ.240ML 1X1 PCS</v>
          </cell>
          <cell r="C10">
            <v>489.58333333333331</v>
          </cell>
          <cell r="D10">
            <v>489.58333333333331</v>
          </cell>
          <cell r="E10">
            <v>556.25</v>
          </cell>
          <cell r="F10">
            <v>535.41666666666663</v>
          </cell>
          <cell r="G10">
            <v>486.74242424242419</v>
          </cell>
        </row>
        <row r="11">
          <cell r="A11">
            <v>74556</v>
          </cell>
          <cell r="B11" t="str">
            <v>AQ.330ML 1X24</v>
          </cell>
          <cell r="C11">
            <v>30150</v>
          </cell>
          <cell r="D11">
            <v>30150</v>
          </cell>
          <cell r="E11">
            <v>32500</v>
          </cell>
          <cell r="F11">
            <v>31500</v>
          </cell>
          <cell r="G11">
            <v>28636.363636363632</v>
          </cell>
        </row>
        <row r="12">
          <cell r="A12" t="str">
            <v>74556P</v>
          </cell>
          <cell r="B12" t="str">
            <v>AQ.330ML 1x1 PCS</v>
          </cell>
          <cell r="C12">
            <v>1256.25</v>
          </cell>
          <cell r="D12">
            <v>1256.25</v>
          </cell>
          <cell r="E12">
            <v>1354.1666666666667</v>
          </cell>
          <cell r="F12">
            <v>1312.5</v>
          </cell>
          <cell r="G12">
            <v>1193.181818181818</v>
          </cell>
        </row>
        <row r="13">
          <cell r="A13" t="str">
            <v>74556PR</v>
          </cell>
          <cell r="B13" t="str">
            <v>AQ.330ML 1X1 PCS REJECT</v>
          </cell>
          <cell r="C13">
            <v>1256.25</v>
          </cell>
          <cell r="D13">
            <v>1256.25</v>
          </cell>
          <cell r="E13">
            <v>1354.1666666666667</v>
          </cell>
          <cell r="F13">
            <v>1312.5</v>
          </cell>
          <cell r="G13">
            <v>1193.181818181818</v>
          </cell>
        </row>
        <row r="14">
          <cell r="A14">
            <v>74557</v>
          </cell>
          <cell r="B14" t="str">
            <v>AQ.HOKBEN 330 ML 1X24</v>
          </cell>
          <cell r="C14">
            <v>30150</v>
          </cell>
          <cell r="D14">
            <v>30150</v>
          </cell>
          <cell r="E14">
            <v>32500</v>
          </cell>
          <cell r="F14">
            <v>31500</v>
          </cell>
          <cell r="G14">
            <v>28636.363636363632</v>
          </cell>
        </row>
        <row r="15">
          <cell r="A15" t="str">
            <v>1251A</v>
          </cell>
          <cell r="B15" t="str">
            <v>AQ.330ML 1X24 R</v>
          </cell>
          <cell r="C15">
            <v>30150</v>
          </cell>
          <cell r="D15">
            <v>30150</v>
          </cell>
          <cell r="E15">
            <v>32500</v>
          </cell>
          <cell r="F15">
            <v>31500</v>
          </cell>
          <cell r="G15">
            <v>28636.363636363632</v>
          </cell>
        </row>
        <row r="16">
          <cell r="A16">
            <v>12511</v>
          </cell>
          <cell r="B16" t="str">
            <v>AQ.330ML 1X1</v>
          </cell>
          <cell r="C16">
            <v>1256.25</v>
          </cell>
          <cell r="D16">
            <v>1256.25</v>
          </cell>
          <cell r="E16">
            <v>1354.1666666666667</v>
          </cell>
          <cell r="F16">
            <v>1312.5</v>
          </cell>
          <cell r="G16">
            <v>1193.181818181818</v>
          </cell>
        </row>
        <row r="17">
          <cell r="A17" t="str">
            <v>12512P</v>
          </cell>
          <cell r="B17" t="str">
            <v>AQ.330ML 1X1</v>
          </cell>
          <cell r="C17">
            <v>1256.25</v>
          </cell>
          <cell r="D17">
            <v>1256.25</v>
          </cell>
          <cell r="E17">
            <v>1354.1666666666667</v>
          </cell>
          <cell r="F17">
            <v>1312.5</v>
          </cell>
          <cell r="G17">
            <v>1193.181818181818</v>
          </cell>
        </row>
        <row r="18">
          <cell r="A18">
            <v>12513</v>
          </cell>
          <cell r="B18" t="str">
            <v>AQ.330 ML 1 X 24 PCS</v>
          </cell>
          <cell r="C18">
            <v>30150</v>
          </cell>
          <cell r="D18">
            <v>30150</v>
          </cell>
          <cell r="E18">
            <v>32500</v>
          </cell>
          <cell r="F18">
            <v>31500</v>
          </cell>
          <cell r="G18">
            <v>28636.363636363632</v>
          </cell>
        </row>
        <row r="19">
          <cell r="A19">
            <v>113017</v>
          </cell>
          <cell r="B19" t="str">
            <v>AQ.330ML BOY 1X24</v>
          </cell>
          <cell r="C19">
            <v>79100</v>
          </cell>
          <cell r="D19">
            <v>79100</v>
          </cell>
          <cell r="E19">
            <v>82150</v>
          </cell>
          <cell r="F19">
            <v>81150</v>
          </cell>
          <cell r="G19">
            <v>73772.727272727265</v>
          </cell>
        </row>
        <row r="20">
          <cell r="A20" t="str">
            <v>113017R</v>
          </cell>
          <cell r="B20" t="str">
            <v>AQ.330ML BOY 1X24 REJECT</v>
          </cell>
          <cell r="C20">
            <v>79100</v>
          </cell>
          <cell r="D20">
            <v>79100</v>
          </cell>
          <cell r="E20">
            <v>82150</v>
          </cell>
          <cell r="F20">
            <v>81150</v>
          </cell>
          <cell r="G20">
            <v>73772.727272727265</v>
          </cell>
        </row>
        <row r="21">
          <cell r="A21" t="str">
            <v>113017P</v>
          </cell>
          <cell r="B21" t="str">
            <v>AQ.330ML BOY 1X1</v>
          </cell>
          <cell r="C21">
            <v>3295.8333333333335</v>
          </cell>
          <cell r="D21">
            <v>3295.8333333333335</v>
          </cell>
          <cell r="E21">
            <v>3422.9166666666665</v>
          </cell>
          <cell r="F21">
            <v>3381.25</v>
          </cell>
          <cell r="G21">
            <v>3073.863636363636</v>
          </cell>
        </row>
        <row r="22">
          <cell r="A22" t="str">
            <v>113017PR</v>
          </cell>
          <cell r="B22" t="str">
            <v>AQ.330ML BOY 1X1 PCS REJECT</v>
          </cell>
          <cell r="C22">
            <v>3295.8333333333335</v>
          </cell>
          <cell r="D22">
            <v>3295.8333333333335</v>
          </cell>
          <cell r="E22">
            <v>3422.9166666666665</v>
          </cell>
          <cell r="F22">
            <v>3381.25</v>
          </cell>
          <cell r="G22">
            <v>3073.863636363636</v>
          </cell>
        </row>
        <row r="23">
          <cell r="A23">
            <v>113018</v>
          </cell>
          <cell r="B23" t="str">
            <v>AQ.330ML GIRL 1X24</v>
          </cell>
          <cell r="C23">
            <v>79100</v>
          </cell>
          <cell r="D23">
            <v>79100</v>
          </cell>
          <cell r="E23">
            <v>82150</v>
          </cell>
          <cell r="F23">
            <v>81150</v>
          </cell>
          <cell r="G23">
            <v>73772.727272727265</v>
          </cell>
        </row>
        <row r="24">
          <cell r="A24" t="str">
            <v>113018R</v>
          </cell>
          <cell r="B24" t="str">
            <v>AQ.330ML GIRL 1X24 REJECT</v>
          </cell>
          <cell r="C24">
            <v>79100</v>
          </cell>
          <cell r="D24">
            <v>79100</v>
          </cell>
          <cell r="E24">
            <v>82150</v>
          </cell>
          <cell r="F24">
            <v>81150</v>
          </cell>
          <cell r="G24">
            <v>73772.727272727265</v>
          </cell>
        </row>
        <row r="25">
          <cell r="A25" t="str">
            <v>113018P</v>
          </cell>
          <cell r="B25" t="str">
            <v>AQ.330ML GIRL 1X1 / PCS</v>
          </cell>
          <cell r="C25">
            <v>3295.8333333333335</v>
          </cell>
          <cell r="D25">
            <v>3295.8333333333335</v>
          </cell>
          <cell r="E25">
            <v>3422.9166666666665</v>
          </cell>
          <cell r="F25">
            <v>3381.25</v>
          </cell>
          <cell r="G25">
            <v>3073.863636363636</v>
          </cell>
        </row>
        <row r="26">
          <cell r="A26" t="str">
            <v>113018PR</v>
          </cell>
          <cell r="B26" t="str">
            <v>AQ.330ML GIRL 1X1 / PCS REJECT</v>
          </cell>
          <cell r="C26">
            <v>3295.8333333333335</v>
          </cell>
          <cell r="D26">
            <v>3295.8333333333335</v>
          </cell>
          <cell r="E26">
            <v>3422.9166666666665</v>
          </cell>
          <cell r="F26">
            <v>3381.25</v>
          </cell>
          <cell r="G26">
            <v>3073.863636363636</v>
          </cell>
        </row>
        <row r="27">
          <cell r="A27">
            <v>74598</v>
          </cell>
          <cell r="B27" t="str">
            <v>AQ.380ML REFLECTIONS 1X12</v>
          </cell>
          <cell r="C27">
            <v>78000</v>
          </cell>
          <cell r="D27">
            <v>78000</v>
          </cell>
          <cell r="E27">
            <v>78000</v>
          </cell>
          <cell r="F27">
            <v>77000</v>
          </cell>
          <cell r="G27">
            <v>70000</v>
          </cell>
        </row>
        <row r="28">
          <cell r="A28" t="str">
            <v>74598P</v>
          </cell>
          <cell r="B28" t="str">
            <v>AQ.380ML REFLECTIONS 1X1 PCS</v>
          </cell>
          <cell r="C28">
            <v>6500</v>
          </cell>
          <cell r="D28">
            <v>6500</v>
          </cell>
          <cell r="E28">
            <v>6500</v>
          </cell>
          <cell r="F28">
            <v>6416.666666666667</v>
          </cell>
          <cell r="G28">
            <v>5833.333333333333</v>
          </cell>
        </row>
        <row r="29">
          <cell r="A29">
            <v>132527</v>
          </cell>
          <cell r="B29" t="str">
            <v>AQ. 380ML REFLECTION SG 1X12</v>
          </cell>
          <cell r="C29">
            <v>78000</v>
          </cell>
          <cell r="D29">
            <v>78000</v>
          </cell>
          <cell r="E29">
            <v>78000</v>
          </cell>
          <cell r="F29">
            <v>77000</v>
          </cell>
          <cell r="G29">
            <v>70000</v>
          </cell>
        </row>
        <row r="30">
          <cell r="A30" t="str">
            <v>132527P</v>
          </cell>
          <cell r="B30" t="str">
            <v>AQ. 380ML REFLECTION SG 1X1</v>
          </cell>
          <cell r="C30">
            <v>6500</v>
          </cell>
          <cell r="D30">
            <v>6500</v>
          </cell>
          <cell r="E30">
            <v>6500</v>
          </cell>
          <cell r="F30">
            <v>6416.666666666667</v>
          </cell>
          <cell r="G30">
            <v>5833.333333333333</v>
          </cell>
        </row>
        <row r="31">
          <cell r="A31">
            <v>80333</v>
          </cell>
          <cell r="B31" t="str">
            <v>AQ 380ML SPARKLING 1X12</v>
          </cell>
          <cell r="C31">
            <v>84500</v>
          </cell>
          <cell r="D31">
            <v>84500</v>
          </cell>
          <cell r="E31">
            <v>84500</v>
          </cell>
          <cell r="F31">
            <v>83500</v>
          </cell>
          <cell r="G31">
            <v>75909.090909090897</v>
          </cell>
        </row>
        <row r="32">
          <cell r="A32" t="str">
            <v>80333P</v>
          </cell>
          <cell r="B32" t="str">
            <v>AQ 380ML SPARKLING 1X1</v>
          </cell>
          <cell r="C32">
            <v>7041.666666666667</v>
          </cell>
          <cell r="D32">
            <v>7041.666666666667</v>
          </cell>
          <cell r="E32">
            <v>7041.666666666667</v>
          </cell>
          <cell r="F32">
            <v>6958.333333333333</v>
          </cell>
          <cell r="G32">
            <v>6325.7575757575751</v>
          </cell>
        </row>
        <row r="33">
          <cell r="A33">
            <v>133875</v>
          </cell>
          <cell r="B33" t="str">
            <v>AQ. 380ML SPARKLING SG 1X12</v>
          </cell>
          <cell r="C33">
            <v>84500</v>
          </cell>
          <cell r="D33">
            <v>84500</v>
          </cell>
          <cell r="E33">
            <v>84500</v>
          </cell>
          <cell r="F33">
            <v>83500</v>
          </cell>
          <cell r="G33">
            <v>75909.090909090897</v>
          </cell>
        </row>
        <row r="34">
          <cell r="A34" t="str">
            <v>133875P</v>
          </cell>
          <cell r="B34" t="str">
            <v>AQ. 380ML SPARKLING SG 1X1</v>
          </cell>
          <cell r="C34">
            <v>7041.666666666667</v>
          </cell>
          <cell r="D34">
            <v>7041.666666666667</v>
          </cell>
          <cell r="E34">
            <v>7041.666666666667</v>
          </cell>
          <cell r="F34">
            <v>6958.333333333333</v>
          </cell>
          <cell r="G34">
            <v>6325.7575757575751</v>
          </cell>
        </row>
        <row r="35">
          <cell r="A35">
            <v>122407</v>
          </cell>
          <cell r="B35" t="str">
            <v>AQ.450ML 1X6</v>
          </cell>
          <cell r="C35">
            <v>19000</v>
          </cell>
          <cell r="D35">
            <v>19000</v>
          </cell>
          <cell r="E35">
            <v>19610</v>
          </cell>
          <cell r="F35">
            <v>18610</v>
          </cell>
          <cell r="G35">
            <v>16918.181818181816</v>
          </cell>
        </row>
        <row r="36">
          <cell r="A36">
            <v>122408</v>
          </cell>
          <cell r="B36" t="str">
            <v>AQ.450ML 1X24</v>
          </cell>
          <cell r="C36">
            <v>70850</v>
          </cell>
          <cell r="D36">
            <v>70850</v>
          </cell>
          <cell r="E36">
            <v>77900</v>
          </cell>
          <cell r="F36">
            <v>76900</v>
          </cell>
          <cell r="G36">
            <v>69909.090909090897</v>
          </cell>
        </row>
        <row r="37">
          <cell r="A37" t="str">
            <v>122408MP</v>
          </cell>
          <cell r="B37" t="str">
            <v>AQ.450ML 1X6 MULTIPACK</v>
          </cell>
          <cell r="C37">
            <v>19000</v>
          </cell>
          <cell r="D37">
            <v>19000</v>
          </cell>
          <cell r="E37">
            <v>19610</v>
          </cell>
          <cell r="F37">
            <v>18610</v>
          </cell>
          <cell r="G37">
            <v>16918.181818181816</v>
          </cell>
        </row>
        <row r="38">
          <cell r="A38" t="str">
            <v>122408P</v>
          </cell>
          <cell r="B38" t="str">
            <v>AQ.450ML 1X1 PCS</v>
          </cell>
          <cell r="C38">
            <v>2952.0833333333335</v>
          </cell>
          <cell r="D38">
            <v>2952.0833333333335</v>
          </cell>
          <cell r="E38">
            <v>3245.8333333333335</v>
          </cell>
          <cell r="F38">
            <v>3204.1666666666665</v>
          </cell>
          <cell r="G38">
            <v>2912.8787878787875</v>
          </cell>
        </row>
        <row r="39">
          <cell r="A39" t="str">
            <v>122408PR</v>
          </cell>
          <cell r="B39" t="str">
            <v>AQ.450ML 1X1 PCS REJECT</v>
          </cell>
          <cell r="C39">
            <v>2952.0833333333335</v>
          </cell>
          <cell r="D39">
            <v>2952.0833333333335</v>
          </cell>
          <cell r="E39">
            <v>3245.8333333333335</v>
          </cell>
          <cell r="F39">
            <v>3204.1666666666665</v>
          </cell>
          <cell r="G39">
            <v>2912.8787878787875</v>
          </cell>
        </row>
        <row r="40">
          <cell r="A40">
            <v>74561</v>
          </cell>
          <cell r="B40" t="str">
            <v>AQ.600ML 1X24</v>
          </cell>
          <cell r="C40">
            <v>40050</v>
          </cell>
          <cell r="D40">
            <v>40050</v>
          </cell>
          <cell r="E40">
            <v>41900</v>
          </cell>
          <cell r="F40">
            <v>40900</v>
          </cell>
          <cell r="G40">
            <v>37181.818181818177</v>
          </cell>
        </row>
        <row r="41">
          <cell r="A41" t="str">
            <v>74561P</v>
          </cell>
          <cell r="B41" t="str">
            <v>AQ.600ML 1x1 PCS</v>
          </cell>
          <cell r="C41">
            <v>1668.75</v>
          </cell>
          <cell r="D41">
            <v>1668.75</v>
          </cell>
          <cell r="E41">
            <v>1745.8333333333333</v>
          </cell>
          <cell r="F41">
            <v>1704.1666666666667</v>
          </cell>
          <cell r="G41">
            <v>1549.2424242424242</v>
          </cell>
        </row>
        <row r="42">
          <cell r="A42" t="str">
            <v>74561PR</v>
          </cell>
          <cell r="B42" t="str">
            <v>AQ.600ML 1x1 PCS REJECT</v>
          </cell>
          <cell r="C42">
            <v>1668.75</v>
          </cell>
          <cell r="D42">
            <v>1668.75</v>
          </cell>
          <cell r="E42">
            <v>1745.8333333333333</v>
          </cell>
          <cell r="F42">
            <v>1704.1666666666667</v>
          </cell>
          <cell r="G42">
            <v>1549.2424242424242</v>
          </cell>
        </row>
        <row r="43">
          <cell r="A43" t="str">
            <v>74561MP</v>
          </cell>
          <cell r="B43" t="str">
            <v>AQ.600ML 1X6</v>
          </cell>
          <cell r="C43">
            <v>20025</v>
          </cell>
          <cell r="D43">
            <v>20025</v>
          </cell>
          <cell r="E43">
            <v>13349.6</v>
          </cell>
          <cell r="F43">
            <v>12349.6</v>
          </cell>
          <cell r="G43">
            <v>11226.90909090909</v>
          </cell>
        </row>
        <row r="44">
          <cell r="A44">
            <v>12313</v>
          </cell>
          <cell r="B44" t="str">
            <v>AQ.600 ML  1 X 24 PCS</v>
          </cell>
          <cell r="C44">
            <v>40050</v>
          </cell>
          <cell r="D44">
            <v>40050</v>
          </cell>
          <cell r="E44">
            <v>41900</v>
          </cell>
          <cell r="F44">
            <v>40900</v>
          </cell>
          <cell r="G44">
            <v>37181.818181818177</v>
          </cell>
        </row>
        <row r="45">
          <cell r="A45">
            <v>139188</v>
          </cell>
          <cell r="B45" t="str">
            <v>AQ.600 ML RESKA</v>
          </cell>
          <cell r="C45">
            <v>40050</v>
          </cell>
          <cell r="D45">
            <v>40050</v>
          </cell>
          <cell r="E45">
            <v>41900</v>
          </cell>
          <cell r="F45">
            <v>40900</v>
          </cell>
          <cell r="G45">
            <v>37181.818181818177</v>
          </cell>
        </row>
        <row r="46">
          <cell r="A46" t="str">
            <v>139188P</v>
          </cell>
          <cell r="B46" t="str">
            <v>AQ.600 ML RESKA 1X1</v>
          </cell>
          <cell r="C46">
            <v>1668.75</v>
          </cell>
          <cell r="D46">
            <v>1668.75</v>
          </cell>
          <cell r="E46">
            <v>1745.8333333333333</v>
          </cell>
          <cell r="F46">
            <v>1704.1666666666667</v>
          </cell>
          <cell r="G46">
            <v>1549.2424242424242</v>
          </cell>
        </row>
        <row r="47">
          <cell r="A47">
            <v>12814</v>
          </cell>
          <cell r="B47" t="str">
            <v>AQUA CLICK N GO 750ML 1X6 WRAP PACK</v>
          </cell>
          <cell r="C47">
            <v>21883.333333333332</v>
          </cell>
          <cell r="D47">
            <v>21883.333333333332</v>
          </cell>
          <cell r="E47">
            <v>24066.666666666668</v>
          </cell>
          <cell r="F47">
            <v>23733.333333333332</v>
          </cell>
          <cell r="G47">
            <v>21575.757575757572</v>
          </cell>
        </row>
        <row r="48">
          <cell r="A48" t="str">
            <v>12814E</v>
          </cell>
          <cell r="B48" t="str">
            <v>AQ.750ML 1x4 MULTIPACK</v>
          </cell>
          <cell r="C48">
            <v>16700</v>
          </cell>
          <cell r="D48">
            <v>16700</v>
          </cell>
          <cell r="E48">
            <v>17700</v>
          </cell>
          <cell r="F48">
            <v>16700</v>
          </cell>
          <cell r="G48">
            <v>15181.81818181818</v>
          </cell>
        </row>
        <row r="49">
          <cell r="A49">
            <v>131178</v>
          </cell>
          <cell r="B49" t="str">
            <v>AQ 750 ML SPARKLING 1X6</v>
          </cell>
          <cell r="C49">
            <v>0</v>
          </cell>
          <cell r="D49">
            <v>0</v>
          </cell>
          <cell r="E49">
            <v>103800</v>
          </cell>
          <cell r="F49">
            <v>102800</v>
          </cell>
          <cell r="G49">
            <v>93454.545454545441</v>
          </cell>
        </row>
        <row r="50">
          <cell r="A50">
            <v>131179</v>
          </cell>
          <cell r="B50" t="str">
            <v>AQ 750 ML REFLECTION 1X6</v>
          </cell>
          <cell r="C50">
            <v>0</v>
          </cell>
          <cell r="D50">
            <v>0</v>
          </cell>
          <cell r="E50">
            <v>96000</v>
          </cell>
          <cell r="F50">
            <v>95000</v>
          </cell>
          <cell r="G50">
            <v>86363.636363636353</v>
          </cell>
        </row>
        <row r="51">
          <cell r="A51">
            <v>81681</v>
          </cell>
          <cell r="B51" t="str">
            <v>AQ.750ML 1X18</v>
          </cell>
          <cell r="C51">
            <v>65650</v>
          </cell>
          <cell r="D51">
            <v>65650</v>
          </cell>
          <cell r="E51">
            <v>72200</v>
          </cell>
          <cell r="F51">
            <v>71200</v>
          </cell>
          <cell r="G51">
            <v>64727.272727272721</v>
          </cell>
        </row>
        <row r="52">
          <cell r="A52" t="str">
            <v>81681R</v>
          </cell>
          <cell r="B52" t="str">
            <v>AQ.750ML 1X18 REJECT</v>
          </cell>
          <cell r="C52">
            <v>65650</v>
          </cell>
          <cell r="D52">
            <v>65650</v>
          </cell>
          <cell r="E52">
            <v>72200</v>
          </cell>
          <cell r="F52">
            <v>71200</v>
          </cell>
          <cell r="G52">
            <v>64727.272727272721</v>
          </cell>
        </row>
        <row r="53">
          <cell r="A53" t="str">
            <v>81681P</v>
          </cell>
          <cell r="B53" t="str">
            <v>AQ.750ML 1X1 PCS</v>
          </cell>
          <cell r="C53">
            <v>3647.2222222222222</v>
          </cell>
          <cell r="D53">
            <v>3647.2222222222222</v>
          </cell>
          <cell r="E53">
            <v>4011.1111111111113</v>
          </cell>
          <cell r="F53">
            <v>3955.5555555555557</v>
          </cell>
          <cell r="G53">
            <v>3595.9595959595958</v>
          </cell>
        </row>
        <row r="54">
          <cell r="A54" t="str">
            <v>81681PR</v>
          </cell>
          <cell r="B54" t="str">
            <v>AQ.750ML 1X1 PCS REJECT</v>
          </cell>
          <cell r="C54">
            <v>3647.2222222222222</v>
          </cell>
          <cell r="D54">
            <v>3647.2222222222222</v>
          </cell>
          <cell r="E54">
            <v>4011.1111111111113</v>
          </cell>
          <cell r="F54">
            <v>3955.5555555555557</v>
          </cell>
          <cell r="G54">
            <v>3595.9595959595958</v>
          </cell>
        </row>
        <row r="55">
          <cell r="A55" t="str">
            <v>81681MP</v>
          </cell>
          <cell r="B55" t="str">
            <v>AQ.750ML 1x4 MULTIPACK</v>
          </cell>
          <cell r="C55">
            <v>16700</v>
          </cell>
          <cell r="D55">
            <v>16700</v>
          </cell>
          <cell r="E55">
            <v>17700</v>
          </cell>
          <cell r="F55">
            <v>16700</v>
          </cell>
          <cell r="G55">
            <v>15181.81818181818</v>
          </cell>
        </row>
        <row r="56">
          <cell r="A56">
            <v>74553</v>
          </cell>
          <cell r="B56" t="str">
            <v>AQ.1500ML 1X12</v>
          </cell>
          <cell r="C56">
            <v>41050</v>
          </cell>
          <cell r="D56">
            <v>41050</v>
          </cell>
          <cell r="E56">
            <v>45200</v>
          </cell>
          <cell r="F56">
            <v>44200</v>
          </cell>
          <cell r="G56">
            <v>40181.818181818177</v>
          </cell>
        </row>
        <row r="57">
          <cell r="A57" t="str">
            <v>74553MP</v>
          </cell>
          <cell r="B57" t="str">
            <v>AQ. 1500 ML 1X6 MP</v>
          </cell>
          <cell r="C57">
            <v>20525</v>
          </cell>
          <cell r="D57">
            <v>20525</v>
          </cell>
          <cell r="E57">
            <v>22600</v>
          </cell>
          <cell r="F57">
            <v>22100</v>
          </cell>
          <cell r="G57">
            <v>20090.909090909088</v>
          </cell>
        </row>
        <row r="58">
          <cell r="A58" t="str">
            <v>74553P</v>
          </cell>
          <cell r="B58" t="str">
            <v>AQ.1500ML 1x1 PCS</v>
          </cell>
          <cell r="C58">
            <v>3420.8333333333335</v>
          </cell>
          <cell r="D58">
            <v>3420.8333333333335</v>
          </cell>
          <cell r="E58">
            <v>3766.6666666666665</v>
          </cell>
          <cell r="F58">
            <v>3683.3333333333335</v>
          </cell>
          <cell r="G58">
            <v>3348.4848484848485</v>
          </cell>
        </row>
        <row r="59">
          <cell r="A59" t="str">
            <v>74553PR</v>
          </cell>
          <cell r="B59" t="str">
            <v>AQ.1500ML 1X1 PCS REJECT</v>
          </cell>
          <cell r="C59">
            <v>3420.8333333333335</v>
          </cell>
          <cell r="D59">
            <v>3420.8333333333335</v>
          </cell>
          <cell r="E59">
            <v>3766.6666666666665</v>
          </cell>
          <cell r="F59">
            <v>3683.3333333333335</v>
          </cell>
          <cell r="G59">
            <v>3348.4848484848485</v>
          </cell>
        </row>
        <row r="60">
          <cell r="A60">
            <v>127210</v>
          </cell>
          <cell r="B60" t="str">
            <v>CAAYA JASMINE 350 ML 1X12</v>
          </cell>
          <cell r="C60">
            <v>50900</v>
          </cell>
          <cell r="D60">
            <v>50900</v>
          </cell>
          <cell r="E60">
            <v>54000</v>
          </cell>
          <cell r="F60">
            <v>53000</v>
          </cell>
          <cell r="G60">
            <v>48181.818181818177</v>
          </cell>
        </row>
        <row r="61">
          <cell r="A61" t="str">
            <v>127210P</v>
          </cell>
          <cell r="B61" t="str">
            <v>CAAYA JASMINE 350 ML 1X1</v>
          </cell>
          <cell r="C61">
            <v>4241.666666666667</v>
          </cell>
          <cell r="D61">
            <v>4241.666666666667</v>
          </cell>
          <cell r="E61">
            <v>4500</v>
          </cell>
          <cell r="F61">
            <v>4416.666666666667</v>
          </cell>
          <cell r="G61">
            <v>4015.151515151515</v>
          </cell>
        </row>
        <row r="62">
          <cell r="A62" t="str">
            <v>127210PR</v>
          </cell>
          <cell r="B62" t="str">
            <v>CAAYA JASMINE 350 ML 1X1 PCS REJECT</v>
          </cell>
          <cell r="C62">
            <v>4241.666666666667</v>
          </cell>
          <cell r="D62">
            <v>4241.666666666667</v>
          </cell>
          <cell r="E62">
            <v>4500</v>
          </cell>
          <cell r="F62">
            <v>4416.666666666667</v>
          </cell>
          <cell r="G62">
            <v>4015.151515151515</v>
          </cell>
        </row>
        <row r="63">
          <cell r="A63">
            <v>130376</v>
          </cell>
          <cell r="B63" t="str">
            <v>CAAYA TOASTED RICE 350 ML 1X12</v>
          </cell>
          <cell r="C63">
            <v>50900</v>
          </cell>
          <cell r="D63">
            <v>50900</v>
          </cell>
          <cell r="E63">
            <v>54000</v>
          </cell>
          <cell r="F63">
            <v>53000</v>
          </cell>
          <cell r="G63">
            <v>48181.818181818177</v>
          </cell>
        </row>
        <row r="64">
          <cell r="A64" t="str">
            <v>130376P</v>
          </cell>
          <cell r="B64" t="str">
            <v>CAAYA TOASTED RICE 350 ML 1X1</v>
          </cell>
          <cell r="C64">
            <v>4241.666666666667</v>
          </cell>
          <cell r="D64">
            <v>4241.666666666667</v>
          </cell>
          <cell r="E64">
            <v>4500</v>
          </cell>
          <cell r="F64">
            <v>4416.666666666667</v>
          </cell>
          <cell r="G64">
            <v>4015.151515151515</v>
          </cell>
        </row>
        <row r="65">
          <cell r="A65" t="str">
            <v>130376PR</v>
          </cell>
          <cell r="B65" t="str">
            <v>CAAYA TOASTED RICE 350 ML 1X1 PCS REJECT</v>
          </cell>
          <cell r="C65">
            <v>4241.666666666667</v>
          </cell>
          <cell r="D65">
            <v>4241.666666666667</v>
          </cell>
          <cell r="E65">
            <v>4500</v>
          </cell>
          <cell r="F65">
            <v>4416.666666666667</v>
          </cell>
          <cell r="G65">
            <v>4015.151515151515</v>
          </cell>
        </row>
        <row r="66">
          <cell r="A66">
            <v>130377</v>
          </cell>
          <cell r="B66" t="str">
            <v>CAAYA VANILLA PANDAN 350 ML 1X12</v>
          </cell>
          <cell r="C66">
            <v>50900</v>
          </cell>
          <cell r="D66">
            <v>50900</v>
          </cell>
          <cell r="E66">
            <v>54000</v>
          </cell>
          <cell r="F66">
            <v>53000</v>
          </cell>
          <cell r="G66">
            <v>48181.818181818177</v>
          </cell>
        </row>
        <row r="67">
          <cell r="A67" t="str">
            <v>130377P</v>
          </cell>
          <cell r="B67" t="str">
            <v>CAAYA VANILLA PANDAN 350 ML 1X1</v>
          </cell>
          <cell r="C67">
            <v>4241.666666666667</v>
          </cell>
          <cell r="D67">
            <v>4241.666666666667</v>
          </cell>
          <cell r="E67">
            <v>4500</v>
          </cell>
          <cell r="F67">
            <v>4416.666666666667</v>
          </cell>
          <cell r="G67">
            <v>4015.151515151515</v>
          </cell>
        </row>
        <row r="68">
          <cell r="A68" t="str">
            <v>130377PR</v>
          </cell>
          <cell r="B68" t="str">
            <v>CAAYA VANILLA PANDAN 350 ML 1X1 PCS REJECT</v>
          </cell>
          <cell r="C68">
            <v>4241.666666666667</v>
          </cell>
          <cell r="D68">
            <v>4241.666666666667</v>
          </cell>
          <cell r="E68">
            <v>4500</v>
          </cell>
          <cell r="F68">
            <v>4416.666666666667</v>
          </cell>
          <cell r="G68">
            <v>4015.151515151515</v>
          </cell>
        </row>
        <row r="69">
          <cell r="A69">
            <v>111998</v>
          </cell>
          <cell r="B69" t="str">
            <v>MIZONE ACTIVE 500ML 1X12</v>
          </cell>
          <cell r="C69">
            <v>33350</v>
          </cell>
          <cell r="D69">
            <v>33350</v>
          </cell>
          <cell r="E69">
            <v>36900</v>
          </cell>
          <cell r="F69">
            <v>35900</v>
          </cell>
          <cell r="G69">
            <v>32636.363636363632</v>
          </cell>
        </row>
        <row r="70">
          <cell r="A70" t="str">
            <v>111998R</v>
          </cell>
          <cell r="B70" t="str">
            <v>MIZONE ACTIVE 500ML 1X12 REJECT</v>
          </cell>
          <cell r="C70">
            <v>33350</v>
          </cell>
          <cell r="D70">
            <v>33350</v>
          </cell>
          <cell r="E70">
            <v>36900</v>
          </cell>
          <cell r="F70">
            <v>35900</v>
          </cell>
          <cell r="G70">
            <v>32636.363636363632</v>
          </cell>
        </row>
        <row r="71">
          <cell r="A71" t="str">
            <v>111998P</v>
          </cell>
          <cell r="B71" t="str">
            <v>MIZONE ACTIVE 500ML 1X1</v>
          </cell>
          <cell r="C71">
            <v>2779.1666666666665</v>
          </cell>
          <cell r="D71">
            <v>2779.1666666666665</v>
          </cell>
          <cell r="E71">
            <v>3075</v>
          </cell>
          <cell r="F71">
            <v>2991.6666666666665</v>
          </cell>
          <cell r="G71">
            <v>2719.6969696969695</v>
          </cell>
        </row>
        <row r="72">
          <cell r="A72" t="str">
            <v>111998PR</v>
          </cell>
          <cell r="B72" t="str">
            <v>MIZONE ACTIVE 1X1 REJECT</v>
          </cell>
          <cell r="C72">
            <v>2779.1666666666665</v>
          </cell>
          <cell r="D72">
            <v>2779.1666666666665</v>
          </cell>
          <cell r="E72">
            <v>3075</v>
          </cell>
          <cell r="F72">
            <v>2991.6666666666665</v>
          </cell>
          <cell r="G72">
            <v>2719.6969696969695</v>
          </cell>
        </row>
        <row r="73">
          <cell r="A73" t="str">
            <v>111998SM</v>
          </cell>
          <cell r="B73" t="str">
            <v>MIZONE ACTIVE SUPERMAN 500ML 1X12</v>
          </cell>
          <cell r="C73">
            <v>33350</v>
          </cell>
          <cell r="D73">
            <v>33350</v>
          </cell>
          <cell r="E73">
            <v>36900</v>
          </cell>
          <cell r="F73">
            <v>35900</v>
          </cell>
          <cell r="G73">
            <v>32636.363636363632</v>
          </cell>
        </row>
        <row r="74">
          <cell r="A74" t="str">
            <v>111998SMP</v>
          </cell>
          <cell r="B74" t="str">
            <v>MIZONE ACTIVE SUPERMAN 500ML 1X1</v>
          </cell>
          <cell r="C74">
            <v>2779.1666666666665</v>
          </cell>
          <cell r="D74">
            <v>2779.1666666666665</v>
          </cell>
          <cell r="E74">
            <v>3075</v>
          </cell>
          <cell r="F74">
            <v>2991.6666666666665</v>
          </cell>
          <cell r="G74">
            <v>2719.6969696969695</v>
          </cell>
        </row>
        <row r="75">
          <cell r="A75" t="str">
            <v>111998SP</v>
          </cell>
          <cell r="B75" t="str">
            <v>MIZONE ACTIVE SPIDERMAN 500ML 1X12</v>
          </cell>
          <cell r="C75">
            <v>33350</v>
          </cell>
          <cell r="D75">
            <v>33350</v>
          </cell>
          <cell r="E75">
            <v>36900</v>
          </cell>
          <cell r="F75">
            <v>35900</v>
          </cell>
          <cell r="G75">
            <v>32636.363636363632</v>
          </cell>
        </row>
        <row r="76">
          <cell r="A76" t="str">
            <v>111998SPP</v>
          </cell>
          <cell r="B76" t="str">
            <v>MIZONE ACTIVE SPIDERMAN 500ML 1X1</v>
          </cell>
          <cell r="C76">
            <v>2779.1666666666665</v>
          </cell>
          <cell r="D76">
            <v>2779.1666666666665</v>
          </cell>
          <cell r="E76">
            <v>3075</v>
          </cell>
          <cell r="F76">
            <v>2991.6666666666665</v>
          </cell>
          <cell r="G76">
            <v>2719.6969696969695</v>
          </cell>
        </row>
        <row r="77">
          <cell r="A77">
            <v>74567</v>
          </cell>
          <cell r="B77" t="str">
            <v>MIZONE LECHY LEMON 500ML 1X12</v>
          </cell>
          <cell r="C77">
            <v>33350</v>
          </cell>
          <cell r="D77">
            <v>33350</v>
          </cell>
          <cell r="E77">
            <v>36900</v>
          </cell>
          <cell r="F77">
            <v>35900</v>
          </cell>
          <cell r="G77">
            <v>32636.363636363632</v>
          </cell>
        </row>
        <row r="78">
          <cell r="A78" t="str">
            <v>74567R</v>
          </cell>
          <cell r="B78" t="str">
            <v>MIZONE LECHY LEMON 500ML 1X12 REJECT</v>
          </cell>
          <cell r="C78">
            <v>33350</v>
          </cell>
          <cell r="D78">
            <v>33350</v>
          </cell>
          <cell r="E78">
            <v>36900</v>
          </cell>
          <cell r="F78">
            <v>35900</v>
          </cell>
          <cell r="G78">
            <v>32636.363636363632</v>
          </cell>
        </row>
        <row r="79">
          <cell r="A79" t="str">
            <v>74567P</v>
          </cell>
          <cell r="B79" t="str">
            <v>MIZONE LECHY LEMON 500ML 1X1</v>
          </cell>
          <cell r="C79">
            <v>2779.1666666666665</v>
          </cell>
          <cell r="D79">
            <v>2779.1666666666665</v>
          </cell>
          <cell r="E79">
            <v>3075</v>
          </cell>
          <cell r="F79">
            <v>2991.6666666666665</v>
          </cell>
          <cell r="G79">
            <v>2719.6969696969695</v>
          </cell>
        </row>
        <row r="80">
          <cell r="A80" t="str">
            <v>74567PR</v>
          </cell>
          <cell r="B80" t="str">
            <v>MIZONE LECHY LEMON 500ML 1X1 REJECT</v>
          </cell>
          <cell r="C80">
            <v>2779.1666666666665</v>
          </cell>
          <cell r="D80">
            <v>2779.1666666666665</v>
          </cell>
          <cell r="E80">
            <v>3075</v>
          </cell>
          <cell r="F80">
            <v>2991.6666666666665</v>
          </cell>
          <cell r="G80">
            <v>2719.6969696969695</v>
          </cell>
        </row>
        <row r="81">
          <cell r="A81" t="str">
            <v>74567SM</v>
          </cell>
          <cell r="B81" t="str">
            <v>MIZONE LL-SUPERMAN 500ML 1X12</v>
          </cell>
          <cell r="C81">
            <v>33350</v>
          </cell>
          <cell r="D81">
            <v>33350</v>
          </cell>
          <cell r="E81">
            <v>36900</v>
          </cell>
          <cell r="F81">
            <v>35900</v>
          </cell>
          <cell r="G81">
            <v>32636.363636363632</v>
          </cell>
        </row>
        <row r="82">
          <cell r="A82" t="str">
            <v>74567SMP</v>
          </cell>
          <cell r="B82" t="str">
            <v>MIZONE LL-SUPERMAN 500ML 1X1</v>
          </cell>
          <cell r="C82">
            <v>2779.1666666666665</v>
          </cell>
          <cell r="D82">
            <v>2779.1666666666665</v>
          </cell>
          <cell r="E82">
            <v>3075</v>
          </cell>
          <cell r="F82">
            <v>2991.6666666666665</v>
          </cell>
          <cell r="G82">
            <v>2719.6969696969695</v>
          </cell>
        </row>
        <row r="83">
          <cell r="A83" t="str">
            <v>74567SP</v>
          </cell>
          <cell r="B83" t="str">
            <v>MIZONE LL-SPIDERMAN 500ML 1X12</v>
          </cell>
          <cell r="C83">
            <v>33350</v>
          </cell>
          <cell r="D83">
            <v>33350</v>
          </cell>
          <cell r="E83">
            <v>36900</v>
          </cell>
          <cell r="F83">
            <v>35900</v>
          </cell>
          <cell r="G83">
            <v>32636.363636363632</v>
          </cell>
        </row>
        <row r="84">
          <cell r="A84" t="str">
            <v>74567SPP</v>
          </cell>
          <cell r="B84" t="str">
            <v>MIZONE LL-SPIDERMAN 500ML 1X1</v>
          </cell>
          <cell r="C84">
            <v>2779.1666666666665</v>
          </cell>
          <cell r="D84">
            <v>2779.1666666666665</v>
          </cell>
          <cell r="E84">
            <v>3075</v>
          </cell>
          <cell r="F84">
            <v>2991.6666666666665</v>
          </cell>
          <cell r="G84">
            <v>2719.6969696969695</v>
          </cell>
        </row>
        <row r="85">
          <cell r="A85" t="str">
            <v>74567SPR</v>
          </cell>
          <cell r="B85" t="str">
            <v>MIZONE LL-SPIDERMAN 500ML 1X1 REJECT</v>
          </cell>
          <cell r="C85">
            <v>2779.1666666666665</v>
          </cell>
          <cell r="D85">
            <v>2779.1666666666665</v>
          </cell>
          <cell r="E85">
            <v>3075</v>
          </cell>
          <cell r="F85">
            <v>2991.6666666666665</v>
          </cell>
          <cell r="G85">
            <v>2719.6969696969695</v>
          </cell>
        </row>
        <row r="86">
          <cell r="A86" t="str">
            <v>74567YL</v>
          </cell>
          <cell r="B86" t="str">
            <v>MIZONE YUZU LEMON 500ml 1X12</v>
          </cell>
          <cell r="C86">
            <v>33350</v>
          </cell>
          <cell r="D86">
            <v>33350</v>
          </cell>
          <cell r="E86">
            <v>36900</v>
          </cell>
          <cell r="F86">
            <v>35900</v>
          </cell>
          <cell r="G86">
            <v>32636.363636363632</v>
          </cell>
        </row>
        <row r="87">
          <cell r="A87" t="str">
            <v>74567YLR</v>
          </cell>
          <cell r="B87" t="str">
            <v>MIZONE YUZU LEMON 500ml 1X12 REJECT</v>
          </cell>
          <cell r="C87">
            <v>33350</v>
          </cell>
          <cell r="D87">
            <v>33350</v>
          </cell>
          <cell r="E87">
            <v>36900</v>
          </cell>
          <cell r="F87">
            <v>35900</v>
          </cell>
          <cell r="G87">
            <v>32636.363636363632</v>
          </cell>
        </row>
        <row r="88">
          <cell r="A88" t="str">
            <v>74567YLP</v>
          </cell>
          <cell r="B88" t="str">
            <v>MIZONE YUZU LEMON 500ML 1X1</v>
          </cell>
          <cell r="C88">
            <v>2779.1666666666665</v>
          </cell>
          <cell r="D88">
            <v>2779.1666666666665</v>
          </cell>
          <cell r="E88">
            <v>3075</v>
          </cell>
          <cell r="F88">
            <v>2991.6666666666665</v>
          </cell>
          <cell r="G88">
            <v>2719.6969696969695</v>
          </cell>
        </row>
        <row r="89">
          <cell r="A89">
            <v>124771</v>
          </cell>
          <cell r="B89" t="str">
            <v>MIZONE YUZU LEMON 500ml 1X12</v>
          </cell>
          <cell r="C89">
            <v>33350</v>
          </cell>
          <cell r="D89">
            <v>33350</v>
          </cell>
          <cell r="E89">
            <v>36900</v>
          </cell>
          <cell r="F89">
            <v>35900</v>
          </cell>
          <cell r="G89">
            <v>32636.363636363632</v>
          </cell>
        </row>
        <row r="90">
          <cell r="A90" t="str">
            <v>124771P</v>
          </cell>
          <cell r="B90" t="str">
            <v>MIZONE YUZU LEMON 500ML 1X1</v>
          </cell>
          <cell r="C90">
            <v>2779.1666666666665</v>
          </cell>
          <cell r="D90">
            <v>2779.1666666666665</v>
          </cell>
          <cell r="E90">
            <v>3075</v>
          </cell>
          <cell r="F90">
            <v>2991.6666666666665</v>
          </cell>
          <cell r="G90">
            <v>2719.6969696969695</v>
          </cell>
        </row>
        <row r="91">
          <cell r="A91" t="str">
            <v>124771PR</v>
          </cell>
          <cell r="B91" t="str">
            <v>MIZONE YUZU LEMON 500ml 1X1 PCS REJECT</v>
          </cell>
          <cell r="C91">
            <v>2779.1666666666665</v>
          </cell>
          <cell r="D91">
            <v>2779.1666666666665</v>
          </cell>
          <cell r="E91">
            <v>3075</v>
          </cell>
          <cell r="F91">
            <v>2991.6666666666665</v>
          </cell>
          <cell r="G91">
            <v>2719.6969696969695</v>
          </cell>
        </row>
        <row r="92">
          <cell r="A92">
            <v>74568</v>
          </cell>
          <cell r="B92" t="str">
            <v>MIZONE ORANGE LIME 500ML 1X12</v>
          </cell>
          <cell r="C92">
            <v>33350</v>
          </cell>
          <cell r="D92">
            <v>33350</v>
          </cell>
          <cell r="E92">
            <v>36900</v>
          </cell>
          <cell r="F92">
            <v>35900</v>
          </cell>
          <cell r="G92">
            <v>32636.363636363632</v>
          </cell>
        </row>
        <row r="93">
          <cell r="A93" t="str">
            <v>74568R</v>
          </cell>
          <cell r="B93" t="str">
            <v>MIZONE OL 1X12 REJECT</v>
          </cell>
          <cell r="C93">
            <v>33350</v>
          </cell>
          <cell r="D93">
            <v>33350</v>
          </cell>
          <cell r="E93">
            <v>36900</v>
          </cell>
          <cell r="F93">
            <v>35900</v>
          </cell>
          <cell r="G93">
            <v>32636.363636363632</v>
          </cell>
        </row>
        <row r="94">
          <cell r="A94" t="str">
            <v>74568P</v>
          </cell>
          <cell r="B94" t="str">
            <v>MIZONE ORANGE LIME 500ML 1X1</v>
          </cell>
          <cell r="C94">
            <v>2779.1666666666665</v>
          </cell>
          <cell r="D94">
            <v>2779.1666666666665</v>
          </cell>
          <cell r="E94">
            <v>3075</v>
          </cell>
          <cell r="F94">
            <v>2991.6666666666665</v>
          </cell>
          <cell r="G94">
            <v>2719.6969696969695</v>
          </cell>
        </row>
        <row r="95">
          <cell r="A95" t="str">
            <v>74568SM</v>
          </cell>
          <cell r="B95" t="str">
            <v>MIZONE OL.SPIDERMAN 1X12</v>
          </cell>
          <cell r="C95">
            <v>33350</v>
          </cell>
          <cell r="D95">
            <v>33350</v>
          </cell>
          <cell r="E95">
            <v>36900</v>
          </cell>
          <cell r="F95">
            <v>35900</v>
          </cell>
          <cell r="G95">
            <v>32636.363636363632</v>
          </cell>
        </row>
        <row r="96">
          <cell r="A96" t="str">
            <v>74568SMP</v>
          </cell>
          <cell r="B96" t="str">
            <v>MIZONE OL SUPERMAN 500ML 1X1</v>
          </cell>
          <cell r="C96">
            <v>2779.1666666666665</v>
          </cell>
          <cell r="D96">
            <v>2779.1666666666665</v>
          </cell>
          <cell r="E96">
            <v>3075</v>
          </cell>
          <cell r="F96">
            <v>2991.6666666666665</v>
          </cell>
          <cell r="G96">
            <v>2719.6969696969695</v>
          </cell>
        </row>
        <row r="97">
          <cell r="A97" t="str">
            <v>74568SP</v>
          </cell>
          <cell r="B97" t="str">
            <v>MIZONE OL-SPIDERMAN 500ML 1X12</v>
          </cell>
          <cell r="C97">
            <v>33350</v>
          </cell>
          <cell r="D97">
            <v>33350</v>
          </cell>
          <cell r="E97">
            <v>36900</v>
          </cell>
          <cell r="F97">
            <v>35900</v>
          </cell>
          <cell r="G97">
            <v>32636.363636363632</v>
          </cell>
        </row>
        <row r="98">
          <cell r="A98" t="str">
            <v>74568SPP</v>
          </cell>
          <cell r="B98" t="str">
            <v>MIZONE OL-SPIDERMAN 500ML 1X1</v>
          </cell>
          <cell r="C98">
            <v>2779.1666666666665</v>
          </cell>
          <cell r="D98">
            <v>2779.1666666666665</v>
          </cell>
          <cell r="E98">
            <v>3075</v>
          </cell>
          <cell r="F98">
            <v>2991.6666666666665</v>
          </cell>
          <cell r="G98">
            <v>2719.6969696969695</v>
          </cell>
        </row>
        <row r="99">
          <cell r="A99" t="str">
            <v>74568PR</v>
          </cell>
          <cell r="B99" t="str">
            <v>MIZONE OL 1X1 REJECT</v>
          </cell>
          <cell r="C99">
            <v>2779.1666666666665</v>
          </cell>
          <cell r="D99">
            <v>2779.1666666666665</v>
          </cell>
          <cell r="E99">
            <v>3075</v>
          </cell>
          <cell r="F99">
            <v>2991.6666666666665</v>
          </cell>
          <cell r="G99">
            <v>2719.6969696969695</v>
          </cell>
        </row>
        <row r="100">
          <cell r="A100">
            <v>74593</v>
          </cell>
          <cell r="B100" t="str">
            <v>MIZONE APPLE GUAVA 500ML 1X12</v>
          </cell>
          <cell r="C100">
            <v>33350</v>
          </cell>
          <cell r="D100">
            <v>33350</v>
          </cell>
          <cell r="E100">
            <v>36900</v>
          </cell>
          <cell r="F100">
            <v>35900</v>
          </cell>
          <cell r="G100">
            <v>32636.363636363632</v>
          </cell>
        </row>
        <row r="101">
          <cell r="A101" t="str">
            <v>74593R</v>
          </cell>
          <cell r="B101" t="str">
            <v>MIZONE APPLE GUAVA 500ML 1X12 REJECT</v>
          </cell>
          <cell r="C101">
            <v>33350</v>
          </cell>
          <cell r="D101">
            <v>33350</v>
          </cell>
          <cell r="E101">
            <v>36900</v>
          </cell>
          <cell r="F101">
            <v>35900</v>
          </cell>
          <cell r="G101">
            <v>32636.363636363632</v>
          </cell>
        </row>
        <row r="102">
          <cell r="A102" t="str">
            <v>74593P</v>
          </cell>
          <cell r="B102" t="str">
            <v>MIZONE APPLE GUAVA 500ML 1X1</v>
          </cell>
          <cell r="C102">
            <v>2779.1666666666665</v>
          </cell>
          <cell r="D102">
            <v>2779.1666666666665</v>
          </cell>
          <cell r="E102">
            <v>3075</v>
          </cell>
          <cell r="F102">
            <v>2991.6666666666665</v>
          </cell>
          <cell r="G102">
            <v>2719.6969696969695</v>
          </cell>
        </row>
        <row r="103">
          <cell r="A103" t="str">
            <v>74593PR</v>
          </cell>
          <cell r="B103" t="str">
            <v>MIZONE AG 1X1 REJECT</v>
          </cell>
          <cell r="C103">
            <v>2779.1666666666665</v>
          </cell>
          <cell r="D103">
            <v>2779.1666666666665</v>
          </cell>
          <cell r="E103">
            <v>3075</v>
          </cell>
          <cell r="F103">
            <v>2991.6666666666665</v>
          </cell>
          <cell r="G103">
            <v>2719.6969696969695</v>
          </cell>
        </row>
        <row r="104">
          <cell r="A104" t="str">
            <v>74593SM</v>
          </cell>
          <cell r="B104" t="str">
            <v>MIZONE AG-SUPERMAN 500ML 1X12</v>
          </cell>
          <cell r="C104">
            <v>33350</v>
          </cell>
          <cell r="D104">
            <v>33350</v>
          </cell>
          <cell r="E104">
            <v>36900</v>
          </cell>
          <cell r="F104">
            <v>35900</v>
          </cell>
          <cell r="G104">
            <v>32636.363636363632</v>
          </cell>
        </row>
        <row r="105">
          <cell r="A105" t="str">
            <v>74593SMP</v>
          </cell>
          <cell r="B105" t="str">
            <v>MIZONE AG SUPERMAN 500ML 1X1</v>
          </cell>
          <cell r="C105">
            <v>2779.1666666666665</v>
          </cell>
          <cell r="D105">
            <v>2779.1666666666665</v>
          </cell>
          <cell r="E105">
            <v>3075</v>
          </cell>
          <cell r="F105">
            <v>2991.6666666666665</v>
          </cell>
          <cell r="G105">
            <v>2719.6969696969695</v>
          </cell>
        </row>
        <row r="106">
          <cell r="A106" t="str">
            <v>74593SP</v>
          </cell>
          <cell r="B106" t="str">
            <v>MIZONE AG SPIDERMAN 1X12</v>
          </cell>
          <cell r="C106">
            <v>33350</v>
          </cell>
          <cell r="D106">
            <v>33350</v>
          </cell>
          <cell r="E106">
            <v>36900</v>
          </cell>
          <cell r="F106">
            <v>35900</v>
          </cell>
          <cell r="G106">
            <v>32636.363636363632</v>
          </cell>
        </row>
        <row r="107">
          <cell r="A107" t="str">
            <v>74593SPP</v>
          </cell>
          <cell r="B107" t="str">
            <v>MIZONE AG SPIDERMAN 1X1</v>
          </cell>
          <cell r="C107">
            <v>2779.1666666666665</v>
          </cell>
          <cell r="D107">
            <v>2779.1666666666665</v>
          </cell>
          <cell r="E107">
            <v>3075</v>
          </cell>
          <cell r="F107">
            <v>2991.6666666666665</v>
          </cell>
          <cell r="G107">
            <v>2719.6969696969695</v>
          </cell>
        </row>
        <row r="108">
          <cell r="A108">
            <v>86405</v>
          </cell>
          <cell r="B108" t="str">
            <v>MIZONE COCOPINA 500ML 1X12</v>
          </cell>
          <cell r="C108">
            <v>33350</v>
          </cell>
          <cell r="D108">
            <v>33350</v>
          </cell>
          <cell r="E108">
            <v>36900</v>
          </cell>
          <cell r="F108">
            <v>35900</v>
          </cell>
          <cell r="G108">
            <v>32636.363636363632</v>
          </cell>
        </row>
        <row r="109">
          <cell r="A109">
            <v>145141</v>
          </cell>
          <cell r="B109" t="str">
            <v>MIZONE ACTIVE LYCHEE LEMON 500ML 1X12</v>
          </cell>
          <cell r="C109">
            <v>0</v>
          </cell>
          <cell r="D109">
            <v>36900</v>
          </cell>
          <cell r="E109">
            <v>36900</v>
          </cell>
          <cell r="F109">
            <v>35900</v>
          </cell>
          <cell r="G109">
            <v>32636.363636363632</v>
          </cell>
        </row>
        <row r="110">
          <cell r="A110" t="str">
            <v>145141P</v>
          </cell>
          <cell r="B110" t="str">
            <v>MIZONE ACTIVE LYCHEE LEMON 500ML 1X1 PCS</v>
          </cell>
          <cell r="C110">
            <v>0</v>
          </cell>
          <cell r="D110">
            <v>3075</v>
          </cell>
          <cell r="E110">
            <v>3075</v>
          </cell>
          <cell r="F110">
            <v>2991.6666666666665</v>
          </cell>
          <cell r="G110">
            <v>2719.6969696969695</v>
          </cell>
        </row>
        <row r="111">
          <cell r="A111" t="str">
            <v>145141PR</v>
          </cell>
          <cell r="B111" t="str">
            <v>MIZONE ACTIVE LYCHEE LEMON 500ML 1X1 PCS REJECT</v>
          </cell>
          <cell r="C111">
            <v>0</v>
          </cell>
          <cell r="D111">
            <v>3075</v>
          </cell>
          <cell r="E111">
            <v>3075</v>
          </cell>
          <cell r="F111">
            <v>2991.6666666666665</v>
          </cell>
          <cell r="G111">
            <v>2719.6969696969695</v>
          </cell>
        </row>
        <row r="112">
          <cell r="A112">
            <v>145142</v>
          </cell>
          <cell r="B112" t="str">
            <v>MIZONE MOOD UP LONGAN COCONUT 500ML 1X12</v>
          </cell>
          <cell r="C112">
            <v>0</v>
          </cell>
          <cell r="D112">
            <v>36900</v>
          </cell>
          <cell r="E112">
            <v>36900</v>
          </cell>
          <cell r="F112">
            <v>35900</v>
          </cell>
          <cell r="G112">
            <v>32636.363636363632</v>
          </cell>
        </row>
        <row r="113">
          <cell r="A113" t="str">
            <v>145142P</v>
          </cell>
          <cell r="B113" t="str">
            <v>MIZONE MOOD UP LONGAN COCONUT 500ML 1X1 PCS</v>
          </cell>
          <cell r="C113">
            <v>0</v>
          </cell>
          <cell r="D113">
            <v>3075</v>
          </cell>
          <cell r="E113">
            <v>3075</v>
          </cell>
          <cell r="F113">
            <v>2991.6666666666665</v>
          </cell>
          <cell r="G113">
            <v>2719.6969696969695</v>
          </cell>
        </row>
        <row r="114">
          <cell r="A114">
            <v>145143</v>
          </cell>
          <cell r="B114" t="str">
            <v>MIZONE MOOD UP CRANBERRY 500ML 1X12</v>
          </cell>
          <cell r="C114">
            <v>0</v>
          </cell>
          <cell r="D114">
            <v>36900</v>
          </cell>
          <cell r="E114">
            <v>36900</v>
          </cell>
          <cell r="F114">
            <v>35900</v>
          </cell>
          <cell r="G114">
            <v>32636.363636363632</v>
          </cell>
        </row>
        <row r="115">
          <cell r="A115" t="str">
            <v>145143P</v>
          </cell>
          <cell r="B115" t="str">
            <v>MIZONE MOOD UP CRANBERRY 500ML 1X1 PCS</v>
          </cell>
          <cell r="C115">
            <v>0</v>
          </cell>
          <cell r="D115">
            <v>3075</v>
          </cell>
          <cell r="E115">
            <v>3075</v>
          </cell>
          <cell r="F115">
            <v>2991.6666666666665</v>
          </cell>
          <cell r="G115">
            <v>2719.6969696969695</v>
          </cell>
        </row>
        <row r="116">
          <cell r="A116" t="str">
            <v>145143PR</v>
          </cell>
          <cell r="B116" t="str">
            <v>MIZONE MOOD UP CRANBERRY 500ML PCS REJECT</v>
          </cell>
          <cell r="C116">
            <v>0</v>
          </cell>
          <cell r="D116">
            <v>3075</v>
          </cell>
          <cell r="E116">
            <v>3075</v>
          </cell>
          <cell r="F116">
            <v>2991.6666666666665</v>
          </cell>
          <cell r="G116">
            <v>2719.6969696969695</v>
          </cell>
        </row>
        <row r="117">
          <cell r="A117">
            <v>145144</v>
          </cell>
          <cell r="B117" t="str">
            <v>MIZONE BREAK FREE CHERRY BLOSSOM 500ML 1x12</v>
          </cell>
          <cell r="C117">
            <v>0</v>
          </cell>
          <cell r="D117">
            <v>36900</v>
          </cell>
          <cell r="E117">
            <v>36900</v>
          </cell>
          <cell r="F117">
            <v>35900</v>
          </cell>
          <cell r="G117">
            <v>32636.363636363632</v>
          </cell>
        </row>
        <row r="118">
          <cell r="A118" t="str">
            <v>145144P</v>
          </cell>
          <cell r="B118" t="str">
            <v>MIZONE BREAK FREE CHERRY BLOSSOM 500ML 1x1 PCS</v>
          </cell>
          <cell r="C118">
            <v>0</v>
          </cell>
          <cell r="D118">
            <v>3075</v>
          </cell>
          <cell r="E118">
            <v>3075</v>
          </cell>
          <cell r="F118">
            <v>2991.6666666666665</v>
          </cell>
          <cell r="G118">
            <v>2719.6969696969695</v>
          </cell>
        </row>
        <row r="119">
          <cell r="A119" t="str">
            <v>145144PR</v>
          </cell>
          <cell r="B119" t="str">
            <v>MIZONE BREAK FREE CHERRY BLOSSOM 500ML PCS REJECT</v>
          </cell>
          <cell r="C119">
            <v>0</v>
          </cell>
          <cell r="D119">
            <v>3075</v>
          </cell>
          <cell r="E119">
            <v>3075</v>
          </cell>
          <cell r="F119">
            <v>2991.6666666666665</v>
          </cell>
          <cell r="G119">
            <v>2719.6969696969695</v>
          </cell>
        </row>
        <row r="120">
          <cell r="A120">
            <v>145679</v>
          </cell>
          <cell r="B120" t="str">
            <v>MIZONE MOVE ON STARFRUIT 500ML 1X12</v>
          </cell>
          <cell r="C120">
            <v>0</v>
          </cell>
          <cell r="D120">
            <v>36900</v>
          </cell>
          <cell r="E120">
            <v>36900</v>
          </cell>
          <cell r="F120">
            <v>35900</v>
          </cell>
          <cell r="G120">
            <v>32636.363636363632</v>
          </cell>
        </row>
        <row r="121">
          <cell r="A121" t="str">
            <v>145679P</v>
          </cell>
          <cell r="B121" t="str">
            <v>MIZONE MOVE ON STARFRUIT 500ML 1X1 PCS</v>
          </cell>
          <cell r="C121">
            <v>0</v>
          </cell>
          <cell r="D121">
            <v>3075</v>
          </cell>
          <cell r="E121">
            <v>3075</v>
          </cell>
          <cell r="F121">
            <v>2991.6666666666665</v>
          </cell>
          <cell r="G121">
            <v>2719.6969696969695</v>
          </cell>
        </row>
        <row r="122">
          <cell r="A122" t="str">
            <v>145679PR</v>
          </cell>
          <cell r="B122" t="str">
            <v>MIZONE MOVE ON STARFRUIT 500ML PCS REJECT</v>
          </cell>
          <cell r="C122">
            <v>0</v>
          </cell>
          <cell r="D122">
            <v>3075</v>
          </cell>
          <cell r="E122">
            <v>3075</v>
          </cell>
          <cell r="F122">
            <v>2991.6666666666665</v>
          </cell>
          <cell r="G122">
            <v>2719.6969696969695</v>
          </cell>
        </row>
        <row r="123">
          <cell r="A123">
            <v>87436</v>
          </cell>
          <cell r="B123" t="str">
            <v>FRES-IN CRISPY APPLE</v>
          </cell>
          <cell r="C123">
            <v>43500</v>
          </cell>
          <cell r="D123">
            <v>43500</v>
          </cell>
          <cell r="E123">
            <v>43500</v>
          </cell>
          <cell r="F123">
            <v>42500</v>
          </cell>
          <cell r="G123">
            <v>38636.363636363632</v>
          </cell>
        </row>
        <row r="124">
          <cell r="A124" t="str">
            <v>87436P</v>
          </cell>
          <cell r="B124" t="str">
            <v>FRES-IN CRISPY APPLE/PCS</v>
          </cell>
          <cell r="C124">
            <v>3625</v>
          </cell>
          <cell r="D124">
            <v>3625</v>
          </cell>
          <cell r="E124">
            <v>3625</v>
          </cell>
          <cell r="F124">
            <v>3541.6666666666665</v>
          </cell>
          <cell r="G124">
            <v>3219.6969696969695</v>
          </cell>
        </row>
        <row r="125">
          <cell r="A125">
            <v>87625</v>
          </cell>
          <cell r="B125" t="str">
            <v>FRES-IN JC STRAWBERRY 500ML</v>
          </cell>
          <cell r="C125">
            <v>43500</v>
          </cell>
          <cell r="D125">
            <v>43500</v>
          </cell>
          <cell r="E125">
            <v>43500</v>
          </cell>
          <cell r="F125">
            <v>42500</v>
          </cell>
          <cell r="G125">
            <v>38636.363636363632</v>
          </cell>
        </row>
        <row r="126">
          <cell r="A126" t="str">
            <v>87625P</v>
          </cell>
          <cell r="B126" t="str">
            <v>FRES-IN JC STRAWBERRY 500ML 1X1</v>
          </cell>
          <cell r="C126">
            <v>3625</v>
          </cell>
          <cell r="D126">
            <v>3625</v>
          </cell>
          <cell r="E126">
            <v>3625</v>
          </cell>
          <cell r="F126">
            <v>3541.6666666666665</v>
          </cell>
          <cell r="G126">
            <v>3219.6969696969695</v>
          </cell>
        </row>
        <row r="127">
          <cell r="A127">
            <v>95948</v>
          </cell>
          <cell r="B127" t="str">
            <v>FRES-IN STRAWBERRY 1x6</v>
          </cell>
          <cell r="C127">
            <v>21750</v>
          </cell>
          <cell r="D127">
            <v>21750</v>
          </cell>
          <cell r="E127">
            <v>21750</v>
          </cell>
          <cell r="F127">
            <v>21250</v>
          </cell>
          <cell r="G127">
            <v>19318.181818181816</v>
          </cell>
        </row>
        <row r="128">
          <cell r="A128">
            <v>26000</v>
          </cell>
          <cell r="B128" t="str">
            <v>LEVITE ORANGE 350ML 1X12</v>
          </cell>
          <cell r="C128">
            <v>34650</v>
          </cell>
          <cell r="D128">
            <v>34650</v>
          </cell>
          <cell r="E128">
            <v>34650</v>
          </cell>
          <cell r="F128">
            <v>33650</v>
          </cell>
          <cell r="G128">
            <v>30590.909090909088</v>
          </cell>
        </row>
        <row r="129">
          <cell r="A129" t="str">
            <v>26000R</v>
          </cell>
          <cell r="B129" t="str">
            <v>LEVITE ORANGE 350ML 1X12 REJECT</v>
          </cell>
          <cell r="C129">
            <v>34650</v>
          </cell>
          <cell r="D129">
            <v>34650</v>
          </cell>
          <cell r="E129">
            <v>34650</v>
          </cell>
          <cell r="F129">
            <v>33650</v>
          </cell>
          <cell r="G129">
            <v>30590.909090909088</v>
          </cell>
        </row>
        <row r="130">
          <cell r="A130" t="str">
            <v>26000P</v>
          </cell>
          <cell r="B130" t="str">
            <v>LEVITE ORANGE 350ML 1X1</v>
          </cell>
          <cell r="C130">
            <v>2887.5</v>
          </cell>
          <cell r="D130">
            <v>2887.5</v>
          </cell>
          <cell r="E130">
            <v>2887.5</v>
          </cell>
          <cell r="F130">
            <v>2804.1666666666665</v>
          </cell>
          <cell r="G130">
            <v>2549.242424242424</v>
          </cell>
        </row>
        <row r="131">
          <cell r="A131" t="str">
            <v>26000PR</v>
          </cell>
          <cell r="B131" t="str">
            <v>LEVITE ORANGE 350ML 1X1 REJECT</v>
          </cell>
          <cell r="C131">
            <v>2887.5</v>
          </cell>
          <cell r="D131">
            <v>2887.5</v>
          </cell>
          <cell r="E131">
            <v>2887.5</v>
          </cell>
          <cell r="F131">
            <v>2804.1666666666665</v>
          </cell>
          <cell r="G131">
            <v>2549.242424242424</v>
          </cell>
        </row>
        <row r="132">
          <cell r="A132">
            <v>26005</v>
          </cell>
          <cell r="B132" t="str">
            <v>LEVITE ORANGE 350ML 1X6</v>
          </cell>
          <cell r="C132">
            <v>17325</v>
          </cell>
          <cell r="D132">
            <v>17325</v>
          </cell>
          <cell r="E132">
            <v>17325</v>
          </cell>
          <cell r="F132">
            <v>16825</v>
          </cell>
          <cell r="G132">
            <v>15295.454545454544</v>
          </cell>
        </row>
        <row r="133">
          <cell r="A133">
            <v>26001</v>
          </cell>
          <cell r="B133" t="str">
            <v>LEVITE JAMBU BIJI 350ML 1X12</v>
          </cell>
          <cell r="C133">
            <v>34650</v>
          </cell>
          <cell r="D133">
            <v>34650</v>
          </cell>
          <cell r="E133">
            <v>34650</v>
          </cell>
          <cell r="F133">
            <v>33650</v>
          </cell>
          <cell r="G133">
            <v>30590.909090909088</v>
          </cell>
        </row>
        <row r="134">
          <cell r="A134" t="str">
            <v>26001R</v>
          </cell>
          <cell r="B134" t="str">
            <v>LEVITE JAMBU BIJI 350ML 1X12 REJECT</v>
          </cell>
          <cell r="C134">
            <v>34650</v>
          </cell>
          <cell r="D134">
            <v>34650</v>
          </cell>
          <cell r="E134">
            <v>34650</v>
          </cell>
          <cell r="F134">
            <v>33650</v>
          </cell>
          <cell r="G134">
            <v>30590.909090909088</v>
          </cell>
        </row>
        <row r="135">
          <cell r="A135" t="str">
            <v>26001P</v>
          </cell>
          <cell r="B135" t="str">
            <v>LEVITE JAMBU BIJI 350ML 1X1</v>
          </cell>
          <cell r="C135">
            <v>2887.5</v>
          </cell>
          <cell r="D135">
            <v>2887.5</v>
          </cell>
          <cell r="E135">
            <v>2887.5</v>
          </cell>
          <cell r="F135">
            <v>2804.1666666666665</v>
          </cell>
          <cell r="G135">
            <v>2549.242424242424</v>
          </cell>
        </row>
        <row r="136">
          <cell r="A136" t="str">
            <v>26001PR</v>
          </cell>
          <cell r="B136" t="str">
            <v>LEVITE JAMBU BIJI 350ML 1X1 PCS REJECT</v>
          </cell>
          <cell r="C136">
            <v>2887.5</v>
          </cell>
          <cell r="D136">
            <v>2887.5</v>
          </cell>
          <cell r="E136">
            <v>2887.5</v>
          </cell>
          <cell r="F136">
            <v>2804.1666666666665</v>
          </cell>
          <cell r="G136">
            <v>2549.242424242424</v>
          </cell>
        </row>
        <row r="137">
          <cell r="A137">
            <v>26006</v>
          </cell>
          <cell r="B137" t="str">
            <v>LEVITE JAMBU BIJI 350ML 1X6</v>
          </cell>
          <cell r="C137">
            <v>17325</v>
          </cell>
          <cell r="D137">
            <v>17325</v>
          </cell>
          <cell r="E137">
            <v>17325</v>
          </cell>
          <cell r="F137">
            <v>16825</v>
          </cell>
          <cell r="G137">
            <v>15295.454545454544</v>
          </cell>
        </row>
        <row r="138">
          <cell r="A138">
            <v>26002</v>
          </cell>
          <cell r="B138" t="str">
            <v>LEVITE COMBO 350ML 1X12</v>
          </cell>
          <cell r="C138">
            <v>34650</v>
          </cell>
          <cell r="D138">
            <v>34650</v>
          </cell>
          <cell r="E138">
            <v>34650</v>
          </cell>
          <cell r="F138">
            <v>33650</v>
          </cell>
          <cell r="G138">
            <v>30590.909090909088</v>
          </cell>
        </row>
        <row r="139">
          <cell r="A139">
            <v>26003</v>
          </cell>
          <cell r="B139" t="str">
            <v>LEVITE COMBO 350ML 1X6</v>
          </cell>
          <cell r="C139">
            <v>17325</v>
          </cell>
          <cell r="D139">
            <v>17325</v>
          </cell>
          <cell r="E139">
            <v>17325</v>
          </cell>
          <cell r="F139">
            <v>16825</v>
          </cell>
          <cell r="G139">
            <v>15295.454545454544</v>
          </cell>
        </row>
        <row r="140">
          <cell r="A140">
            <v>26004</v>
          </cell>
          <cell r="B140" t="str">
            <v>LEVITE SIRSAK 350ML 1X12</v>
          </cell>
          <cell r="C140">
            <v>34650</v>
          </cell>
          <cell r="D140">
            <v>34650</v>
          </cell>
          <cell r="E140">
            <v>34650</v>
          </cell>
          <cell r="F140">
            <v>33650</v>
          </cell>
          <cell r="G140">
            <v>30590.909090909088</v>
          </cell>
        </row>
        <row r="141">
          <cell r="A141" t="str">
            <v>26004R</v>
          </cell>
          <cell r="B141" t="str">
            <v>LEVITE SIRSAK 350ML 1X12 REJECT</v>
          </cell>
          <cell r="C141">
            <v>34650</v>
          </cell>
          <cell r="D141">
            <v>34650</v>
          </cell>
          <cell r="E141">
            <v>34650</v>
          </cell>
          <cell r="F141">
            <v>33650</v>
          </cell>
          <cell r="G141">
            <v>30590.909090909088</v>
          </cell>
        </row>
        <row r="142">
          <cell r="A142" t="str">
            <v>26004P</v>
          </cell>
          <cell r="B142" t="str">
            <v>LEVITE SIRSAK 350ML 1X1</v>
          </cell>
          <cell r="C142">
            <v>2887.5</v>
          </cell>
          <cell r="D142">
            <v>2887.5</v>
          </cell>
          <cell r="E142">
            <v>2887.5</v>
          </cell>
          <cell r="F142">
            <v>2804.1666666666665</v>
          </cell>
          <cell r="G142">
            <v>2549.242424242424</v>
          </cell>
        </row>
        <row r="143">
          <cell r="A143" t="str">
            <v>26004PR</v>
          </cell>
          <cell r="B143" t="str">
            <v>LEVITE SIRSAK 350ML 1X1 REJECT</v>
          </cell>
          <cell r="C143">
            <v>2887.5</v>
          </cell>
          <cell r="D143">
            <v>2887.5</v>
          </cell>
          <cell r="E143">
            <v>2887.5</v>
          </cell>
          <cell r="F143">
            <v>2804.1666666666665</v>
          </cell>
          <cell r="G143">
            <v>2549.242424242424</v>
          </cell>
        </row>
        <row r="144">
          <cell r="A144">
            <v>0</v>
          </cell>
          <cell r="B144" t="str">
            <v>LEVITE SIRSAK 350ML 1X6</v>
          </cell>
          <cell r="C144">
            <v>17325</v>
          </cell>
          <cell r="D144">
            <v>17325</v>
          </cell>
          <cell r="E144">
            <v>17325</v>
          </cell>
          <cell r="F144">
            <v>16825</v>
          </cell>
          <cell r="G144">
            <v>15295.454545454544</v>
          </cell>
        </row>
        <row r="145">
          <cell r="A145">
            <v>26011</v>
          </cell>
          <cell r="B145" t="str">
            <v>LEVITE ANGGUR HIJAU 1X6</v>
          </cell>
          <cell r="C145">
            <v>17325</v>
          </cell>
          <cell r="D145">
            <v>17325</v>
          </cell>
          <cell r="E145">
            <v>17325</v>
          </cell>
          <cell r="F145">
            <v>16825</v>
          </cell>
          <cell r="G145">
            <v>15295.454545454544</v>
          </cell>
        </row>
        <row r="146">
          <cell r="A146">
            <v>26012</v>
          </cell>
          <cell r="B146" t="str">
            <v>LEVITE ANGGUR HIJAU 1X12</v>
          </cell>
          <cell r="C146">
            <v>34650</v>
          </cell>
          <cell r="D146">
            <v>34650</v>
          </cell>
          <cell r="E146">
            <v>34650</v>
          </cell>
          <cell r="F146">
            <v>33650</v>
          </cell>
          <cell r="G146">
            <v>30590.909090909088</v>
          </cell>
        </row>
        <row r="147">
          <cell r="A147" t="str">
            <v>26012R</v>
          </cell>
          <cell r="B147" t="str">
            <v>LEVITE ANGGUR HIJAU 1X12 REJECT</v>
          </cell>
          <cell r="C147">
            <v>34650</v>
          </cell>
          <cell r="D147">
            <v>34650</v>
          </cell>
          <cell r="E147">
            <v>34650</v>
          </cell>
          <cell r="F147">
            <v>33650</v>
          </cell>
          <cell r="G147">
            <v>30590.909090909088</v>
          </cell>
        </row>
        <row r="148">
          <cell r="A148" t="str">
            <v>26012P</v>
          </cell>
          <cell r="B148" t="str">
            <v>LEVITE ANGGUR HIJAU 1X1 PCS</v>
          </cell>
          <cell r="C148">
            <v>2887.5</v>
          </cell>
          <cell r="D148">
            <v>2887.5</v>
          </cell>
          <cell r="E148">
            <v>2887.5</v>
          </cell>
          <cell r="F148">
            <v>2804.1666666666665</v>
          </cell>
          <cell r="G148">
            <v>2549.242424242424</v>
          </cell>
        </row>
        <row r="149">
          <cell r="A149" t="str">
            <v>26012PR</v>
          </cell>
          <cell r="B149" t="str">
            <v>LEVITE ANGGUR HIJAU 1X1 REJECT</v>
          </cell>
          <cell r="C149">
            <v>2887.5</v>
          </cell>
          <cell r="D149">
            <v>2887.5</v>
          </cell>
          <cell r="E149">
            <v>2887.5</v>
          </cell>
          <cell r="F149">
            <v>2804.1666666666665</v>
          </cell>
          <cell r="G149">
            <v>2549.242424242424</v>
          </cell>
        </row>
        <row r="150">
          <cell r="A150">
            <v>142193</v>
          </cell>
          <cell r="B150" t="str">
            <v>LEVITE LEMON CUCUMBER MINT 350ml 1X12</v>
          </cell>
          <cell r="C150">
            <v>34650</v>
          </cell>
          <cell r="D150">
            <v>34650</v>
          </cell>
          <cell r="E150">
            <v>34650</v>
          </cell>
          <cell r="F150">
            <v>33650</v>
          </cell>
          <cell r="G150">
            <v>30590.909090909088</v>
          </cell>
        </row>
        <row r="151">
          <cell r="A151" t="str">
            <v>142193p</v>
          </cell>
          <cell r="B151" t="str">
            <v>LEVITE LEMON CUCUMBER MINT 350ml 1X1</v>
          </cell>
          <cell r="C151">
            <v>2887.5</v>
          </cell>
          <cell r="D151">
            <v>2887.5</v>
          </cell>
          <cell r="E151">
            <v>2887.5</v>
          </cell>
          <cell r="F151">
            <v>2804.1666666666665</v>
          </cell>
          <cell r="G151">
            <v>2549.242424242424</v>
          </cell>
        </row>
        <row r="152">
          <cell r="A152" t="str">
            <v>142193PR</v>
          </cell>
          <cell r="B152" t="str">
            <v>LEVITE LEMON CUCUMBER MINT 350ml 1X1 PCS REJECT</v>
          </cell>
          <cell r="C152">
            <v>2887.5</v>
          </cell>
          <cell r="D152">
            <v>2887.5</v>
          </cell>
          <cell r="E152">
            <v>2887.5</v>
          </cell>
          <cell r="F152">
            <v>2804.1666666666665</v>
          </cell>
          <cell r="G152">
            <v>2549.242424242424</v>
          </cell>
        </row>
        <row r="153">
          <cell r="A153">
            <v>142194</v>
          </cell>
          <cell r="B153" t="str">
            <v>LEVITE LYCEE CITRUS MINT 350ml 1X12</v>
          </cell>
          <cell r="C153">
            <v>34650</v>
          </cell>
          <cell r="D153">
            <v>34650</v>
          </cell>
          <cell r="E153">
            <v>34650</v>
          </cell>
          <cell r="F153">
            <v>33650</v>
          </cell>
          <cell r="G153">
            <v>30590.909090909088</v>
          </cell>
        </row>
        <row r="154">
          <cell r="A154" t="str">
            <v>142194P</v>
          </cell>
          <cell r="B154" t="str">
            <v>LEVITE LYCEE CITRUS MINT 350ml 1X1</v>
          </cell>
          <cell r="C154">
            <v>2887.5</v>
          </cell>
          <cell r="D154">
            <v>2887.5</v>
          </cell>
          <cell r="E154">
            <v>2887.5</v>
          </cell>
          <cell r="F154">
            <v>2804.1666666666665</v>
          </cell>
          <cell r="G154">
            <v>2549.242424242424</v>
          </cell>
        </row>
        <row r="155">
          <cell r="A155" t="str">
            <v>142194PR</v>
          </cell>
          <cell r="B155" t="str">
            <v>LEVITE LYCEE CITRUS MINT 350ml 1X1 PCS REJECT</v>
          </cell>
          <cell r="C155">
            <v>2887.5</v>
          </cell>
          <cell r="D155">
            <v>2887.5</v>
          </cell>
          <cell r="E155">
            <v>2887.5</v>
          </cell>
          <cell r="F155">
            <v>2804.1666666666665</v>
          </cell>
          <cell r="G155">
            <v>2549.242424242424</v>
          </cell>
        </row>
        <row r="156">
          <cell r="A156">
            <v>142196</v>
          </cell>
          <cell r="B156" t="str">
            <v>LEVITE WILDBERRIES LIME MINT 350ml 1X12</v>
          </cell>
          <cell r="C156">
            <v>34650</v>
          </cell>
          <cell r="D156">
            <v>34650</v>
          </cell>
          <cell r="E156">
            <v>34650</v>
          </cell>
          <cell r="F156">
            <v>33650</v>
          </cell>
          <cell r="G156">
            <v>30590.909090909088</v>
          </cell>
        </row>
        <row r="157">
          <cell r="A157" t="str">
            <v>142196P</v>
          </cell>
          <cell r="B157" t="str">
            <v>LEVITE WILDBERRIES LIME MINT 350ml 1X1</v>
          </cell>
          <cell r="C157">
            <v>2887.5</v>
          </cell>
          <cell r="D157">
            <v>2887.5</v>
          </cell>
          <cell r="E157">
            <v>2887.5</v>
          </cell>
          <cell r="F157">
            <v>2804.1666666666665</v>
          </cell>
          <cell r="G157">
            <v>2549.242424242424</v>
          </cell>
        </row>
        <row r="158">
          <cell r="A158" t="str">
            <v>142196PR</v>
          </cell>
          <cell r="B158" t="str">
            <v>LEVITE WILDBERRIES LIME MINT 350ml 1X1 PCS REJECT</v>
          </cell>
          <cell r="C158">
            <v>2887.5</v>
          </cell>
          <cell r="D158">
            <v>2887.5</v>
          </cell>
          <cell r="E158">
            <v>2887.5</v>
          </cell>
          <cell r="F158">
            <v>2804.1666666666665</v>
          </cell>
          <cell r="G158">
            <v>2549.242424242424</v>
          </cell>
        </row>
        <row r="159">
          <cell r="A159">
            <v>148136</v>
          </cell>
          <cell r="B159" t="str">
            <v>VT.220ML LOCAL 1X42</v>
          </cell>
          <cell r="C159">
            <v>0</v>
          </cell>
          <cell r="D159">
            <v>0</v>
          </cell>
          <cell r="E159">
            <v>16550</v>
          </cell>
          <cell r="F159">
            <v>15550</v>
          </cell>
          <cell r="G159">
            <v>14136.363636363636</v>
          </cell>
        </row>
        <row r="160">
          <cell r="A160" t="str">
            <v>148136R</v>
          </cell>
          <cell r="B160" t="str">
            <v>VT.220ML LOCAL 1X42 REJECT</v>
          </cell>
          <cell r="C160">
            <v>0</v>
          </cell>
          <cell r="D160">
            <v>0</v>
          </cell>
          <cell r="E160">
            <v>16550</v>
          </cell>
          <cell r="F160">
            <v>15550</v>
          </cell>
          <cell r="G160">
            <v>14136.363636363636</v>
          </cell>
        </row>
        <row r="161">
          <cell r="A161">
            <v>22713</v>
          </cell>
          <cell r="B161" t="str">
            <v>VIT.220ML 1X48</v>
          </cell>
          <cell r="C161">
            <v>16450</v>
          </cell>
          <cell r="D161">
            <v>18350</v>
          </cell>
          <cell r="E161">
            <v>18350</v>
          </cell>
          <cell r="F161">
            <v>17350</v>
          </cell>
          <cell r="G161">
            <v>15772.727272727272</v>
          </cell>
        </row>
        <row r="162">
          <cell r="A162">
            <v>96430</v>
          </cell>
          <cell r="B162" t="str">
            <v>VIT.220 ML 1X48</v>
          </cell>
          <cell r="C162">
            <v>16450</v>
          </cell>
          <cell r="D162">
            <v>18350</v>
          </cell>
          <cell r="E162">
            <v>18350</v>
          </cell>
          <cell r="F162">
            <v>17350</v>
          </cell>
          <cell r="G162">
            <v>15772.727272727272</v>
          </cell>
        </row>
        <row r="163">
          <cell r="A163" t="str">
            <v>96430R</v>
          </cell>
          <cell r="B163" t="str">
            <v>VIT.220 ML 1X48 REJECT</v>
          </cell>
          <cell r="C163">
            <v>16450</v>
          </cell>
          <cell r="D163">
            <v>18350</v>
          </cell>
          <cell r="E163">
            <v>18350</v>
          </cell>
          <cell r="F163">
            <v>17350</v>
          </cell>
          <cell r="G163">
            <v>15772.727272727272</v>
          </cell>
        </row>
        <row r="164">
          <cell r="A164" t="str">
            <v>96430P</v>
          </cell>
          <cell r="B164" t="str">
            <v>VIT.220 ML 1X1</v>
          </cell>
          <cell r="C164">
            <v>342.70833333333331</v>
          </cell>
          <cell r="D164">
            <v>382.29166666666669</v>
          </cell>
          <cell r="E164">
            <v>382.29166666666669</v>
          </cell>
          <cell r="F164">
            <v>361.45833333333331</v>
          </cell>
          <cell r="G164">
            <v>328.59848484848482</v>
          </cell>
        </row>
        <row r="165">
          <cell r="A165" t="str">
            <v>96430PR</v>
          </cell>
          <cell r="B165" t="str">
            <v>VIT.220 ML 1X1 PCS REJECT</v>
          </cell>
          <cell r="C165">
            <v>342.70833333333331</v>
          </cell>
          <cell r="D165">
            <v>382.29166666666669</v>
          </cell>
          <cell r="E165">
            <v>382.29166666666669</v>
          </cell>
          <cell r="F165">
            <v>361.45833333333331</v>
          </cell>
          <cell r="G165">
            <v>328.59848484848482</v>
          </cell>
        </row>
        <row r="166">
          <cell r="A166">
            <v>74554</v>
          </cell>
          <cell r="B166" t="str">
            <v>VIT.240ML 1X48</v>
          </cell>
          <cell r="C166">
            <v>16450</v>
          </cell>
          <cell r="D166">
            <v>18350</v>
          </cell>
          <cell r="E166">
            <v>18350</v>
          </cell>
          <cell r="F166">
            <v>17350</v>
          </cell>
          <cell r="G166">
            <v>15772.727272727272</v>
          </cell>
        </row>
        <row r="167">
          <cell r="A167" t="str">
            <v>74554R</v>
          </cell>
          <cell r="B167" t="str">
            <v>VIT.240ML 1X48/REJECT</v>
          </cell>
          <cell r="C167">
            <v>16450</v>
          </cell>
          <cell r="D167">
            <v>18350</v>
          </cell>
          <cell r="E167">
            <v>18350</v>
          </cell>
          <cell r="F167">
            <v>17350</v>
          </cell>
          <cell r="G167">
            <v>15772.727272727272</v>
          </cell>
        </row>
        <row r="168">
          <cell r="A168" t="str">
            <v>74554P</v>
          </cell>
          <cell r="B168" t="str">
            <v>VIT.240ML 1X1 PCS</v>
          </cell>
          <cell r="C168">
            <v>342.70833333333331</v>
          </cell>
          <cell r="D168">
            <v>382.29166666666669</v>
          </cell>
          <cell r="E168">
            <v>382.29166666666669</v>
          </cell>
          <cell r="F168">
            <v>361.45833333333331</v>
          </cell>
          <cell r="G168">
            <v>328.59848484848482</v>
          </cell>
        </row>
        <row r="169">
          <cell r="A169" t="str">
            <v>74554PR</v>
          </cell>
          <cell r="B169" t="str">
            <v>VIT.240ML 1X1 PCS REJECT</v>
          </cell>
          <cell r="C169">
            <v>342.70833333333331</v>
          </cell>
          <cell r="D169">
            <v>382.29166666666669</v>
          </cell>
          <cell r="E169">
            <v>382.29166666666669</v>
          </cell>
          <cell r="F169">
            <v>361.45833333333331</v>
          </cell>
          <cell r="G169">
            <v>328.59848484848482</v>
          </cell>
        </row>
        <row r="170">
          <cell r="A170">
            <v>112839</v>
          </cell>
          <cell r="B170" t="str">
            <v>VIT.330ML 1X24</v>
          </cell>
          <cell r="C170">
            <v>26300</v>
          </cell>
          <cell r="D170">
            <v>27450</v>
          </cell>
          <cell r="E170">
            <v>27450</v>
          </cell>
          <cell r="F170">
            <v>26450</v>
          </cell>
          <cell r="G170">
            <v>24045.454545454544</v>
          </cell>
        </row>
        <row r="171">
          <cell r="A171" t="str">
            <v>112839P</v>
          </cell>
          <cell r="B171" t="str">
            <v>VIT.330ML 1X1 PCS</v>
          </cell>
          <cell r="C171">
            <v>1095.8333333333333</v>
          </cell>
          <cell r="D171">
            <v>1143.75</v>
          </cell>
          <cell r="E171">
            <v>1143.75</v>
          </cell>
          <cell r="F171">
            <v>1102.0833333333333</v>
          </cell>
          <cell r="G171">
            <v>1001.8939393939393</v>
          </cell>
        </row>
        <row r="172">
          <cell r="A172" t="str">
            <v>112839PR</v>
          </cell>
          <cell r="B172" t="str">
            <v>VIT.330ML 1X 1 PCS REJECT</v>
          </cell>
          <cell r="C172">
            <v>1095.8333333333333</v>
          </cell>
          <cell r="D172">
            <v>1143.75</v>
          </cell>
          <cell r="E172">
            <v>1143.75</v>
          </cell>
          <cell r="F172">
            <v>1102.0833333333333</v>
          </cell>
          <cell r="G172">
            <v>1001.8939393939393</v>
          </cell>
        </row>
        <row r="173">
          <cell r="A173">
            <v>74566</v>
          </cell>
          <cell r="B173" t="str">
            <v>VIT.600ML 1X24</v>
          </cell>
          <cell r="C173">
            <v>25900</v>
          </cell>
          <cell r="D173">
            <v>30650</v>
          </cell>
          <cell r="E173">
            <v>30650</v>
          </cell>
          <cell r="F173">
            <v>29650</v>
          </cell>
          <cell r="G173">
            <v>26954.545454545452</v>
          </cell>
        </row>
        <row r="174">
          <cell r="A174" t="str">
            <v>74566P</v>
          </cell>
          <cell r="B174" t="str">
            <v>VIT.600ML 1X1/PCS</v>
          </cell>
          <cell r="C174">
            <v>1079.1666666666667</v>
          </cell>
          <cell r="D174">
            <v>1277.0833333333333</v>
          </cell>
          <cell r="E174">
            <v>1277.0833333333333</v>
          </cell>
          <cell r="F174">
            <v>1235.4166666666667</v>
          </cell>
          <cell r="G174">
            <v>1123.1060606060605</v>
          </cell>
        </row>
        <row r="175">
          <cell r="A175" t="str">
            <v>74566PR</v>
          </cell>
          <cell r="B175" t="str">
            <v>VIT.600ML 1X1 REJECT</v>
          </cell>
          <cell r="C175">
            <v>1079.1666666666667</v>
          </cell>
          <cell r="D175">
            <v>1277.0833333333333</v>
          </cell>
          <cell r="E175">
            <v>1277.0833333333333</v>
          </cell>
          <cell r="F175">
            <v>1235.4166666666667</v>
          </cell>
          <cell r="G175">
            <v>1123.1060606060605</v>
          </cell>
        </row>
        <row r="176">
          <cell r="A176">
            <v>74565</v>
          </cell>
          <cell r="B176" t="str">
            <v>VIT.1500ML 1X12</v>
          </cell>
          <cell r="C176">
            <v>25000</v>
          </cell>
          <cell r="D176">
            <v>29700</v>
          </cell>
          <cell r="E176">
            <v>29700</v>
          </cell>
          <cell r="F176">
            <v>28700</v>
          </cell>
          <cell r="G176">
            <v>26090.909090909088</v>
          </cell>
        </row>
        <row r="177">
          <cell r="A177" t="str">
            <v>74565r</v>
          </cell>
          <cell r="B177" t="str">
            <v>VIT.1500ML 1X12 REJECT</v>
          </cell>
          <cell r="C177">
            <v>25000</v>
          </cell>
          <cell r="D177">
            <v>29700</v>
          </cell>
          <cell r="E177">
            <v>29700</v>
          </cell>
          <cell r="F177">
            <v>28700</v>
          </cell>
          <cell r="G177">
            <v>26090.909090909088</v>
          </cell>
        </row>
        <row r="178">
          <cell r="A178" t="str">
            <v>74565P</v>
          </cell>
          <cell r="B178" t="str">
            <v>VIT.1500ML 1x1 PCS</v>
          </cell>
          <cell r="C178">
            <v>2083.3333333333335</v>
          </cell>
          <cell r="D178">
            <v>2475</v>
          </cell>
          <cell r="E178">
            <v>2475</v>
          </cell>
          <cell r="F178">
            <v>2391.6666666666665</v>
          </cell>
          <cell r="G178">
            <v>2174.242424242424</v>
          </cell>
        </row>
        <row r="179">
          <cell r="A179" t="str">
            <v>74565PR</v>
          </cell>
          <cell r="B179" t="str">
            <v>VIT.1500ML 1X1 REJECT</v>
          </cell>
          <cell r="C179">
            <v>2083.3333333333335</v>
          </cell>
          <cell r="D179">
            <v>2475</v>
          </cell>
          <cell r="E179">
            <v>2475</v>
          </cell>
          <cell r="F179">
            <v>2391.6666666666665</v>
          </cell>
          <cell r="G179">
            <v>2174.242424242424</v>
          </cell>
        </row>
        <row r="180">
          <cell r="A180" t="str">
            <v>74565P-R</v>
          </cell>
          <cell r="B180" t="str">
            <v>VT.1500ML 1x12/PCS-RIJEK</v>
          </cell>
          <cell r="C180">
            <v>25000</v>
          </cell>
          <cell r="D180">
            <v>29700</v>
          </cell>
          <cell r="E180">
            <v>29700</v>
          </cell>
          <cell r="F180">
            <v>28700</v>
          </cell>
          <cell r="G180">
            <v>26090.909090909088</v>
          </cell>
        </row>
        <row r="181">
          <cell r="F181">
            <v>0</v>
          </cell>
          <cell r="G181">
            <v>0</v>
          </cell>
        </row>
        <row r="182">
          <cell r="A182">
            <v>74559</v>
          </cell>
          <cell r="B182" t="str">
            <v>AQ.5GALLON ISI</v>
          </cell>
          <cell r="C182">
            <v>13250</v>
          </cell>
          <cell r="D182">
            <v>13250</v>
          </cell>
          <cell r="E182">
            <v>13700</v>
          </cell>
          <cell r="F182">
            <v>12700</v>
          </cell>
          <cell r="G182">
            <v>11545.454545454544</v>
          </cell>
        </row>
        <row r="183">
          <cell r="A183" t="str">
            <v>74559G</v>
          </cell>
          <cell r="B183" t="str">
            <v>AQ.5GALLON BTL</v>
          </cell>
          <cell r="C183">
            <v>30000</v>
          </cell>
          <cell r="D183">
            <v>30000</v>
          </cell>
          <cell r="E183">
            <v>30000</v>
          </cell>
          <cell r="F183">
            <v>30000</v>
          </cell>
          <cell r="G183">
            <v>30000</v>
          </cell>
        </row>
        <row r="184">
          <cell r="A184">
            <v>74560</v>
          </cell>
          <cell r="B184" t="str">
            <v>VT.5GLN ISI</v>
          </cell>
          <cell r="C184">
            <v>10000</v>
          </cell>
          <cell r="D184">
            <v>11300</v>
          </cell>
          <cell r="E184">
            <v>11300</v>
          </cell>
          <cell r="F184">
            <v>10300</v>
          </cell>
          <cell r="G184">
            <v>9363.6363636363621</v>
          </cell>
        </row>
        <row r="185">
          <cell r="A185" t="str">
            <v>74560G</v>
          </cell>
          <cell r="B185" t="str">
            <v>VT.5GALON BTL</v>
          </cell>
          <cell r="C185">
            <v>30000</v>
          </cell>
          <cell r="D185">
            <v>30000</v>
          </cell>
          <cell r="E185">
            <v>30000</v>
          </cell>
          <cell r="F185">
            <v>30000</v>
          </cell>
          <cell r="G185">
            <v>30000</v>
          </cell>
        </row>
        <row r="186">
          <cell r="F186">
            <v>0</v>
          </cell>
          <cell r="G186">
            <v>0</v>
          </cell>
        </row>
        <row r="187">
          <cell r="F187">
            <v>0</v>
          </cell>
          <cell r="G187">
            <v>0</v>
          </cell>
        </row>
        <row r="188">
          <cell r="A188">
            <v>10114</v>
          </cell>
          <cell r="B188" t="str">
            <v>PALLET KAYU</v>
          </cell>
          <cell r="C188">
            <v>100000</v>
          </cell>
          <cell r="D188">
            <v>100000</v>
          </cell>
          <cell r="E188">
            <v>100000</v>
          </cell>
          <cell r="F188">
            <v>100000</v>
          </cell>
          <cell r="G188">
            <v>100000</v>
          </cell>
        </row>
        <row r="189">
          <cell r="A189">
            <v>10116</v>
          </cell>
          <cell r="B189" t="str">
            <v>PALLET LOSCAM</v>
          </cell>
          <cell r="C189">
            <v>100000</v>
          </cell>
          <cell r="D189">
            <v>100000</v>
          </cell>
          <cell r="E189">
            <v>100000</v>
          </cell>
          <cell r="F189">
            <v>100000</v>
          </cell>
          <cell r="G189">
            <v>100000</v>
          </cell>
        </row>
        <row r="190">
          <cell r="A190">
            <v>90002</v>
          </cell>
          <cell r="B190" t="str">
            <v>TRIPLEK/TRAY</v>
          </cell>
          <cell r="C190">
            <v>185000</v>
          </cell>
          <cell r="D190">
            <v>189750</v>
          </cell>
          <cell r="E190">
            <v>189750</v>
          </cell>
          <cell r="F190">
            <v>189750</v>
          </cell>
          <cell r="G190">
            <v>189750</v>
          </cell>
        </row>
        <row r="191">
          <cell r="A191">
            <v>33300</v>
          </cell>
          <cell r="B191" t="str">
            <v>JUG RACK</v>
          </cell>
          <cell r="C191">
            <v>73700</v>
          </cell>
          <cell r="D191">
            <v>73700</v>
          </cell>
          <cell r="E191">
            <v>73700</v>
          </cell>
          <cell r="F191">
            <v>0</v>
          </cell>
          <cell r="G191">
            <v>0</v>
          </cell>
        </row>
        <row r="192">
          <cell r="A192">
            <v>10555</v>
          </cell>
          <cell r="B192" t="str">
            <v>POMPA GALON</v>
          </cell>
        </row>
        <row r="193">
          <cell r="A193">
            <v>15009</v>
          </cell>
          <cell r="B193" t="str">
            <v>JAMINAN DISPENSER</v>
          </cell>
        </row>
        <row r="194">
          <cell r="A194">
            <v>15510</v>
          </cell>
          <cell r="B194" t="str">
            <v>AQ.HC STAN/SEWA</v>
          </cell>
        </row>
        <row r="195">
          <cell r="A195">
            <v>15511</v>
          </cell>
          <cell r="B195" t="str">
            <v>PORTABLE</v>
          </cell>
        </row>
        <row r="196">
          <cell r="A196">
            <v>15520</v>
          </cell>
          <cell r="B196" t="str">
            <v>AQ.HC PRIM/SEWA</v>
          </cell>
        </row>
        <row r="197">
          <cell r="A197">
            <v>15530</v>
          </cell>
          <cell r="B197" t="str">
            <v>AQ.HC LIN/SEWA</v>
          </cell>
        </row>
        <row r="198">
          <cell r="A198">
            <v>15550</v>
          </cell>
          <cell r="B198" t="str">
            <v>AQ.HC PRIMA LINEA/SEWA</v>
          </cell>
        </row>
        <row r="199">
          <cell r="A199">
            <v>17110</v>
          </cell>
          <cell r="B199" t="str">
            <v>AQ.GUCI BIRU</v>
          </cell>
        </row>
        <row r="200">
          <cell r="A200">
            <v>17412</v>
          </cell>
          <cell r="B200" t="str">
            <v>AQ.COOLBOX 35 LITER</v>
          </cell>
        </row>
        <row r="201">
          <cell r="A201">
            <v>17413</v>
          </cell>
          <cell r="B201" t="str">
            <v>AQ.PARASOL BESAR</v>
          </cell>
        </row>
        <row r="202">
          <cell r="A202">
            <v>17417</v>
          </cell>
          <cell r="B202" t="str">
            <v>COOLBOX MIZONE</v>
          </cell>
        </row>
        <row r="203">
          <cell r="A203">
            <v>19310</v>
          </cell>
          <cell r="B203" t="str">
            <v>AQ.TISSUE</v>
          </cell>
        </row>
        <row r="204">
          <cell r="A204">
            <v>19310</v>
          </cell>
          <cell r="B204" t="str">
            <v>AQ.TISSUE</v>
          </cell>
        </row>
        <row r="205">
          <cell r="A205">
            <v>27110</v>
          </cell>
          <cell r="B205" t="str">
            <v>VT.GUCI BIRU</v>
          </cell>
        </row>
        <row r="206">
          <cell r="A206">
            <v>27411</v>
          </cell>
          <cell r="B206" t="str">
            <v>VT.COOLBOX 18 LITER</v>
          </cell>
        </row>
        <row r="207">
          <cell r="A207">
            <v>29310</v>
          </cell>
          <cell r="B207" t="str">
            <v>VT.TISSUE</v>
          </cell>
        </row>
        <row r="208">
          <cell r="A208">
            <v>29310</v>
          </cell>
          <cell r="B208" t="str">
            <v>VT.TISSUE</v>
          </cell>
        </row>
        <row r="209">
          <cell r="A209">
            <v>32886</v>
          </cell>
          <cell r="B209" t="str">
            <v>RACK ANIMASI</v>
          </cell>
        </row>
        <row r="210">
          <cell r="A210">
            <v>33110</v>
          </cell>
          <cell r="B210" t="str">
            <v>CHILLER/SHOWCASE AQUA  FV 100</v>
          </cell>
        </row>
        <row r="211">
          <cell r="A211">
            <v>33111</v>
          </cell>
          <cell r="B211" t="str">
            <v>CHILLER/SHOWCASE AQUA  FV 200</v>
          </cell>
        </row>
        <row r="212">
          <cell r="A212">
            <v>33116</v>
          </cell>
          <cell r="B212" t="str">
            <v>CHILLER FV MIZONE TANPA RODA</v>
          </cell>
        </row>
        <row r="213">
          <cell r="A213">
            <v>33120</v>
          </cell>
          <cell r="B213" t="str">
            <v>Chiller Polytron SCN 183</v>
          </cell>
        </row>
        <row r="214">
          <cell r="A214">
            <v>50000</v>
          </cell>
          <cell r="B214" t="str">
            <v>DISPENSER MERK LAIN</v>
          </cell>
        </row>
        <row r="215">
          <cell r="A215">
            <v>74597</v>
          </cell>
          <cell r="B215" t="str">
            <v>Tas Mizone</v>
          </cell>
        </row>
        <row r="216">
          <cell r="A216">
            <v>81110</v>
          </cell>
          <cell r="B216" t="str">
            <v>KARTON LAYER 240 ML/KARTO</v>
          </cell>
        </row>
        <row r="217">
          <cell r="A217">
            <v>81111</v>
          </cell>
          <cell r="B217" t="str">
            <v>AQ.KRTN 1500 ML 1X1</v>
          </cell>
        </row>
        <row r="218">
          <cell r="A218">
            <v>81312</v>
          </cell>
          <cell r="B218" t="str">
            <v>AQ.KRTN 600 ML 1X1</v>
          </cell>
        </row>
        <row r="219">
          <cell r="A219">
            <v>81512</v>
          </cell>
          <cell r="B219" t="str">
            <v>AQ.KARTON 330 1X1</v>
          </cell>
        </row>
        <row r="220">
          <cell r="A220">
            <v>81613</v>
          </cell>
          <cell r="B220" t="str">
            <v>AQ.KRTN 240 ML 1X1</v>
          </cell>
        </row>
        <row r="221">
          <cell r="A221">
            <v>82111</v>
          </cell>
          <cell r="B221" t="str">
            <v>VIT KRTN 1500 ML 1X1</v>
          </cell>
        </row>
        <row r="222">
          <cell r="A222">
            <v>82312</v>
          </cell>
          <cell r="B222" t="str">
            <v>VIT KARTON 600 ML 1X1</v>
          </cell>
        </row>
        <row r="223">
          <cell r="A223">
            <v>82512</v>
          </cell>
          <cell r="B223" t="str">
            <v>VIT KARTON 330 ML 1X1</v>
          </cell>
        </row>
        <row r="224">
          <cell r="A224">
            <v>82613</v>
          </cell>
          <cell r="B224" t="str">
            <v>VIT KRTN 240 ML 1X1</v>
          </cell>
        </row>
        <row r="225">
          <cell r="A225">
            <v>84121</v>
          </cell>
          <cell r="B225" t="str">
            <v>Mizone Karton LL/500ml 1x12</v>
          </cell>
        </row>
        <row r="226">
          <cell r="A226">
            <v>84127</v>
          </cell>
        </row>
        <row r="227">
          <cell r="A227">
            <v>84128</v>
          </cell>
        </row>
        <row r="228">
          <cell r="A228">
            <v>90018</v>
          </cell>
          <cell r="B228" t="str">
            <v>HORISONTAL BANNER AQUA</v>
          </cell>
        </row>
        <row r="229">
          <cell r="A229">
            <v>90026</v>
          </cell>
          <cell r="B229" t="str">
            <v>HORISONTAL BANNER VIT</v>
          </cell>
        </row>
        <row r="230">
          <cell r="A230">
            <v>92002</v>
          </cell>
          <cell r="B230" t="str">
            <v>GELAS VIT</v>
          </cell>
        </row>
        <row r="231">
          <cell r="A231">
            <v>94002</v>
          </cell>
          <cell r="B231" t="str">
            <v>Chiller FV 100 Mizone</v>
          </cell>
        </row>
        <row r="232">
          <cell r="A232">
            <v>94013</v>
          </cell>
          <cell r="B232" t="str">
            <v>MUG MIZONE</v>
          </cell>
        </row>
        <row r="233">
          <cell r="A233">
            <v>94023</v>
          </cell>
          <cell r="B233" t="str">
            <v>CHILLER FV 280 MIZONE</v>
          </cell>
        </row>
        <row r="234">
          <cell r="A234">
            <v>10269549</v>
          </cell>
          <cell r="B234" t="str">
            <v>KARTON VT 220 ML 1X1</v>
          </cell>
        </row>
        <row r="235">
          <cell r="A235">
            <v>10345439</v>
          </cell>
          <cell r="B235" t="str">
            <v>KARTON AQ 220ML LOCAL 1X1</v>
          </cell>
        </row>
        <row r="236">
          <cell r="A236">
            <v>1020003876</v>
          </cell>
        </row>
        <row r="237">
          <cell r="A237">
            <v>1020005984</v>
          </cell>
        </row>
        <row r="238">
          <cell r="A238" t="str">
            <v>145143KR</v>
          </cell>
          <cell r="B238" t="str">
            <v>KARTON MZ MOOD UP CRANBERRY 500ML 1X1</v>
          </cell>
        </row>
        <row r="239">
          <cell r="A239" t="str">
            <v>3311H</v>
          </cell>
          <cell r="B239" t="str">
            <v>CHILLER  AQUA FV 280 / R</v>
          </cell>
        </row>
        <row r="240">
          <cell r="A240" t="str">
            <v>74560G</v>
          </cell>
          <cell r="B240" t="str">
            <v>VT.5GALON BTL</v>
          </cell>
        </row>
        <row r="241">
          <cell r="A241" t="str">
            <v>74560G</v>
          </cell>
          <cell r="B241" t="str">
            <v>VT.5GALON BTL</v>
          </cell>
        </row>
        <row r="242">
          <cell r="A242" t="str">
            <v>74569P</v>
          </cell>
          <cell r="B242" t="str">
            <v>MIZONE PF/PCS</v>
          </cell>
        </row>
        <row r="243">
          <cell r="A243" t="str">
            <v>81681KR</v>
          </cell>
          <cell r="B243" t="str">
            <v>KARTON AQ.750ML 1X1</v>
          </cell>
        </row>
        <row r="244">
          <cell r="A244" t="str">
            <v>P9904</v>
          </cell>
          <cell r="B244" t="str">
            <v>CHILLER MIZONE FV100</v>
          </cell>
        </row>
        <row r="245">
          <cell r="A245" t="str">
            <v>P9906</v>
          </cell>
          <cell r="B245" t="str">
            <v>CHILLER MIZONE FV280</v>
          </cell>
        </row>
        <row r="246">
          <cell r="A246" t="str">
            <v>P9910</v>
          </cell>
          <cell r="B246" t="str">
            <v>CHILLER MIZONE S240SC</v>
          </cell>
        </row>
        <row r="247">
          <cell r="A247" t="str">
            <v>P9911</v>
          </cell>
          <cell r="B247" t="str">
            <v>CHILLER AQUA S240SC</v>
          </cell>
        </row>
        <row r="248">
          <cell r="A248" t="str">
            <v>P9912</v>
          </cell>
          <cell r="B248" t="str">
            <v>CHILLER AQUA FV1000</v>
          </cell>
        </row>
        <row r="249">
          <cell r="A249" t="str">
            <v>P9914</v>
          </cell>
          <cell r="B249" t="str">
            <v>CHILLER S880 SLIM DOUBLE DOOR</v>
          </cell>
        </row>
        <row r="250">
          <cell r="A250" t="str">
            <v>S5523</v>
          </cell>
          <cell r="B250" t="str">
            <v>TENDA AQUA</v>
          </cell>
        </row>
        <row r="251">
          <cell r="A251" t="str">
            <v>S5525</v>
          </cell>
          <cell r="B251" t="str">
            <v>TENDA MIZONE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4">
          <cell r="B4">
            <v>43475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"/>
      <sheetName val="SEGMEN (2)"/>
      <sheetName val="IN"/>
      <sheetName val="OUT"/>
      <sheetName val="LKH SPS (2)"/>
      <sheetName val="MONEY CROSSCEK G SPS"/>
      <sheetName val="BANK STATEMENT"/>
      <sheetName val="BANK LIVIA"/>
      <sheetName val="KB"/>
      <sheetName val="BD"/>
      <sheetName val="BP"/>
      <sheetName val="BG SPS"/>
      <sheetName val="REKAP BIAYA"/>
      <sheetName val="TP 1"/>
      <sheetName val="TP"/>
      <sheetName val="PIUT MS SUPPORT"/>
      <sheetName val="PIUT MS SUPORT 1"/>
      <sheetName val="PIUT PUSAT "/>
      <sheetName val="PIUT PUSAT 1"/>
      <sheetName val="PIUT TIV "/>
      <sheetName val="PIUT TIV 1"/>
      <sheetName val="HUTANG MS SUPPORT"/>
      <sheetName val="GRESIK"/>
    </sheetNames>
    <sheetDataSet>
      <sheetData sheetId="0"/>
      <sheetData sheetId="1"/>
      <sheetData sheetId="2"/>
      <sheetData sheetId="3"/>
      <sheetData sheetId="4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30016</v>
          </cell>
          <cell r="E7">
            <v>322726000</v>
          </cell>
          <cell r="F7">
            <v>0</v>
          </cell>
          <cell r="G7">
            <v>322726000</v>
          </cell>
        </row>
        <row r="8">
          <cell r="B8">
            <v>10111</v>
          </cell>
          <cell r="C8" t="str">
            <v>AQ.5GLN BTL</v>
          </cell>
          <cell r="D8">
            <v>1259</v>
          </cell>
          <cell r="E8">
            <v>37770000</v>
          </cell>
          <cell r="F8">
            <v>0</v>
          </cell>
          <cell r="G8">
            <v>37770000</v>
          </cell>
        </row>
        <row r="9">
          <cell r="B9">
            <v>12111</v>
          </cell>
          <cell r="C9" t="str">
            <v>AQ.1500ML 1X12</v>
          </cell>
          <cell r="D9">
            <v>22600</v>
          </cell>
          <cell r="E9">
            <v>716761650</v>
          </cell>
          <cell r="F9">
            <v>0</v>
          </cell>
          <cell r="G9">
            <v>716761650</v>
          </cell>
        </row>
        <row r="10">
          <cell r="B10">
            <v>12312</v>
          </cell>
          <cell r="C10" t="str">
            <v>AQ.600ML 1X24</v>
          </cell>
          <cell r="D10">
            <v>15127</v>
          </cell>
          <cell r="E10">
            <v>510094500</v>
          </cell>
          <cell r="F10">
            <v>7893750</v>
          </cell>
          <cell r="G10">
            <v>502200750</v>
          </cell>
        </row>
        <row r="11">
          <cell r="B11">
            <v>12512</v>
          </cell>
          <cell r="C11" t="str">
            <v>AQ.330ML 1X24</v>
          </cell>
          <cell r="D11">
            <v>989</v>
          </cell>
          <cell r="E11">
            <v>24374100</v>
          </cell>
          <cell r="F11">
            <v>0</v>
          </cell>
          <cell r="G11">
            <v>24374100</v>
          </cell>
        </row>
        <row r="12">
          <cell r="B12">
            <v>12613</v>
          </cell>
          <cell r="C12" t="str">
            <v>AQ.240ML 1X48</v>
          </cell>
          <cell r="D12">
            <v>15136</v>
          </cell>
          <cell r="E12">
            <v>270591200</v>
          </cell>
          <cell r="F12">
            <v>0</v>
          </cell>
          <cell r="G12">
            <v>270591200</v>
          </cell>
        </row>
        <row r="13">
          <cell r="B13">
            <v>19310</v>
          </cell>
          <cell r="C13" t="str">
            <v>AQ.TISSUE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20110</v>
          </cell>
          <cell r="C14" t="str">
            <v>VT.5GLN ISI</v>
          </cell>
          <cell r="D14">
            <v>5486</v>
          </cell>
          <cell r="E14">
            <v>42835600</v>
          </cell>
          <cell r="F14">
            <v>393500</v>
          </cell>
          <cell r="G14">
            <v>42442100</v>
          </cell>
        </row>
        <row r="15">
          <cell r="B15">
            <v>20111</v>
          </cell>
          <cell r="C15" t="str">
            <v>VT.5GLN BTL</v>
          </cell>
          <cell r="D15">
            <v>259</v>
          </cell>
          <cell r="E15">
            <v>7770000</v>
          </cell>
          <cell r="F15">
            <v>1500000</v>
          </cell>
          <cell r="G15">
            <v>6270000</v>
          </cell>
        </row>
        <row r="16">
          <cell r="B16">
            <v>22111</v>
          </cell>
          <cell r="C16" t="str">
            <v>VT.1500ML 1X12</v>
          </cell>
          <cell r="D16">
            <v>443</v>
          </cell>
          <cell r="E16">
            <v>9567400</v>
          </cell>
          <cell r="F16">
            <v>203500</v>
          </cell>
          <cell r="G16">
            <v>9363900</v>
          </cell>
        </row>
        <row r="17">
          <cell r="B17">
            <v>22312</v>
          </cell>
          <cell r="C17" t="str">
            <v>VT.600ML 1X24</v>
          </cell>
          <cell r="D17">
            <v>827</v>
          </cell>
          <cell r="E17">
            <v>18500200</v>
          </cell>
          <cell r="F17">
            <v>433500</v>
          </cell>
          <cell r="G17">
            <v>18066700</v>
          </cell>
        </row>
        <row r="18">
          <cell r="B18">
            <v>22613</v>
          </cell>
          <cell r="C18" t="str">
            <v>VT.240ML 1X48</v>
          </cell>
          <cell r="D18">
            <v>1875</v>
          </cell>
          <cell r="E18">
            <v>26937000</v>
          </cell>
          <cell r="F18">
            <v>2080500</v>
          </cell>
          <cell r="G18">
            <v>24856500</v>
          </cell>
        </row>
        <row r="19">
          <cell r="B19">
            <v>29310</v>
          </cell>
          <cell r="C19" t="str">
            <v>VT.TISSUE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40410</v>
          </cell>
          <cell r="C20" t="str">
            <v>Mizone Orange Lime  500ML 1x12</v>
          </cell>
          <cell r="D20">
            <v>1291</v>
          </cell>
          <cell r="E20">
            <v>40869700</v>
          </cell>
          <cell r="F20">
            <v>2711000</v>
          </cell>
          <cell r="G20">
            <v>38158700</v>
          </cell>
        </row>
        <row r="21">
          <cell r="B21">
            <v>40412</v>
          </cell>
          <cell r="C21" t="str">
            <v>MIZONE LYCHEE LEMON 500 ML 1X12</v>
          </cell>
          <cell r="D21">
            <v>3517</v>
          </cell>
          <cell r="E21">
            <v>111256100</v>
          </cell>
          <cell r="F21">
            <v>6837500</v>
          </cell>
          <cell r="G21">
            <v>104418600</v>
          </cell>
        </row>
        <row r="22">
          <cell r="B22">
            <v>40418</v>
          </cell>
          <cell r="C22" t="str">
            <v>MIZONE APPLE GUAVA 500 ML 1X12</v>
          </cell>
          <cell r="D22">
            <v>1430</v>
          </cell>
          <cell r="E22">
            <v>45300000</v>
          </cell>
          <cell r="F22">
            <v>2983500</v>
          </cell>
          <cell r="G22">
            <v>42316500</v>
          </cell>
        </row>
        <row r="23">
          <cell r="B23">
            <v>40419</v>
          </cell>
          <cell r="C23" t="str">
            <v>MIZONE MANGGO KWENI 500ML 1X12</v>
          </cell>
          <cell r="D23">
            <v>1184</v>
          </cell>
          <cell r="E23">
            <v>37277400</v>
          </cell>
          <cell r="F23">
            <v>2469500</v>
          </cell>
          <cell r="G23">
            <v>34807900</v>
          </cell>
        </row>
        <row r="24">
          <cell r="B24">
            <v>40427</v>
          </cell>
          <cell r="C24" t="str">
            <v>MIZONE COOLIN BLEWAH 500 ML 1X12</v>
          </cell>
          <cell r="D24">
            <v>241</v>
          </cell>
          <cell r="E24">
            <v>8000500</v>
          </cell>
          <cell r="F24">
            <v>56000</v>
          </cell>
          <cell r="G24">
            <v>7944500</v>
          </cell>
        </row>
        <row r="25">
          <cell r="B25">
            <v>40429</v>
          </cell>
          <cell r="C25" t="str">
            <v>MIZONE COCOPINA 500ML1X12</v>
          </cell>
          <cell r="D25">
            <v>113</v>
          </cell>
          <cell r="E25">
            <v>3639100</v>
          </cell>
          <cell r="F25">
            <v>240000</v>
          </cell>
          <cell r="G25">
            <v>3399100</v>
          </cell>
        </row>
        <row r="26">
          <cell r="G26">
            <v>0</v>
          </cell>
        </row>
        <row r="27">
          <cell r="G27">
            <v>0</v>
          </cell>
        </row>
        <row r="30">
          <cell r="G30">
            <v>0</v>
          </cell>
        </row>
        <row r="31">
          <cell r="D31">
            <v>101793</v>
          </cell>
          <cell r="E31">
            <v>2234270450</v>
          </cell>
          <cell r="F31">
            <v>27802250</v>
          </cell>
          <cell r="G31">
            <v>2206468200</v>
          </cell>
          <cell r="H31">
            <v>0</v>
          </cell>
          <cell r="I31">
            <v>0</v>
          </cell>
        </row>
        <row r="32">
          <cell r="B32">
            <v>1</v>
          </cell>
          <cell r="C32">
            <v>2</v>
          </cell>
          <cell r="D32">
            <v>3</v>
          </cell>
          <cell r="E32">
            <v>4</v>
          </cell>
          <cell r="F32">
            <v>5</v>
          </cell>
          <cell r="G32">
            <v>6</v>
          </cell>
        </row>
        <row r="33">
          <cell r="D33">
            <v>108117</v>
          </cell>
          <cell r="E33" t="str">
            <v>ttlunit</v>
          </cell>
          <cell r="G33">
            <v>-33047750</v>
          </cell>
        </row>
        <row r="34">
          <cell r="D34">
            <v>0</v>
          </cell>
        </row>
        <row r="35">
          <cell r="I35">
            <v>33047750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MEMO JURNAL"/>
      <sheetName val="REKAP GL"/>
      <sheetName val="LAP MUTASI PRODUK"/>
      <sheetName val="LAP PENJUALAN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"/>
      <sheetName val="KO"/>
      <sheetName val="BD"/>
      <sheetName val="BP"/>
      <sheetName val="REKAP BIAYA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800</v>
          </cell>
          <cell r="E7">
            <v>10000000</v>
          </cell>
          <cell r="F7">
            <v>37500</v>
          </cell>
          <cell r="G7">
            <v>9962500</v>
          </cell>
        </row>
        <row r="8">
          <cell r="B8">
            <v>10111</v>
          </cell>
          <cell r="C8" t="str">
            <v>AQ.5GLN BTL</v>
          </cell>
          <cell r="D8">
            <v>14</v>
          </cell>
          <cell r="E8">
            <v>420000</v>
          </cell>
          <cell r="F8">
            <v>0</v>
          </cell>
          <cell r="G8">
            <v>420000</v>
          </cell>
        </row>
        <row r="9">
          <cell r="B9">
            <v>12111</v>
          </cell>
          <cell r="C9" t="str">
            <v>AQ.1500ML 1X12</v>
          </cell>
          <cell r="D9">
            <v>239</v>
          </cell>
          <cell r="E9">
            <v>7851150</v>
          </cell>
          <cell r="F9">
            <v>0</v>
          </cell>
          <cell r="G9">
            <v>7851150</v>
          </cell>
        </row>
        <row r="10">
          <cell r="B10">
            <v>12312</v>
          </cell>
          <cell r="C10" t="str">
            <v>AQ.600ML 1X24</v>
          </cell>
          <cell r="D10">
            <v>309</v>
          </cell>
          <cell r="E10">
            <v>10737750</v>
          </cell>
          <cell r="F10">
            <v>0</v>
          </cell>
          <cell r="G10">
            <v>10737750</v>
          </cell>
        </row>
        <row r="11">
          <cell r="B11">
            <v>12512</v>
          </cell>
          <cell r="C11" t="str">
            <v>AQ.330ML 1X24</v>
          </cell>
          <cell r="D11">
            <v>53</v>
          </cell>
          <cell r="E11">
            <v>1335600</v>
          </cell>
          <cell r="F11">
            <v>0</v>
          </cell>
          <cell r="G11">
            <v>1335600</v>
          </cell>
        </row>
        <row r="12">
          <cell r="B12">
            <v>12613</v>
          </cell>
          <cell r="C12" t="str">
            <v>AQ.240ML 1X48</v>
          </cell>
          <cell r="D12">
            <v>237</v>
          </cell>
          <cell r="E12">
            <v>4313400</v>
          </cell>
          <cell r="F12">
            <v>0</v>
          </cell>
          <cell r="G12">
            <v>4313400</v>
          </cell>
        </row>
        <row r="13">
          <cell r="B13">
            <v>20110</v>
          </cell>
          <cell r="C13" t="str">
            <v>VT.5GLN ISI</v>
          </cell>
          <cell r="D13">
            <v>344</v>
          </cell>
          <cell r="E13">
            <v>3096000</v>
          </cell>
          <cell r="F13">
            <v>54000</v>
          </cell>
          <cell r="G13">
            <v>3042000</v>
          </cell>
        </row>
        <row r="14">
          <cell r="B14">
            <v>20111</v>
          </cell>
          <cell r="C14" t="str">
            <v>VT.5GLN BTL</v>
          </cell>
          <cell r="D14">
            <v>7</v>
          </cell>
          <cell r="E14">
            <v>210000</v>
          </cell>
          <cell r="F14">
            <v>0</v>
          </cell>
          <cell r="G14">
            <v>210000</v>
          </cell>
        </row>
        <row r="15">
          <cell r="B15">
            <v>22111</v>
          </cell>
          <cell r="C15" t="str">
            <v>VT.1500ML 1X12</v>
          </cell>
          <cell r="D15">
            <v>76</v>
          </cell>
          <cell r="E15">
            <v>1656800</v>
          </cell>
          <cell r="F15">
            <v>10000</v>
          </cell>
          <cell r="G15">
            <v>1646800</v>
          </cell>
        </row>
        <row r="16">
          <cell r="B16">
            <v>22312</v>
          </cell>
          <cell r="C16" t="str">
            <v>VT.600ML 1X24</v>
          </cell>
          <cell r="D16">
            <v>199</v>
          </cell>
          <cell r="E16">
            <v>4497400</v>
          </cell>
          <cell r="F16">
            <v>25500</v>
          </cell>
          <cell r="G16">
            <v>4471900</v>
          </cell>
        </row>
        <row r="17">
          <cell r="B17">
            <v>22613</v>
          </cell>
          <cell r="C17" t="str">
            <v>VT.240ML 1X48</v>
          </cell>
          <cell r="D17">
            <v>246</v>
          </cell>
          <cell r="E17">
            <v>3567000</v>
          </cell>
          <cell r="F17">
            <v>130500</v>
          </cell>
          <cell r="G17">
            <v>3436500</v>
          </cell>
        </row>
        <row r="18">
          <cell r="B18">
            <v>40410</v>
          </cell>
          <cell r="C18" t="str">
            <v>Mizone Orange Lime  500ML 1x12</v>
          </cell>
          <cell r="D18">
            <v>9</v>
          </cell>
          <cell r="E18">
            <v>301500</v>
          </cell>
          <cell r="F18">
            <v>4000</v>
          </cell>
          <cell r="G18">
            <v>297500</v>
          </cell>
        </row>
        <row r="19">
          <cell r="B19">
            <v>40412</v>
          </cell>
          <cell r="C19" t="str">
            <v>MIZONE LYCHEE LEMON 500 ML 1X12</v>
          </cell>
          <cell r="D19">
            <v>24</v>
          </cell>
          <cell r="E19">
            <v>804000</v>
          </cell>
          <cell r="F19">
            <v>12000</v>
          </cell>
          <cell r="G19">
            <v>792000</v>
          </cell>
        </row>
        <row r="20">
          <cell r="B20">
            <v>40418</v>
          </cell>
          <cell r="C20" t="str">
            <v>MIZONE APPLE GUAVA 500 ML 1X12</v>
          </cell>
          <cell r="D20">
            <v>7</v>
          </cell>
          <cell r="E20">
            <v>234500</v>
          </cell>
          <cell r="F20">
            <v>2000</v>
          </cell>
          <cell r="G20">
            <v>232500</v>
          </cell>
        </row>
        <row r="21">
          <cell r="B21">
            <v>40419</v>
          </cell>
          <cell r="C21" t="str">
            <v>MIZONE MANGGO KWENI 500ML 1x12</v>
          </cell>
          <cell r="D21">
            <v>3</v>
          </cell>
          <cell r="E21">
            <v>100500</v>
          </cell>
          <cell r="F21">
            <v>2000</v>
          </cell>
          <cell r="G21">
            <v>98500</v>
          </cell>
        </row>
        <row r="22">
          <cell r="B22">
            <v>40427</v>
          </cell>
          <cell r="C22" t="str">
            <v>Mizone Coolin Blewah 500ML 1X12</v>
          </cell>
          <cell r="D22">
            <v>4</v>
          </cell>
          <cell r="E22">
            <v>134000</v>
          </cell>
          <cell r="F22">
            <v>2000</v>
          </cell>
          <cell r="G22">
            <v>132000</v>
          </cell>
        </row>
        <row r="23">
          <cell r="B23">
            <v>95059</v>
          </cell>
          <cell r="C23" t="str">
            <v>POMPA DISPENSER</v>
          </cell>
          <cell r="D23">
            <v>-1</v>
          </cell>
          <cell r="E23">
            <v>0</v>
          </cell>
          <cell r="F23">
            <v>0</v>
          </cell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3">
          <cell r="D33">
            <v>2570</v>
          </cell>
          <cell r="E33">
            <v>49259600</v>
          </cell>
          <cell r="F33">
            <v>279500</v>
          </cell>
          <cell r="G33">
            <v>48980100</v>
          </cell>
          <cell r="H33">
            <v>0</v>
          </cell>
          <cell r="I33">
            <v>0</v>
          </cell>
        </row>
        <row r="34">
          <cell r="B34">
            <v>1</v>
          </cell>
          <cell r="C34">
            <v>2</v>
          </cell>
          <cell r="D34">
            <v>3</v>
          </cell>
          <cell r="E34">
            <v>4</v>
          </cell>
          <cell r="F34">
            <v>5</v>
          </cell>
          <cell r="G34">
            <v>6</v>
          </cell>
        </row>
        <row r="35">
          <cell r="D35">
            <v>2584</v>
          </cell>
          <cell r="E35" t="str">
            <v>ttlunit</v>
          </cell>
          <cell r="G35">
            <v>-279500</v>
          </cell>
        </row>
        <row r="36">
          <cell r="D36">
            <v>0</v>
          </cell>
        </row>
        <row r="37">
          <cell r="I37">
            <v>279500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BS"/>
      <sheetName val="IS"/>
      <sheetName val="Equity"/>
      <sheetName val="A4-2002"/>
      <sheetName val="CF-2002"/>
      <sheetName val="CF supp-2002"/>
      <sheetName val="CF supp-2002 (2)"/>
      <sheetName val="CF"/>
      <sheetName val="CF supp"/>
      <sheetName val="T-Acc"/>
      <sheetName val="Proforma"/>
      <sheetName val="A4"/>
      <sheetName val="AJE"/>
      <sheetName val="C"/>
      <sheetName val="E1"/>
      <sheetName val="E2"/>
      <sheetName val="F"/>
      <sheetName val="LCM "/>
      <sheetName val="G"/>
      <sheetName val="G1"/>
      <sheetName val="G2"/>
      <sheetName val="G3"/>
      <sheetName val="Rent"/>
      <sheetName val="DIT"/>
      <sheetName val="DTA"/>
      <sheetName val="K"/>
      <sheetName val="Kdetail"/>
      <sheetName val="K2"/>
      <sheetName val="CIP"/>
      <sheetName val="Sale-Leaseback (2)"/>
      <sheetName val="Sale-Leaseback"/>
      <sheetName val="M"/>
      <sheetName val="M1"/>
      <sheetName val="Mflow (2)"/>
      <sheetName val="N-1"/>
      <sheetName val="N-2"/>
      <sheetName val="N-3"/>
      <sheetName val="O-1"/>
      <sheetName val="O-1-1"/>
      <sheetName val="O-1-2"/>
      <sheetName val="O-1-3"/>
      <sheetName val="O-1-4"/>
      <sheetName val="O-2"/>
      <sheetName val="P"/>
      <sheetName val="Q"/>
      <sheetName val="R"/>
      <sheetName val="R1"/>
      <sheetName val="V1"/>
      <sheetName val="RE"/>
      <sheetName val="Reval"/>
      <sheetName val="T"/>
      <sheetName val="U-1 (2)"/>
      <sheetName val="quantity-sales"/>
      <sheetName val="GPA "/>
      <sheetName val="U-1 Analysis"/>
      <sheetName val="xport-cut"/>
      <sheetName val="local-cut (2)"/>
      <sheetName val="U-2 "/>
      <sheetName val="U2-1"/>
      <sheetName val="Costing-Test"/>
      <sheetName val="quantity-COGS"/>
      <sheetName val="purchase-cutoff"/>
      <sheetName val="U-3 (2)"/>
      <sheetName val="U-4 (2)"/>
      <sheetName val="U-5 (2)"/>
      <sheetName val="U-5-1"/>
      <sheetName val="i test"/>
      <sheetName val="C1"/>
      <sheetName val="Tax Rec"/>
      <sheetName val="NDE-i"/>
      <sheetName val="NDE"/>
      <sheetName val="PPE-fis"/>
      <sheetName val="lease-forex"/>
      <sheetName val="FSC- Lease Rec"/>
      <sheetName val="monetary"/>
      <sheetName val="FPR"/>
      <sheetName val="Sale_Leaseback _2_"/>
      <sheetName val="Asumsi"/>
      <sheetName val="SBY_SNACK"/>
      <sheetName val="RAB"/>
      <sheetName val="CF_supp-2002"/>
      <sheetName val="CF_supp-2002_(2)"/>
      <sheetName val="CF_supp"/>
      <sheetName val="LCM_"/>
      <sheetName val="Sale-Leaseback_(2)"/>
      <sheetName val="Mflow_(2)"/>
      <sheetName val="U-1_(2)"/>
      <sheetName val="GPA_"/>
      <sheetName val="U-1_Analysis"/>
      <sheetName val="local-cut_(2)"/>
      <sheetName val="U-2_"/>
      <sheetName val="U-3_(2)"/>
      <sheetName val="U-4_(2)"/>
      <sheetName val="U-5_(2)"/>
      <sheetName val="i_test"/>
      <sheetName val="Tax_Rec"/>
      <sheetName val="FSC-_Lease_Rec"/>
      <sheetName val="Sale_Leaseback__2_"/>
      <sheetName val="CF_supp-20021"/>
      <sheetName val="CF_supp-2002_(2)1"/>
      <sheetName val="CF_supp1"/>
      <sheetName val="LCM_1"/>
      <sheetName val="Sale-Leaseback_(2)1"/>
      <sheetName val="Mflow_(2)1"/>
      <sheetName val="U-1_(2)1"/>
      <sheetName val="GPA_1"/>
      <sheetName val="U-1_Analysis1"/>
      <sheetName val="local-cut_(2)1"/>
      <sheetName val="U-2_1"/>
      <sheetName val="U-3_(2)1"/>
      <sheetName val="U-4_(2)1"/>
      <sheetName val="U-5_(2)1"/>
      <sheetName val="i_test1"/>
      <sheetName val="Tax_Rec1"/>
      <sheetName val="FSC-_Lease_Rec1"/>
      <sheetName val="Sale_Leaseback__2_1"/>
      <sheetName val="BRI Giro"/>
      <sheetName val="kend"/>
      <sheetName val="1105-B&amp;I-OK"/>
      <sheetName val="1106-M&amp;E"/>
      <sheetName val="Other charges _income_"/>
      <sheetName val="U"/>
      <sheetName val="SK HTM"/>
      <sheetName val="Entry  HTM"/>
      <sheetName val="Tran0104"/>
      <sheetName val="Sheet1"/>
      <sheetName val="MASTER"/>
      <sheetName val="A.4.3"/>
      <sheetName val="A.4.2"/>
      <sheetName val="AE_DM"/>
      <sheetName val="TERM OF PAYMENT"/>
      <sheetName val="BP1_23"/>
      <sheetName val="CSUL"/>
      <sheetName val="Listes de Sélection"/>
      <sheetName val="CF_supp-20022"/>
      <sheetName val="CF_supp-2002_(2)2"/>
      <sheetName val="CF_supp2"/>
      <sheetName val="LCM_2"/>
      <sheetName val="Sale-Leaseback_(2)2"/>
      <sheetName val="Mflow_(2)2"/>
      <sheetName val="U-1_(2)2"/>
      <sheetName val="GPA_2"/>
      <sheetName val="U-1_Analysis2"/>
      <sheetName val="local-cut_(2)2"/>
      <sheetName val="U-2_2"/>
      <sheetName val="U-3_(2)2"/>
      <sheetName val="U-4_(2)2"/>
      <sheetName val="U-5_(2)2"/>
      <sheetName val="i_test2"/>
      <sheetName val="Tax_Rec2"/>
      <sheetName val="FSC-_Lease_Rec2"/>
      <sheetName val="Sale_Leaseback__2_2"/>
      <sheetName val="BRI_Giro"/>
      <sheetName val="Other_charges__income_"/>
      <sheetName val="TERM_OF_PAYMENT"/>
      <sheetName val="SK_HTM"/>
      <sheetName val="Entry__HTM"/>
      <sheetName val="A_4_3"/>
      <sheetName val="A_4_2"/>
      <sheetName val="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 LAJUR"/>
      <sheetName val="RUGILABA"/>
      <sheetName val="NERACA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LAPORAN MUTASI PRODUK</v>
          </cell>
        </row>
        <row r="2">
          <cell r="A2">
            <v>0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6047</v>
          </cell>
          <cell r="D4">
            <v>37083</v>
          </cell>
          <cell r="E4">
            <v>3251</v>
          </cell>
          <cell r="F4">
            <v>0</v>
          </cell>
          <cell r="G4">
            <v>0</v>
          </cell>
          <cell r="H4">
            <v>659</v>
          </cell>
          <cell r="I4">
            <v>42190</v>
          </cell>
          <cell r="J4">
            <v>0</v>
          </cell>
          <cell r="K4">
            <v>0</v>
          </cell>
          <cell r="L4">
            <v>0</v>
          </cell>
          <cell r="M4">
            <v>3532</v>
          </cell>
        </row>
        <row r="5">
          <cell r="A5">
            <v>10111</v>
          </cell>
          <cell r="B5" t="str">
            <v>AQ.5GLN BTL</v>
          </cell>
          <cell r="C5">
            <v>7045</v>
          </cell>
          <cell r="D5">
            <v>37843</v>
          </cell>
          <cell r="E5">
            <v>42146</v>
          </cell>
          <cell r="F5">
            <v>0</v>
          </cell>
          <cell r="G5">
            <v>0</v>
          </cell>
          <cell r="H5">
            <v>36306</v>
          </cell>
          <cell r="I5">
            <v>43145</v>
          </cell>
          <cell r="J5">
            <v>0</v>
          </cell>
          <cell r="K5">
            <v>0</v>
          </cell>
          <cell r="L5">
            <v>0</v>
          </cell>
          <cell r="M5">
            <v>7583</v>
          </cell>
        </row>
        <row r="6">
          <cell r="A6">
            <v>10114</v>
          </cell>
          <cell r="B6" t="str">
            <v>PALLET KAYU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10510</v>
          </cell>
          <cell r="B7" t="str">
            <v>AQ.380 ML ISI 1X24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10511</v>
          </cell>
          <cell r="B8" t="str">
            <v>AQ.380 ML BTL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>
            <v>10512</v>
          </cell>
          <cell r="B9" t="str">
            <v>AQ.380 ML KRAT/PALET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12111</v>
          </cell>
          <cell r="B10" t="str">
            <v>AQ.1500ML 1X12</v>
          </cell>
          <cell r="C10">
            <v>639</v>
          </cell>
          <cell r="D10">
            <v>6175</v>
          </cell>
          <cell r="E10">
            <v>639</v>
          </cell>
          <cell r="F10">
            <v>0</v>
          </cell>
          <cell r="G10">
            <v>2942</v>
          </cell>
          <cell r="H10">
            <v>1235</v>
          </cell>
          <cell r="I10">
            <v>9160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12312</v>
          </cell>
          <cell r="B11" t="str">
            <v>AQ.600ML 1X24</v>
          </cell>
          <cell r="C11">
            <v>17</v>
          </cell>
          <cell r="D11">
            <v>4536</v>
          </cell>
          <cell r="E11">
            <v>356</v>
          </cell>
          <cell r="F11">
            <v>0</v>
          </cell>
          <cell r="G11">
            <v>640</v>
          </cell>
          <cell r="H11">
            <v>0</v>
          </cell>
          <cell r="I11">
            <v>4653</v>
          </cell>
          <cell r="J11">
            <v>0</v>
          </cell>
          <cell r="K11">
            <v>400</v>
          </cell>
          <cell r="L11">
            <v>0</v>
          </cell>
          <cell r="M11">
            <v>496</v>
          </cell>
        </row>
        <row r="12">
          <cell r="A12">
            <v>12512</v>
          </cell>
          <cell r="B12" t="str">
            <v>AQ.330ML 1X24</v>
          </cell>
          <cell r="C12">
            <v>273</v>
          </cell>
          <cell r="D12">
            <v>0</v>
          </cell>
          <cell r="E12">
            <v>102</v>
          </cell>
          <cell r="F12">
            <v>0</v>
          </cell>
          <cell r="G12">
            <v>500</v>
          </cell>
          <cell r="H12">
            <v>0</v>
          </cell>
          <cell r="I12">
            <v>451</v>
          </cell>
          <cell r="J12">
            <v>0</v>
          </cell>
          <cell r="K12">
            <v>0</v>
          </cell>
          <cell r="L12">
            <v>0</v>
          </cell>
          <cell r="M12">
            <v>424</v>
          </cell>
        </row>
        <row r="13">
          <cell r="A13">
            <v>12613</v>
          </cell>
          <cell r="B13" t="str">
            <v>AQ.240ML 1X48</v>
          </cell>
          <cell r="C13">
            <v>2591</v>
          </cell>
          <cell r="D13">
            <v>10368</v>
          </cell>
          <cell r="E13">
            <v>528</v>
          </cell>
          <cell r="F13">
            <v>0</v>
          </cell>
          <cell r="G13">
            <v>150</v>
          </cell>
          <cell r="H13">
            <v>3</v>
          </cell>
          <cell r="I13">
            <v>10637</v>
          </cell>
          <cell r="J13">
            <v>0</v>
          </cell>
          <cell r="K13">
            <v>1200</v>
          </cell>
          <cell r="L13">
            <v>0</v>
          </cell>
          <cell r="M13">
            <v>1797</v>
          </cell>
        </row>
        <row r="14">
          <cell r="A14">
            <v>19310</v>
          </cell>
          <cell r="B14" t="str">
            <v>AQ.TISSUE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20110</v>
          </cell>
          <cell r="B15" t="str">
            <v>VT.5GLN ISI</v>
          </cell>
          <cell r="C15">
            <v>568</v>
          </cell>
          <cell r="D15">
            <v>0</v>
          </cell>
          <cell r="E15">
            <v>24</v>
          </cell>
          <cell r="F15">
            <v>0</v>
          </cell>
          <cell r="G15">
            <v>0</v>
          </cell>
          <cell r="H15">
            <v>0</v>
          </cell>
          <cell r="I15">
            <v>120</v>
          </cell>
          <cell r="J15">
            <v>0</v>
          </cell>
          <cell r="K15">
            <v>0</v>
          </cell>
          <cell r="L15">
            <v>0</v>
          </cell>
          <cell r="M15">
            <v>472</v>
          </cell>
        </row>
        <row r="16">
          <cell r="A16">
            <v>20111</v>
          </cell>
          <cell r="B16" t="str">
            <v>VT.5GLN BTL</v>
          </cell>
          <cell r="C16">
            <v>974</v>
          </cell>
          <cell r="D16">
            <v>0</v>
          </cell>
          <cell r="E16">
            <v>121</v>
          </cell>
          <cell r="F16">
            <v>0</v>
          </cell>
          <cell r="G16">
            <v>0</v>
          </cell>
          <cell r="H16">
            <v>0</v>
          </cell>
          <cell r="I16">
            <v>124</v>
          </cell>
          <cell r="J16">
            <v>0</v>
          </cell>
          <cell r="K16">
            <v>0</v>
          </cell>
          <cell r="L16">
            <v>0</v>
          </cell>
          <cell r="M16">
            <v>971</v>
          </cell>
        </row>
        <row r="17">
          <cell r="A17">
            <v>22111</v>
          </cell>
          <cell r="B17" t="str">
            <v>VT.1500ML 1X12</v>
          </cell>
          <cell r="C17">
            <v>101</v>
          </cell>
          <cell r="D17">
            <v>0</v>
          </cell>
          <cell r="E17">
            <v>67</v>
          </cell>
          <cell r="F17">
            <v>0</v>
          </cell>
          <cell r="G17">
            <v>390</v>
          </cell>
          <cell r="H17">
            <v>0</v>
          </cell>
          <cell r="I17">
            <v>433</v>
          </cell>
          <cell r="J17">
            <v>0</v>
          </cell>
          <cell r="K17">
            <v>0</v>
          </cell>
          <cell r="L17">
            <v>0</v>
          </cell>
          <cell r="M17">
            <v>125</v>
          </cell>
        </row>
        <row r="18">
          <cell r="A18">
            <v>22312</v>
          </cell>
          <cell r="B18" t="str">
            <v>VT.600ML 1X24</v>
          </cell>
          <cell r="C18">
            <v>102</v>
          </cell>
          <cell r="D18">
            <v>0</v>
          </cell>
          <cell r="E18">
            <v>49</v>
          </cell>
          <cell r="F18">
            <v>0</v>
          </cell>
          <cell r="G18">
            <v>240</v>
          </cell>
          <cell r="H18">
            <v>0</v>
          </cell>
          <cell r="I18">
            <v>268</v>
          </cell>
          <cell r="J18">
            <v>0</v>
          </cell>
          <cell r="K18">
            <v>0</v>
          </cell>
          <cell r="L18">
            <v>0</v>
          </cell>
          <cell r="M18">
            <v>123</v>
          </cell>
        </row>
        <row r="19">
          <cell r="A19">
            <v>22613</v>
          </cell>
          <cell r="B19" t="str">
            <v>VT.240ML 1X48</v>
          </cell>
          <cell r="C19">
            <v>642</v>
          </cell>
          <cell r="D19">
            <v>0</v>
          </cell>
          <cell r="E19">
            <v>91</v>
          </cell>
          <cell r="F19">
            <v>0</v>
          </cell>
          <cell r="G19">
            <v>150</v>
          </cell>
          <cell r="H19">
            <v>0</v>
          </cell>
          <cell r="I19">
            <v>475</v>
          </cell>
          <cell r="J19">
            <v>0</v>
          </cell>
          <cell r="K19">
            <v>0</v>
          </cell>
          <cell r="L19">
            <v>0</v>
          </cell>
          <cell r="M19">
            <v>408</v>
          </cell>
        </row>
        <row r="20">
          <cell r="A20">
            <v>29310</v>
          </cell>
          <cell r="B20" t="str">
            <v>VT.TISSUE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>
            <v>40410</v>
          </cell>
          <cell r="B21" t="str">
            <v>MIZONE ORANGE LIME  500ML</v>
          </cell>
          <cell r="C21">
            <v>69</v>
          </cell>
          <cell r="D21">
            <v>1848</v>
          </cell>
          <cell r="E21">
            <v>142</v>
          </cell>
          <cell r="F21">
            <v>0</v>
          </cell>
          <cell r="G21">
            <v>0</v>
          </cell>
          <cell r="H21">
            <v>0</v>
          </cell>
          <cell r="I21">
            <v>767</v>
          </cell>
          <cell r="J21">
            <v>0</v>
          </cell>
          <cell r="K21">
            <v>400</v>
          </cell>
          <cell r="L21">
            <v>0</v>
          </cell>
          <cell r="M21">
            <v>892</v>
          </cell>
        </row>
        <row r="22">
          <cell r="A22">
            <v>40411</v>
          </cell>
          <cell r="B22" t="str">
            <v>MIZONE PASSION FRUIT 500M</v>
          </cell>
          <cell r="C22">
            <v>1</v>
          </cell>
          <cell r="D22">
            <v>1848</v>
          </cell>
          <cell r="E22">
            <v>60</v>
          </cell>
          <cell r="F22">
            <v>0</v>
          </cell>
          <cell r="G22">
            <v>0</v>
          </cell>
          <cell r="H22">
            <v>0</v>
          </cell>
          <cell r="I22">
            <v>418</v>
          </cell>
          <cell r="J22">
            <v>0</v>
          </cell>
          <cell r="K22">
            <v>1000</v>
          </cell>
          <cell r="L22">
            <v>0</v>
          </cell>
          <cell r="M22">
            <v>491</v>
          </cell>
        </row>
        <row r="23">
          <cell r="A23">
            <v>40412</v>
          </cell>
          <cell r="B23" t="str">
            <v>MIZONE LYCHEE LEMON 500 M</v>
          </cell>
          <cell r="C23">
            <v>113</v>
          </cell>
          <cell r="D23">
            <v>3675</v>
          </cell>
          <cell r="E23">
            <v>151</v>
          </cell>
          <cell r="F23">
            <v>0</v>
          </cell>
          <cell r="G23">
            <v>100</v>
          </cell>
          <cell r="H23">
            <v>0</v>
          </cell>
          <cell r="I23">
            <v>903</v>
          </cell>
          <cell r="J23">
            <v>0</v>
          </cell>
          <cell r="K23">
            <v>100</v>
          </cell>
          <cell r="L23">
            <v>0</v>
          </cell>
          <cell r="M23">
            <v>3036</v>
          </cell>
        </row>
        <row r="24">
          <cell r="A24">
            <v>40418</v>
          </cell>
          <cell r="B24" t="str">
            <v>MIZONE APPLE GUAVA 500 ML</v>
          </cell>
          <cell r="C24">
            <v>6</v>
          </cell>
          <cell r="D24">
            <v>0</v>
          </cell>
          <cell r="E24">
            <v>65</v>
          </cell>
          <cell r="F24">
            <v>0</v>
          </cell>
          <cell r="G24">
            <v>300</v>
          </cell>
          <cell r="H24">
            <v>0</v>
          </cell>
          <cell r="I24">
            <v>368</v>
          </cell>
          <cell r="J24">
            <v>0</v>
          </cell>
          <cell r="K24">
            <v>0</v>
          </cell>
          <cell r="L24">
            <v>0</v>
          </cell>
          <cell r="M24">
            <v>3</v>
          </cell>
        </row>
        <row r="25">
          <cell r="A25">
            <v>40419</v>
          </cell>
          <cell r="B25" t="str">
            <v>MIZONE MANGGA KWENI 500 M</v>
          </cell>
          <cell r="C25">
            <v>1</v>
          </cell>
          <cell r="D25">
            <v>0</v>
          </cell>
          <cell r="E25">
            <v>83</v>
          </cell>
          <cell r="F25">
            <v>0</v>
          </cell>
          <cell r="G25">
            <v>766</v>
          </cell>
          <cell r="H25">
            <v>0</v>
          </cell>
          <cell r="I25">
            <v>303</v>
          </cell>
          <cell r="J25">
            <v>0</v>
          </cell>
          <cell r="K25">
            <v>0</v>
          </cell>
          <cell r="L25">
            <v>0</v>
          </cell>
          <cell r="M25">
            <v>547</v>
          </cell>
        </row>
        <row r="26">
          <cell r="A26">
            <v>1020003876</v>
          </cell>
          <cell r="B26" t="str">
            <v>MILKUAT STRAWBERY 70 ML X</v>
          </cell>
          <cell r="C26">
            <v>109</v>
          </cell>
          <cell r="D26">
            <v>300</v>
          </cell>
          <cell r="E26">
            <v>576</v>
          </cell>
          <cell r="F26">
            <v>0</v>
          </cell>
          <cell r="G26">
            <v>1195</v>
          </cell>
          <cell r="H26">
            <v>0</v>
          </cell>
          <cell r="I26">
            <v>2084</v>
          </cell>
          <cell r="J26">
            <v>0</v>
          </cell>
          <cell r="K26">
            <v>0</v>
          </cell>
          <cell r="L26">
            <v>0</v>
          </cell>
          <cell r="M26">
            <v>96</v>
          </cell>
        </row>
        <row r="27">
          <cell r="A27" t="str">
            <v>1020003876R</v>
          </cell>
          <cell r="B27" t="str">
            <v>MILK STRAWBERRY 70 ML X 6</v>
          </cell>
          <cell r="C27">
            <v>27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28</v>
          </cell>
        </row>
        <row r="28">
          <cell r="A28" t="str">
            <v>1020003876RP</v>
          </cell>
          <cell r="B28" t="str">
            <v>MILKUAT STRAWBERY 70 ML X</v>
          </cell>
          <cell r="C28">
            <v>387</v>
          </cell>
          <cell r="D28">
            <v>0</v>
          </cell>
          <cell r="E28">
            <v>100</v>
          </cell>
          <cell r="F28">
            <v>0</v>
          </cell>
          <cell r="G28">
            <v>0</v>
          </cell>
          <cell r="H28">
            <v>0</v>
          </cell>
          <cell r="I28">
            <v>52</v>
          </cell>
          <cell r="J28">
            <v>0</v>
          </cell>
          <cell r="K28">
            <v>0</v>
          </cell>
          <cell r="L28">
            <v>0</v>
          </cell>
          <cell r="M28">
            <v>435</v>
          </cell>
        </row>
        <row r="29">
          <cell r="A29">
            <v>1020003878</v>
          </cell>
          <cell r="B29" t="str">
            <v>MILKUAT POUCH CHOCOLATE 7</v>
          </cell>
          <cell r="C29">
            <v>181</v>
          </cell>
          <cell r="D29">
            <v>0</v>
          </cell>
          <cell r="E29">
            <v>277</v>
          </cell>
          <cell r="F29">
            <v>50</v>
          </cell>
          <cell r="G29">
            <v>590</v>
          </cell>
          <cell r="H29">
            <v>0</v>
          </cell>
          <cell r="I29">
            <v>994</v>
          </cell>
          <cell r="J29">
            <v>0</v>
          </cell>
          <cell r="K29">
            <v>0</v>
          </cell>
          <cell r="L29">
            <v>0</v>
          </cell>
          <cell r="M29">
            <v>104</v>
          </cell>
        </row>
        <row r="30">
          <cell r="A30" t="str">
            <v>1020003878RP</v>
          </cell>
          <cell r="B30" t="str">
            <v>MILKUAT CHOCOLATE 70 ML X</v>
          </cell>
          <cell r="C30">
            <v>56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58</v>
          </cell>
        </row>
        <row r="31">
          <cell r="A31" t="str">
            <v>1020003878R</v>
          </cell>
          <cell r="B31" t="str">
            <v>MILKUAT POUCH CHOCOLATE 7</v>
          </cell>
          <cell r="C31">
            <v>219</v>
          </cell>
          <cell r="D31">
            <v>0</v>
          </cell>
          <cell r="E31">
            <v>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226</v>
          </cell>
        </row>
        <row r="32">
          <cell r="A32">
            <v>1020003909</v>
          </cell>
          <cell r="B32" t="str">
            <v>MILKUAT ORANGE 70 ML X 60</v>
          </cell>
          <cell r="C32">
            <v>25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25</v>
          </cell>
        </row>
        <row r="33">
          <cell r="A33" t="str">
            <v>1020003909R</v>
          </cell>
          <cell r="B33" t="str">
            <v>MILKUAT ORANGE 70ML X 60</v>
          </cell>
          <cell r="C33">
            <v>10</v>
          </cell>
          <cell r="D33">
            <v>0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11</v>
          </cell>
        </row>
        <row r="34">
          <cell r="A34" t="str">
            <v>1020003909RP</v>
          </cell>
          <cell r="B34" t="str">
            <v>MILKUAT ORANGE 70 ML X 60</v>
          </cell>
          <cell r="C34">
            <v>166</v>
          </cell>
          <cell r="D34">
            <v>0</v>
          </cell>
          <cell r="E34">
            <v>15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181</v>
          </cell>
        </row>
        <row r="35">
          <cell r="A35">
            <v>1020003930</v>
          </cell>
          <cell r="B35" t="str">
            <v>MILKUAT FRUITY 70 ML  X 6</v>
          </cell>
          <cell r="C35">
            <v>63</v>
          </cell>
          <cell r="D35">
            <v>0</v>
          </cell>
          <cell r="E35">
            <v>317</v>
          </cell>
          <cell r="F35">
            <v>0</v>
          </cell>
          <cell r="G35">
            <v>600</v>
          </cell>
          <cell r="H35">
            <v>0</v>
          </cell>
          <cell r="I35">
            <v>915</v>
          </cell>
          <cell r="J35">
            <v>0</v>
          </cell>
          <cell r="K35">
            <v>0</v>
          </cell>
          <cell r="L35">
            <v>0</v>
          </cell>
          <cell r="M35">
            <v>65</v>
          </cell>
        </row>
        <row r="36">
          <cell r="A36" t="str">
            <v>1020003930R</v>
          </cell>
          <cell r="B36" t="str">
            <v>MILKUAT FRUITY 70 ML X 60</v>
          </cell>
          <cell r="C36">
            <v>23</v>
          </cell>
          <cell r="D36">
            <v>0</v>
          </cell>
          <cell r="E36">
            <v>8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31</v>
          </cell>
        </row>
        <row r="37">
          <cell r="A37" t="str">
            <v>1020003930RP</v>
          </cell>
          <cell r="B37" t="str">
            <v>MILKUAT FRUITY 70 ML  X 6</v>
          </cell>
          <cell r="C37">
            <v>285</v>
          </cell>
          <cell r="D37">
            <v>0</v>
          </cell>
          <cell r="E37">
            <v>63</v>
          </cell>
          <cell r="F37">
            <v>0</v>
          </cell>
          <cell r="G37">
            <v>0</v>
          </cell>
          <cell r="H37">
            <v>0</v>
          </cell>
          <cell r="I37">
            <v>44</v>
          </cell>
          <cell r="J37">
            <v>0</v>
          </cell>
          <cell r="K37">
            <v>0</v>
          </cell>
          <cell r="L37">
            <v>0</v>
          </cell>
          <cell r="M37">
            <v>304</v>
          </cell>
        </row>
        <row r="38">
          <cell r="A38">
            <v>1020003932</v>
          </cell>
          <cell r="B38" t="str">
            <v>MILKUAT MANGO 70 ML X 60</v>
          </cell>
          <cell r="C38">
            <v>4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4</v>
          </cell>
        </row>
        <row r="39">
          <cell r="A39" t="str">
            <v>1020004356R</v>
          </cell>
          <cell r="B39" t="str">
            <v>MILKUAT GRAPE 70ML X 60 P</v>
          </cell>
          <cell r="C39">
            <v>4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4</v>
          </cell>
        </row>
        <row r="40">
          <cell r="A40">
            <v>1020004720</v>
          </cell>
          <cell r="B40" t="str">
            <v>MILKUAT GRAPE 70 ML X 60</v>
          </cell>
          <cell r="C40">
            <v>34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34</v>
          </cell>
        </row>
        <row r="41">
          <cell r="A41" t="str">
            <v>1020004720RP</v>
          </cell>
          <cell r="B41" t="str">
            <v>MILKUAT GRAPE 70 ML X 60</v>
          </cell>
          <cell r="C41">
            <v>30</v>
          </cell>
          <cell r="D41">
            <v>0</v>
          </cell>
          <cell r="E41">
            <v>8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38</v>
          </cell>
        </row>
        <row r="42">
          <cell r="A42" t="str">
            <v>1020005561R</v>
          </cell>
          <cell r="B42" t="str">
            <v>MILKUAT ISTAN STRAW 15 GR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1020005561RP</v>
          </cell>
          <cell r="B43" t="str">
            <v>MILKUAT INSTANT STRAWBERR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1020005562R</v>
          </cell>
          <cell r="B44" t="str">
            <v>MILKUAT ISTAN ORANGE 15 G</v>
          </cell>
          <cell r="C44">
            <v>1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1</v>
          </cell>
        </row>
        <row r="45">
          <cell r="A45" t="str">
            <v>1020005563R</v>
          </cell>
          <cell r="B45" t="str">
            <v>MILKUAT ISTAN CHOCOLATE 1</v>
          </cell>
          <cell r="C45">
            <v>2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2</v>
          </cell>
        </row>
        <row r="46">
          <cell r="A46" t="str">
            <v>1020005563RP</v>
          </cell>
          <cell r="B46" t="str">
            <v>MILKUAT INSTANT CHOCOLATE</v>
          </cell>
          <cell r="C46">
            <v>16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16</v>
          </cell>
        </row>
        <row r="47">
          <cell r="A47">
            <v>1020005564</v>
          </cell>
          <cell r="B47" t="str">
            <v>MILKUAT JUICY BERRY 70 ML</v>
          </cell>
          <cell r="C47">
            <v>35</v>
          </cell>
          <cell r="D47">
            <v>1400</v>
          </cell>
          <cell r="E47">
            <v>294</v>
          </cell>
          <cell r="F47">
            <v>0</v>
          </cell>
          <cell r="G47">
            <v>500</v>
          </cell>
          <cell r="H47">
            <v>0</v>
          </cell>
          <cell r="I47">
            <v>1063</v>
          </cell>
          <cell r="J47">
            <v>0</v>
          </cell>
          <cell r="K47">
            <v>0</v>
          </cell>
          <cell r="L47">
            <v>0</v>
          </cell>
          <cell r="M47">
            <v>1166</v>
          </cell>
        </row>
        <row r="48">
          <cell r="A48" t="str">
            <v>1020005564R</v>
          </cell>
          <cell r="B48" t="str">
            <v>MILKUAT JUST BERRY 70 ML</v>
          </cell>
          <cell r="C48">
            <v>1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</v>
          </cell>
        </row>
        <row r="49">
          <cell r="A49" t="str">
            <v>1020005564RP</v>
          </cell>
          <cell r="B49" t="str">
            <v>MILKUAT JUICY BERRY 70 ML</v>
          </cell>
          <cell r="C49">
            <v>30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30</v>
          </cell>
        </row>
        <row r="50">
          <cell r="A50">
            <v>1020005577</v>
          </cell>
          <cell r="B50" t="str">
            <v>MILKUAT POUCH STRBY CREAM</v>
          </cell>
          <cell r="C50">
            <v>19</v>
          </cell>
          <cell r="D50">
            <v>120</v>
          </cell>
          <cell r="E50">
            <v>31</v>
          </cell>
          <cell r="F50">
            <v>0</v>
          </cell>
          <cell r="G50">
            <v>60</v>
          </cell>
          <cell r="H50">
            <v>0</v>
          </cell>
          <cell r="I50">
            <v>104</v>
          </cell>
          <cell r="J50">
            <v>0</v>
          </cell>
          <cell r="K50">
            <v>0</v>
          </cell>
          <cell r="L50">
            <v>0</v>
          </cell>
          <cell r="M50">
            <v>126</v>
          </cell>
        </row>
        <row r="51">
          <cell r="A51" t="str">
            <v>1020005577R</v>
          </cell>
          <cell r="B51" t="str">
            <v>MILKUAT STRAWBERRY CREAM</v>
          </cell>
          <cell r="C51">
            <v>18</v>
          </cell>
          <cell r="D51">
            <v>0</v>
          </cell>
          <cell r="E51">
            <v>7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25</v>
          </cell>
        </row>
        <row r="52">
          <cell r="A52" t="str">
            <v>1020005577RP</v>
          </cell>
          <cell r="B52" t="str">
            <v>MILKUAT POUCH STRBY CREAM</v>
          </cell>
          <cell r="C52">
            <v>160</v>
          </cell>
          <cell r="D52">
            <v>0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161</v>
          </cell>
        </row>
        <row r="53">
          <cell r="A53">
            <v>1020005902</v>
          </cell>
          <cell r="B53" t="str">
            <v>MILKUAT HAPPY SODA 100 ML</v>
          </cell>
          <cell r="C53">
            <v>3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3</v>
          </cell>
        </row>
        <row r="54">
          <cell r="A54" t="str">
            <v>1020005902RP</v>
          </cell>
          <cell r="B54" t="str">
            <v>MILKUAT HAPPY SODA 100 ML</v>
          </cell>
          <cell r="C54">
            <v>42</v>
          </cell>
          <cell r="D54">
            <v>0</v>
          </cell>
          <cell r="E54">
            <v>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44</v>
          </cell>
        </row>
        <row r="55">
          <cell r="A55">
            <v>1020005932</v>
          </cell>
          <cell r="B55" t="str">
            <v>MILKUAT POUCH CHOCOLATE 1</v>
          </cell>
          <cell r="C55">
            <v>0</v>
          </cell>
          <cell r="D55">
            <v>0</v>
          </cell>
          <cell r="E55">
            <v>41</v>
          </cell>
          <cell r="F55">
            <v>23</v>
          </cell>
          <cell r="G55">
            <v>106</v>
          </cell>
          <cell r="H55">
            <v>0</v>
          </cell>
          <cell r="I55">
            <v>170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>
            <v>1020005933</v>
          </cell>
          <cell r="B56" t="str">
            <v>MILKUAT POUCH STROW 110 M</v>
          </cell>
          <cell r="C56">
            <v>0</v>
          </cell>
          <cell r="D56">
            <v>0</v>
          </cell>
          <cell r="E56">
            <v>14</v>
          </cell>
          <cell r="F56">
            <v>27</v>
          </cell>
          <cell r="G56">
            <v>124</v>
          </cell>
          <cell r="H56">
            <v>0</v>
          </cell>
          <cell r="I56">
            <v>165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>
            <v>1020005982</v>
          </cell>
          <cell r="B57" t="str">
            <v>MILK GENIO COKLAT 125 ML</v>
          </cell>
          <cell r="C57">
            <v>11</v>
          </cell>
          <cell r="D57">
            <v>0</v>
          </cell>
          <cell r="E57">
            <v>53</v>
          </cell>
          <cell r="F57">
            <v>30</v>
          </cell>
          <cell r="G57">
            <v>150</v>
          </cell>
          <cell r="H57">
            <v>0</v>
          </cell>
          <cell r="I57">
            <v>149</v>
          </cell>
          <cell r="J57">
            <v>0</v>
          </cell>
          <cell r="K57">
            <v>0</v>
          </cell>
          <cell r="L57">
            <v>0</v>
          </cell>
          <cell r="M57">
            <v>95</v>
          </cell>
        </row>
        <row r="58">
          <cell r="A58" t="str">
            <v>1020005982RP</v>
          </cell>
          <cell r="B58" t="str">
            <v>MILK GENIO COKLT 125 ML</v>
          </cell>
          <cell r="C58">
            <v>13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13</v>
          </cell>
        </row>
        <row r="59">
          <cell r="A59" t="str">
            <v>1020005982R</v>
          </cell>
          <cell r="B59" t="str">
            <v>MILK GENIO COKLT 125 ML</v>
          </cell>
          <cell r="C59">
            <v>1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</v>
          </cell>
        </row>
        <row r="60">
          <cell r="A60">
            <v>1020005983</v>
          </cell>
          <cell r="B60" t="str">
            <v>MILK GENIO STROW 125 ML</v>
          </cell>
          <cell r="C60">
            <v>95</v>
          </cell>
          <cell r="D60">
            <v>0</v>
          </cell>
          <cell r="E60">
            <v>46</v>
          </cell>
          <cell r="F60">
            <v>0</v>
          </cell>
          <cell r="G60">
            <v>30</v>
          </cell>
          <cell r="H60">
            <v>0</v>
          </cell>
          <cell r="I60">
            <v>141</v>
          </cell>
          <cell r="J60">
            <v>0</v>
          </cell>
          <cell r="K60">
            <v>0</v>
          </cell>
          <cell r="L60">
            <v>0</v>
          </cell>
          <cell r="M60">
            <v>30</v>
          </cell>
        </row>
        <row r="61">
          <cell r="A61" t="str">
            <v>1020005983R</v>
          </cell>
          <cell r="B61" t="str">
            <v>MILK GENIO STROW 125 ML</v>
          </cell>
          <cell r="C61">
            <v>17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17</v>
          </cell>
        </row>
        <row r="62">
          <cell r="A62">
            <v>1020006020</v>
          </cell>
          <cell r="B62" t="str">
            <v>MILKUAT TIGERHEAD CHOCO 9</v>
          </cell>
          <cell r="C62">
            <v>10</v>
          </cell>
          <cell r="D62">
            <v>0</v>
          </cell>
          <cell r="E62">
            <v>20</v>
          </cell>
          <cell r="F62">
            <v>50</v>
          </cell>
          <cell r="G62">
            <v>0</v>
          </cell>
          <cell r="H62">
            <v>0</v>
          </cell>
          <cell r="I62">
            <v>80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1020006020R</v>
          </cell>
          <cell r="B63" t="str">
            <v>MILKUAT TIGERHEAD CHOCO 9</v>
          </cell>
          <cell r="C63">
            <v>1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</row>
        <row r="64">
          <cell r="A64" t="str">
            <v>1020006020RP</v>
          </cell>
          <cell r="B64" t="str">
            <v>MILKUAT TIGERHEAD CHOCO 9</v>
          </cell>
          <cell r="C64">
            <v>2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</v>
          </cell>
        </row>
        <row r="65">
          <cell r="A65">
            <v>1020006021</v>
          </cell>
          <cell r="B65" t="str">
            <v>MILKUAT TIGERHEAD CHOCO 1</v>
          </cell>
          <cell r="C65">
            <v>114</v>
          </cell>
          <cell r="D65">
            <v>0</v>
          </cell>
          <cell r="E65">
            <v>74</v>
          </cell>
          <cell r="F65">
            <v>100</v>
          </cell>
          <cell r="G65">
            <v>25</v>
          </cell>
          <cell r="H65">
            <v>0</v>
          </cell>
          <cell r="I65">
            <v>313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>
            <v>1020006022</v>
          </cell>
          <cell r="B66" t="str">
            <v>MILKUAT TIGERHEAD STRAWBE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>
            <v>1020006024</v>
          </cell>
          <cell r="B67" t="str">
            <v>MILKUAT TIGERHEAD STRAWBE</v>
          </cell>
          <cell r="C67">
            <v>35</v>
          </cell>
          <cell r="D67">
            <v>0</v>
          </cell>
          <cell r="E67">
            <v>6</v>
          </cell>
          <cell r="F67">
            <v>0</v>
          </cell>
          <cell r="G67">
            <v>0</v>
          </cell>
          <cell r="H67">
            <v>0</v>
          </cell>
          <cell r="I67">
            <v>41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>
            <v>1020006072</v>
          </cell>
          <cell r="B68" t="str">
            <v>MILKUAT POUCH BANTAL CARA</v>
          </cell>
          <cell r="C68">
            <v>46</v>
          </cell>
          <cell r="D68">
            <v>180</v>
          </cell>
          <cell r="E68">
            <v>43</v>
          </cell>
          <cell r="F68">
            <v>0</v>
          </cell>
          <cell r="G68">
            <v>60</v>
          </cell>
          <cell r="H68">
            <v>0</v>
          </cell>
          <cell r="I68">
            <v>160</v>
          </cell>
          <cell r="J68">
            <v>0</v>
          </cell>
          <cell r="K68">
            <v>0</v>
          </cell>
          <cell r="L68">
            <v>0</v>
          </cell>
          <cell r="M68">
            <v>169</v>
          </cell>
        </row>
        <row r="77">
          <cell r="B77" t="str">
            <v>TOTAL</v>
          </cell>
          <cell r="C77">
            <v>21484</v>
          </cell>
          <cell r="D77">
            <v>105376</v>
          </cell>
          <cell r="E77">
            <v>49882</v>
          </cell>
          <cell r="F77">
            <v>280</v>
          </cell>
          <cell r="G77">
            <v>9618</v>
          </cell>
          <cell r="H77">
            <v>38203</v>
          </cell>
          <cell r="I77">
            <v>120890</v>
          </cell>
          <cell r="J77">
            <v>0</v>
          </cell>
          <cell r="K77">
            <v>3100</v>
          </cell>
          <cell r="L77">
            <v>0</v>
          </cell>
          <cell r="M77">
            <v>24447</v>
          </cell>
        </row>
        <row r="78">
          <cell r="A78">
            <v>1</v>
          </cell>
          <cell r="B78">
            <v>2</v>
          </cell>
          <cell r="C78">
            <v>3</v>
          </cell>
          <cell r="D78">
            <v>4</v>
          </cell>
          <cell r="E78">
            <v>5</v>
          </cell>
          <cell r="F78">
            <v>6</v>
          </cell>
          <cell r="G78">
            <v>7</v>
          </cell>
          <cell r="H78">
            <v>8</v>
          </cell>
          <cell r="I78">
            <v>9</v>
          </cell>
          <cell r="J78">
            <v>10</v>
          </cell>
          <cell r="K78">
            <v>11</v>
          </cell>
          <cell r="L78">
            <v>12</v>
          </cell>
          <cell r="M78">
            <v>13</v>
          </cell>
        </row>
        <row r="79">
          <cell r="M7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"/>
      <sheetName val="Jadwal_Rute "/>
      <sheetName val="Senin"/>
      <sheetName val="Lap Senin"/>
      <sheetName val="WTB senin"/>
      <sheetName val="Selasa"/>
      <sheetName val="Lap Selasa"/>
      <sheetName val="WTB selasa"/>
      <sheetName val="Rabu"/>
      <sheetName val="Lap Rabu"/>
      <sheetName val="WTB Rabu"/>
      <sheetName val="Kamis"/>
      <sheetName val="Lap Kamis"/>
      <sheetName val="WTB kamis"/>
      <sheetName val="Jumat"/>
      <sheetName val="Lap jumat"/>
      <sheetName val="WTB ju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W1" t="str">
            <v>NERACA LAJUR KAMIS</v>
          </cell>
        </row>
        <row r="2">
          <cell r="AW2" t="str">
            <v>Kode</v>
          </cell>
          <cell r="AX2" t="str">
            <v>Nama</v>
          </cell>
          <cell r="AY2" t="str">
            <v>Saldo</v>
          </cell>
          <cell r="AZ2" t="str">
            <v>awal</v>
          </cell>
          <cell r="BA2" t="str">
            <v>Penyesuaian</v>
          </cell>
          <cell r="BC2" t="str">
            <v>Saldo</v>
          </cell>
          <cell r="BD2" t="str">
            <v>akhir</v>
          </cell>
        </row>
        <row r="3">
          <cell r="AW3" t="str">
            <v>Perk.</v>
          </cell>
          <cell r="AX3" t="str">
            <v>Perkiraan</v>
          </cell>
          <cell r="AY3" t="str">
            <v>Debet</v>
          </cell>
          <cell r="AZ3" t="str">
            <v>Kredit</v>
          </cell>
          <cell r="BA3" t="str">
            <v>Debet</v>
          </cell>
          <cell r="BB3" t="str">
            <v>Kredit</v>
          </cell>
          <cell r="BC3" t="str">
            <v>Debet</v>
          </cell>
          <cell r="BD3" t="str">
            <v>Kredit</v>
          </cell>
        </row>
        <row r="4">
          <cell r="AW4">
            <v>101</v>
          </cell>
          <cell r="AX4" t="str">
            <v>Kas besar</v>
          </cell>
          <cell r="AY4">
            <v>705000</v>
          </cell>
          <cell r="AZ4">
            <v>0</v>
          </cell>
          <cell r="BA4">
            <v>247500</v>
          </cell>
          <cell r="BB4">
            <v>720000</v>
          </cell>
          <cell r="BC4">
            <v>232500</v>
          </cell>
          <cell r="BD4">
            <v>0</v>
          </cell>
        </row>
        <row r="5">
          <cell r="AW5">
            <v>102</v>
          </cell>
          <cell r="AX5" t="str">
            <v>Kas kecil Surabaya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W6">
            <v>111</v>
          </cell>
          <cell r="AX6" t="str">
            <v xml:space="preserve">Bank Depo </v>
          </cell>
          <cell r="AY6">
            <v>480000</v>
          </cell>
          <cell r="AZ6">
            <v>0</v>
          </cell>
          <cell r="BA6">
            <v>731000</v>
          </cell>
          <cell r="BC6">
            <v>1211000</v>
          </cell>
          <cell r="BD6">
            <v>0</v>
          </cell>
        </row>
        <row r="7">
          <cell r="AW7">
            <v>112</v>
          </cell>
          <cell r="AX7" t="str">
            <v>Outstanding BG / Cheque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W8">
            <v>121</v>
          </cell>
          <cell r="AX8" t="str">
            <v>Deposito Bank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W9">
            <v>131</v>
          </cell>
          <cell r="AX9" t="str">
            <v>Piutang usaha</v>
          </cell>
          <cell r="AY9">
            <v>338500</v>
          </cell>
          <cell r="AZ9">
            <v>0</v>
          </cell>
          <cell r="BA9">
            <v>30000</v>
          </cell>
          <cell r="BB9">
            <v>338500</v>
          </cell>
          <cell r="BC9">
            <v>30000</v>
          </cell>
          <cell r="BD9">
            <v>0</v>
          </cell>
        </row>
        <row r="10">
          <cell r="AW10">
            <v>141</v>
          </cell>
          <cell r="AX10" t="str">
            <v>Piutang direksi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AW11">
            <v>142</v>
          </cell>
          <cell r="AX11" t="str">
            <v>Piutang karyawan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AW12">
            <v>143</v>
          </cell>
          <cell r="AX12" t="str">
            <v>Piutang pihak III</v>
          </cell>
          <cell r="AY12">
            <v>0</v>
          </cell>
          <cell r="AZ12">
            <v>0</v>
          </cell>
          <cell r="BC12">
            <v>0</v>
          </cell>
          <cell r="BD12">
            <v>0</v>
          </cell>
        </row>
        <row r="13">
          <cell r="AW13">
            <v>144</v>
          </cell>
          <cell r="AX13" t="str">
            <v>Saldo piutang tahun lalu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AW14">
            <v>148</v>
          </cell>
          <cell r="AX14" t="str">
            <v>Piutang titipan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AW15">
            <v>149</v>
          </cell>
          <cell r="AX15" t="str">
            <v>Penukaran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AW16">
            <v>151</v>
          </cell>
          <cell r="AX16" t="str">
            <v>Persediaan barang</v>
          </cell>
          <cell r="AY16">
            <v>0</v>
          </cell>
          <cell r="AZ16">
            <v>0</v>
          </cell>
          <cell r="BC16">
            <v>0</v>
          </cell>
          <cell r="BD16">
            <v>0</v>
          </cell>
        </row>
        <row r="17">
          <cell r="AW17">
            <v>152</v>
          </cell>
          <cell r="AX17" t="str">
            <v>Persediaan bahan pembantu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AW18">
            <v>153</v>
          </cell>
          <cell r="AX18" t="str">
            <v xml:space="preserve">Persediaan </v>
          </cell>
          <cell r="AY18">
            <v>72846000</v>
          </cell>
          <cell r="AZ18">
            <v>0</v>
          </cell>
          <cell r="BA18">
            <v>0</v>
          </cell>
          <cell r="BB18">
            <v>0</v>
          </cell>
          <cell r="BC18">
            <v>72846000</v>
          </cell>
          <cell r="BD18">
            <v>0</v>
          </cell>
        </row>
        <row r="19">
          <cell r="AW19">
            <v>154</v>
          </cell>
          <cell r="AX19" t="str">
            <v>Biaya pembelian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  <row r="20">
          <cell r="AW20">
            <v>155</v>
          </cell>
          <cell r="AX20" t="str">
            <v>Persediaan barang BS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</row>
        <row r="21">
          <cell r="AW21">
            <v>161</v>
          </cell>
          <cell r="AX21" t="str">
            <v>Uang muka pembelian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</row>
        <row r="22">
          <cell r="AW22">
            <v>171</v>
          </cell>
          <cell r="AX22" t="str">
            <v>R/K Transfer</v>
          </cell>
          <cell r="AY22">
            <v>0</v>
          </cell>
          <cell r="AZ22">
            <v>0</v>
          </cell>
          <cell r="BC22">
            <v>0</v>
          </cell>
          <cell r="BD22">
            <v>0</v>
          </cell>
        </row>
        <row r="23">
          <cell r="AW23">
            <v>172</v>
          </cell>
          <cell r="AX23" t="str">
            <v>R/K Dropping</v>
          </cell>
          <cell r="AY23">
            <v>0</v>
          </cell>
          <cell r="AZ23">
            <v>74400000</v>
          </cell>
          <cell r="BA23">
            <v>0</v>
          </cell>
          <cell r="BB23">
            <v>0</v>
          </cell>
          <cell r="BC23">
            <v>0</v>
          </cell>
          <cell r="BD23">
            <v>74400000</v>
          </cell>
        </row>
        <row r="24">
          <cell r="AW24">
            <v>173</v>
          </cell>
          <cell r="AX24" t="str">
            <v xml:space="preserve">R/K Barang </v>
          </cell>
          <cell r="AY24">
            <v>0</v>
          </cell>
          <cell r="AZ24">
            <v>0</v>
          </cell>
          <cell r="BC24">
            <v>0</v>
          </cell>
          <cell r="BD24">
            <v>0</v>
          </cell>
        </row>
        <row r="25">
          <cell r="AW25">
            <v>174</v>
          </cell>
          <cell r="AX25" t="str">
            <v>R/K Biaya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</row>
        <row r="26">
          <cell r="AW26">
            <v>180</v>
          </cell>
          <cell r="AX26" t="str">
            <v>Pajak dibayar dimuka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</row>
        <row r="27">
          <cell r="AW27">
            <v>190</v>
          </cell>
          <cell r="AX27" t="str">
            <v>Biaya dibayar dimuka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</row>
        <row r="28">
          <cell r="AW28">
            <v>191</v>
          </cell>
          <cell r="AX28" t="str">
            <v>Asuransi dibayar dimuka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</row>
        <row r="29">
          <cell r="AW29">
            <v>192</v>
          </cell>
          <cell r="AX29" t="str">
            <v>Sewa dibayar dimuka/gdg+tnh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W30">
            <v>193</v>
          </cell>
          <cell r="AX30" t="str">
            <v>Biaya lain-lain dibayar dimuka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</row>
        <row r="31">
          <cell r="AW31">
            <v>199</v>
          </cell>
          <cell r="AX31" t="str">
            <v>By ayat silang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</row>
        <row r="32">
          <cell r="AW32">
            <v>201</v>
          </cell>
          <cell r="AX32" t="str">
            <v>Tanah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</row>
        <row r="33">
          <cell r="AW33">
            <v>202</v>
          </cell>
          <cell r="AX33" t="str">
            <v>Bangunan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</row>
        <row r="34">
          <cell r="AW34">
            <v>203</v>
          </cell>
          <cell r="AX34" t="str">
            <v>Sarana &amp; Instalasi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</row>
        <row r="35">
          <cell r="AW35">
            <v>204</v>
          </cell>
          <cell r="AX35" t="str">
            <v>Kendaraan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</row>
        <row r="36">
          <cell r="AW36">
            <v>205</v>
          </cell>
          <cell r="AX36" t="str">
            <v>Inventaris &amp; peralatan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</row>
        <row r="37">
          <cell r="AW37">
            <v>211</v>
          </cell>
          <cell r="AX37" t="str">
            <v>Akum.peny.Bangunan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</row>
        <row r="38">
          <cell r="AW38">
            <v>212</v>
          </cell>
          <cell r="AX38" t="str">
            <v>Akum.Peny.Sarana &amp; Instal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</row>
        <row r="39">
          <cell r="AW39">
            <v>213</v>
          </cell>
          <cell r="AX39" t="str">
            <v>Akum.peny.Kendaraan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</row>
        <row r="40">
          <cell r="AW40">
            <v>214</v>
          </cell>
          <cell r="AX40" t="str">
            <v>Akum.peny.Invent &amp; peralat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W41">
            <v>250</v>
          </cell>
          <cell r="AX41" t="str">
            <v>Aktiva lain-lain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</row>
        <row r="42">
          <cell r="AW42">
            <v>301</v>
          </cell>
          <cell r="AX42" t="str">
            <v>Hutang bank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</row>
        <row r="43">
          <cell r="AW43">
            <v>311</v>
          </cell>
          <cell r="AX43" t="str">
            <v>Hutang usaha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</row>
        <row r="44">
          <cell r="AW44">
            <v>320</v>
          </cell>
          <cell r="AX44" t="str">
            <v>Hutang lain-lain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</row>
        <row r="45">
          <cell r="AW45">
            <v>321</v>
          </cell>
          <cell r="AX45" t="str">
            <v>Hutang direksi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</row>
        <row r="46">
          <cell r="AW46">
            <v>322</v>
          </cell>
          <cell r="AX46" t="str">
            <v>Hutang pihak III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</row>
        <row r="47">
          <cell r="AW47">
            <v>323</v>
          </cell>
          <cell r="AX47" t="str">
            <v>Hutang pemegang usaha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</row>
        <row r="48">
          <cell r="AW48">
            <v>324</v>
          </cell>
          <cell r="AX48" t="str">
            <v>Hutang titipan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</row>
        <row r="49">
          <cell r="AW49">
            <v>331</v>
          </cell>
          <cell r="AX49" t="str">
            <v>Biaya sewa ymh dibayar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</row>
        <row r="50">
          <cell r="AW50">
            <v>332</v>
          </cell>
          <cell r="AX50" t="str">
            <v>Biaya asuransi bayar dimuka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W51">
            <v>333</v>
          </cell>
          <cell r="AX51" t="str">
            <v>Hutang Ms.Support</v>
          </cell>
          <cell r="AY51">
            <v>0</v>
          </cell>
          <cell r="AZ51">
            <v>0</v>
          </cell>
          <cell r="BC51">
            <v>0</v>
          </cell>
          <cell r="BD51">
            <v>0</v>
          </cell>
        </row>
        <row r="52">
          <cell r="AW52">
            <v>334</v>
          </cell>
          <cell r="AX52" t="str">
            <v>Biaya gaji ymh dibayar</v>
          </cell>
          <cell r="AY52">
            <v>0</v>
          </cell>
          <cell r="AZ52">
            <v>0</v>
          </cell>
          <cell r="BC52">
            <v>0</v>
          </cell>
          <cell r="BD52">
            <v>0</v>
          </cell>
        </row>
        <row r="53">
          <cell r="AW53">
            <v>350</v>
          </cell>
          <cell r="AX53" t="str">
            <v>Hutang pajak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</row>
        <row r="54">
          <cell r="AW54">
            <v>381</v>
          </cell>
          <cell r="AX54" t="str">
            <v>Uang muka penj./ AGK titipan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W55">
            <v>391</v>
          </cell>
          <cell r="AX55" t="str">
            <v>Hutang jangka panjang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W56">
            <v>401</v>
          </cell>
          <cell r="AX56" t="str">
            <v>Modal saham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W57">
            <v>410</v>
          </cell>
          <cell r="AX57" t="str">
            <v>Saldo R/L tahun lalu</v>
          </cell>
          <cell r="AY57">
            <v>0</v>
          </cell>
          <cell r="AZ57">
            <v>0</v>
          </cell>
          <cell r="BC57">
            <v>0</v>
          </cell>
          <cell r="BD57">
            <v>0</v>
          </cell>
        </row>
        <row r="58">
          <cell r="AW58">
            <v>420</v>
          </cell>
          <cell r="AX58" t="str">
            <v>Saldo R/L tahun berjalan</v>
          </cell>
          <cell r="AY58">
            <v>0</v>
          </cell>
          <cell r="AZ58">
            <v>-87500</v>
          </cell>
          <cell r="BA58">
            <v>-57000</v>
          </cell>
          <cell r="BB58">
            <v>0</v>
          </cell>
          <cell r="BC58">
            <v>0</v>
          </cell>
          <cell r="BD58">
            <v>-30500</v>
          </cell>
        </row>
        <row r="59">
          <cell r="AW59">
            <v>430</v>
          </cell>
          <cell r="AX59" t="str">
            <v>Saldo R/L bulan berjalan</v>
          </cell>
          <cell r="AY59">
            <v>0</v>
          </cell>
          <cell r="AZ59">
            <v>57000</v>
          </cell>
          <cell r="BA59">
            <v>137000</v>
          </cell>
          <cell r="BB59">
            <v>30000</v>
          </cell>
          <cell r="BC59">
            <v>0</v>
          </cell>
          <cell r="BD59">
            <v>-50000</v>
          </cell>
        </row>
        <row r="60">
          <cell r="AY60">
            <v>74369500</v>
          </cell>
          <cell r="AZ60">
            <v>74369500</v>
          </cell>
          <cell r="BA60">
            <v>1088500</v>
          </cell>
          <cell r="BB60">
            <v>1088500</v>
          </cell>
          <cell r="BC60">
            <v>74319500</v>
          </cell>
          <cell r="BD60">
            <v>74319500</v>
          </cell>
        </row>
        <row r="61">
          <cell r="AW61">
            <v>501</v>
          </cell>
          <cell r="AX61" t="str">
            <v>Penjualan</v>
          </cell>
          <cell r="AY61">
            <v>0</v>
          </cell>
          <cell r="AZ61">
            <v>1728500</v>
          </cell>
          <cell r="BB61">
            <v>0</v>
          </cell>
          <cell r="BC61">
            <v>0</v>
          </cell>
          <cell r="BD61">
            <v>1728500</v>
          </cell>
        </row>
        <row r="62">
          <cell r="AW62">
            <v>511</v>
          </cell>
          <cell r="AX62" t="str">
            <v>Diskon penjualan</v>
          </cell>
          <cell r="AY62">
            <v>0</v>
          </cell>
          <cell r="AZ62">
            <v>0</v>
          </cell>
          <cell r="BC62">
            <v>0</v>
          </cell>
          <cell r="BD62">
            <v>0</v>
          </cell>
        </row>
        <row r="63">
          <cell r="AW63">
            <v>512</v>
          </cell>
          <cell r="AX63" t="str">
            <v>Retur panjualan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</row>
        <row r="64">
          <cell r="AW64">
            <v>513</v>
          </cell>
          <cell r="AX64" t="str">
            <v>Embalasi penjualan</v>
          </cell>
          <cell r="AY64">
            <v>0</v>
          </cell>
          <cell r="AZ64">
            <v>0</v>
          </cell>
          <cell r="BC64">
            <v>0</v>
          </cell>
          <cell r="BD64">
            <v>0</v>
          </cell>
        </row>
        <row r="65">
          <cell r="AW65">
            <v>551</v>
          </cell>
          <cell r="AX65" t="str">
            <v>Beban pokok penjualan</v>
          </cell>
          <cell r="AY65">
            <v>1554000</v>
          </cell>
          <cell r="AZ65">
            <v>0</v>
          </cell>
          <cell r="BA65">
            <v>0</v>
          </cell>
          <cell r="BC65">
            <v>1554000</v>
          </cell>
          <cell r="BD65">
            <v>0</v>
          </cell>
        </row>
        <row r="66">
          <cell r="AW66">
            <v>601</v>
          </cell>
          <cell r="AX66" t="str">
            <v>Gaji pegawai operasional</v>
          </cell>
          <cell r="AY66">
            <v>0</v>
          </cell>
          <cell r="AZ66">
            <v>0</v>
          </cell>
          <cell r="BA66">
            <v>25000</v>
          </cell>
          <cell r="BC66">
            <v>25000</v>
          </cell>
          <cell r="BD66">
            <v>0</v>
          </cell>
        </row>
        <row r="67">
          <cell r="AW67">
            <v>602</v>
          </cell>
          <cell r="AX67" t="str">
            <v xml:space="preserve">Tunjangan 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</row>
        <row r="68">
          <cell r="AW68">
            <v>603</v>
          </cell>
          <cell r="AX68" t="str">
            <v>Komisi penjualan</v>
          </cell>
          <cell r="AY68">
            <v>0</v>
          </cell>
          <cell r="AZ68">
            <v>0</v>
          </cell>
          <cell r="BC68">
            <v>0</v>
          </cell>
          <cell r="BD68">
            <v>0</v>
          </cell>
        </row>
        <row r="69">
          <cell r="AW69">
            <v>604</v>
          </cell>
          <cell r="AX69" t="str">
            <v xml:space="preserve">Uang makan 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</row>
        <row r="70">
          <cell r="AW70">
            <v>605</v>
          </cell>
          <cell r="AX70" t="str">
            <v>Pengobatan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</row>
        <row r="71">
          <cell r="AW71">
            <v>609</v>
          </cell>
          <cell r="AX71" t="str">
            <v>Biaya peg penjualan lain2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</row>
        <row r="72">
          <cell r="AW72">
            <v>611</v>
          </cell>
          <cell r="AX72" t="str">
            <v>Bensin/solar/olie</v>
          </cell>
          <cell r="AY72">
            <v>200000</v>
          </cell>
          <cell r="AZ72">
            <v>0</v>
          </cell>
          <cell r="BA72">
            <v>0</v>
          </cell>
          <cell r="BC72">
            <v>200000</v>
          </cell>
          <cell r="BD72">
            <v>0</v>
          </cell>
        </row>
        <row r="73">
          <cell r="AW73">
            <v>612</v>
          </cell>
          <cell r="AX73" t="str">
            <v>Tol/parkir/ retribusi</v>
          </cell>
          <cell r="AY73">
            <v>5000</v>
          </cell>
          <cell r="AZ73">
            <v>0</v>
          </cell>
          <cell r="BA73">
            <v>0</v>
          </cell>
          <cell r="BC73">
            <v>5000</v>
          </cell>
          <cell r="BD73">
            <v>0</v>
          </cell>
        </row>
        <row r="74">
          <cell r="AW74">
            <v>613</v>
          </cell>
          <cell r="AX74" t="str">
            <v>Biaya ekspedisi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</row>
        <row r="75">
          <cell r="AW75">
            <v>614</v>
          </cell>
          <cell r="AX75" t="str">
            <v>Biaya perjalanan dinas</v>
          </cell>
          <cell r="AY75">
            <v>0</v>
          </cell>
          <cell r="AZ75">
            <v>0</v>
          </cell>
          <cell r="BC75">
            <v>0</v>
          </cell>
          <cell r="BD75">
            <v>0</v>
          </cell>
        </row>
        <row r="76">
          <cell r="AW76">
            <v>615</v>
          </cell>
          <cell r="AX76" t="str">
            <v>Biaya bongkar muat</v>
          </cell>
          <cell r="AY76">
            <v>0</v>
          </cell>
          <cell r="AZ76">
            <v>0</v>
          </cell>
          <cell r="BC76">
            <v>0</v>
          </cell>
          <cell r="BD76">
            <v>0</v>
          </cell>
        </row>
        <row r="77">
          <cell r="AW77">
            <v>616</v>
          </cell>
          <cell r="AX77" t="str">
            <v>Biaya Sewa kendaraan</v>
          </cell>
          <cell r="AY77">
            <v>0</v>
          </cell>
          <cell r="AZ77">
            <v>0</v>
          </cell>
          <cell r="BC77">
            <v>0</v>
          </cell>
          <cell r="BD77">
            <v>0</v>
          </cell>
        </row>
        <row r="78">
          <cell r="AW78">
            <v>619</v>
          </cell>
          <cell r="AX78" t="str">
            <v>Biaya kiriman/perjalan lain2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W79">
            <v>621</v>
          </cell>
          <cell r="AX79" t="str">
            <v>Biaya promosi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</row>
        <row r="80">
          <cell r="AW80">
            <v>622</v>
          </cell>
          <cell r="AX80" t="str">
            <v>Biaya iklan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</row>
        <row r="81">
          <cell r="AW81">
            <v>631</v>
          </cell>
          <cell r="AX81" t="str">
            <v>Biaya jamuan tamu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</row>
        <row r="82">
          <cell r="AW82">
            <v>632</v>
          </cell>
          <cell r="AX82" t="str">
            <v>Biaya (ATK/FC/Cetak)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W83">
            <v>633</v>
          </cell>
          <cell r="AX83" t="str">
            <v>Repacking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4">
          <cell r="AW84">
            <v>634</v>
          </cell>
          <cell r="AX84" t="str">
            <v>Biaya jasa software</v>
          </cell>
          <cell r="AY84">
            <v>0</v>
          </cell>
          <cell r="AZ84">
            <v>0</v>
          </cell>
          <cell r="BC84">
            <v>0</v>
          </cell>
          <cell r="BD84">
            <v>0</v>
          </cell>
        </row>
        <row r="85">
          <cell r="AW85">
            <v>641</v>
          </cell>
          <cell r="AX85" t="str">
            <v>Biaya pemeliharaan bangunan</v>
          </cell>
          <cell r="AY85">
            <v>0</v>
          </cell>
          <cell r="AZ85">
            <v>0</v>
          </cell>
          <cell r="BC85">
            <v>0</v>
          </cell>
          <cell r="BD85">
            <v>0</v>
          </cell>
        </row>
        <row r="86">
          <cell r="AW86">
            <v>642</v>
          </cell>
          <cell r="AX86" t="str">
            <v>Biaya pemelih sarana&amp;instalasi</v>
          </cell>
          <cell r="AY86">
            <v>0</v>
          </cell>
          <cell r="AZ86">
            <v>0</v>
          </cell>
          <cell r="BC86">
            <v>0</v>
          </cell>
          <cell r="BD86">
            <v>0</v>
          </cell>
        </row>
        <row r="87">
          <cell r="AW87">
            <v>643</v>
          </cell>
          <cell r="AX87" t="str">
            <v>Biaya pemeliharaan Mesin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W88">
            <v>644</v>
          </cell>
          <cell r="AX88" t="str">
            <v>Biaya pemeliharaan kendaraan</v>
          </cell>
          <cell r="AY88">
            <v>0</v>
          </cell>
          <cell r="AZ88">
            <v>0</v>
          </cell>
          <cell r="BC88">
            <v>0</v>
          </cell>
          <cell r="BD88">
            <v>0</v>
          </cell>
        </row>
        <row r="89">
          <cell r="AW89">
            <v>645</v>
          </cell>
          <cell r="AX89" t="str">
            <v>Biaya pemelih invent.&amp;peralat</v>
          </cell>
          <cell r="AY89">
            <v>0</v>
          </cell>
          <cell r="AZ89">
            <v>0</v>
          </cell>
          <cell r="BC89">
            <v>0</v>
          </cell>
          <cell r="BD89">
            <v>0</v>
          </cell>
        </row>
        <row r="90">
          <cell r="AW90">
            <v>651</v>
          </cell>
          <cell r="AX90" t="str">
            <v>Biaya peny. Bangunan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</row>
        <row r="91">
          <cell r="AW91">
            <v>652</v>
          </cell>
          <cell r="AX91" t="str">
            <v>Biaya peny. Sarana&amp;install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AW92">
            <v>653</v>
          </cell>
          <cell r="AX92" t="str">
            <v>Biaya peny. Mesin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3">
          <cell r="AW93">
            <v>654</v>
          </cell>
          <cell r="AX93" t="str">
            <v>Biaya peny. Kendaraan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</row>
        <row r="94">
          <cell r="AW94">
            <v>655</v>
          </cell>
          <cell r="AX94" t="str">
            <v>Biaya Sewa. Invent&amp;peralat.</v>
          </cell>
          <cell r="AY94">
            <v>0</v>
          </cell>
          <cell r="AZ94">
            <v>0</v>
          </cell>
          <cell r="BA94">
            <v>50000</v>
          </cell>
          <cell r="BC94">
            <v>50000</v>
          </cell>
          <cell r="BD94">
            <v>0</v>
          </cell>
        </row>
        <row r="95">
          <cell r="AW95">
            <v>701</v>
          </cell>
          <cell r="AX95" t="str">
            <v>Gaji direksi &amp; staff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</row>
        <row r="96">
          <cell r="AW96">
            <v>702</v>
          </cell>
          <cell r="AX96" t="str">
            <v xml:space="preserve">Tunjangan 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</row>
        <row r="97">
          <cell r="AW97">
            <v>703</v>
          </cell>
          <cell r="AX97" t="str">
            <v>Komisi penjualan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</row>
        <row r="98">
          <cell r="AW98">
            <v>704</v>
          </cell>
          <cell r="AX98" t="str">
            <v xml:space="preserve">Uang makan 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</row>
        <row r="99">
          <cell r="AW99">
            <v>705</v>
          </cell>
          <cell r="AX99" t="str">
            <v>Pengobatan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</row>
        <row r="100">
          <cell r="AW100">
            <v>706</v>
          </cell>
          <cell r="AX100" t="str">
            <v>Lembur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</row>
        <row r="101">
          <cell r="AW101">
            <v>711</v>
          </cell>
          <cell r="AX101" t="str">
            <v>Biaya perjalanan staff/direksi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</row>
        <row r="102">
          <cell r="AW102">
            <v>712</v>
          </cell>
          <cell r="AX102" t="str">
            <v>Bensin/solar/olie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</row>
        <row r="103">
          <cell r="AW103">
            <v>713</v>
          </cell>
          <cell r="AX103" t="str">
            <v>Tol / parkir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</row>
        <row r="104">
          <cell r="AW104">
            <v>719</v>
          </cell>
          <cell r="AX104" t="str">
            <v>Biaya perjalanan lain2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</row>
        <row r="105">
          <cell r="AW105">
            <v>721</v>
          </cell>
          <cell r="AX105" t="str">
            <v>Biaya ATK/FC/Cetak</v>
          </cell>
          <cell r="AY105">
            <v>0</v>
          </cell>
          <cell r="AZ105">
            <v>0</v>
          </cell>
          <cell r="BC105">
            <v>0</v>
          </cell>
          <cell r="BD105">
            <v>0</v>
          </cell>
        </row>
        <row r="106">
          <cell r="AW106">
            <v>722</v>
          </cell>
          <cell r="AX106" t="str">
            <v>PLN/PDAM</v>
          </cell>
          <cell r="AY106">
            <v>0</v>
          </cell>
          <cell r="AZ106">
            <v>0</v>
          </cell>
          <cell r="BC106">
            <v>0</v>
          </cell>
          <cell r="BD106">
            <v>0</v>
          </cell>
        </row>
        <row r="107">
          <cell r="AW107">
            <v>723</v>
          </cell>
          <cell r="AX107" t="str">
            <v>Biaya asuransi bayar dimuka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</row>
        <row r="108">
          <cell r="AW108">
            <v>724</v>
          </cell>
          <cell r="AX108" t="str">
            <v>Biaya jamuan tamu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</row>
        <row r="109">
          <cell r="AW109">
            <v>725</v>
          </cell>
          <cell r="AX109" t="str">
            <v xml:space="preserve">Biaya pendidikan 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</row>
        <row r="110">
          <cell r="AW110">
            <v>726</v>
          </cell>
          <cell r="AX110" t="str">
            <v>Biaya rumah tangga</v>
          </cell>
          <cell r="AY110">
            <v>0</v>
          </cell>
          <cell r="AZ110">
            <v>0</v>
          </cell>
          <cell r="BC110">
            <v>0</v>
          </cell>
          <cell r="BD110">
            <v>0</v>
          </cell>
        </row>
        <row r="111">
          <cell r="AW111">
            <v>727</v>
          </cell>
          <cell r="AX111" t="str">
            <v>Biaya sewa bangunan</v>
          </cell>
          <cell r="AY111">
            <v>0</v>
          </cell>
          <cell r="AZ111">
            <v>0</v>
          </cell>
          <cell r="BC111">
            <v>0</v>
          </cell>
          <cell r="BD111">
            <v>0</v>
          </cell>
        </row>
        <row r="112">
          <cell r="AW112">
            <v>729</v>
          </cell>
          <cell r="AX112" t="str">
            <v>Biaya lain2</v>
          </cell>
          <cell r="AY112">
            <v>0</v>
          </cell>
          <cell r="AZ112">
            <v>0</v>
          </cell>
          <cell r="BC112">
            <v>0</v>
          </cell>
          <cell r="BD112">
            <v>0</v>
          </cell>
        </row>
        <row r="113">
          <cell r="AW113">
            <v>731</v>
          </cell>
          <cell r="AX113" t="str">
            <v>Biaya pengiriman dokumen</v>
          </cell>
          <cell r="AY113">
            <v>0</v>
          </cell>
          <cell r="AZ113">
            <v>0</v>
          </cell>
          <cell r="BC113">
            <v>0</v>
          </cell>
          <cell r="BD113">
            <v>0</v>
          </cell>
        </row>
        <row r="114">
          <cell r="AW114">
            <v>732</v>
          </cell>
          <cell r="AX114" t="str">
            <v>Biaya benda pos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AW115">
            <v>733</v>
          </cell>
          <cell r="AX115" t="str">
            <v>Biaya telp/telex/fax</v>
          </cell>
          <cell r="AY115">
            <v>0</v>
          </cell>
          <cell r="AZ115">
            <v>0</v>
          </cell>
          <cell r="BC115">
            <v>0</v>
          </cell>
          <cell r="BD115">
            <v>0</v>
          </cell>
        </row>
        <row r="116">
          <cell r="AW116">
            <v>741</v>
          </cell>
          <cell r="AX116" t="str">
            <v>Biaya administrasi bank</v>
          </cell>
          <cell r="AY116">
            <v>0</v>
          </cell>
          <cell r="AZ116">
            <v>0</v>
          </cell>
          <cell r="BA116">
            <v>5000</v>
          </cell>
          <cell r="BC116">
            <v>5000</v>
          </cell>
          <cell r="BD116">
            <v>0</v>
          </cell>
        </row>
        <row r="117">
          <cell r="AW117">
            <v>742</v>
          </cell>
          <cell r="AX117" t="str">
            <v>Biaya provisi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</row>
        <row r="118">
          <cell r="AW118">
            <v>751</v>
          </cell>
          <cell r="AX118" t="str">
            <v>Biaya pajak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</row>
        <row r="119">
          <cell r="AW119">
            <v>752</v>
          </cell>
          <cell r="AX119" t="str">
            <v>Sumbangan/entertainment</v>
          </cell>
          <cell r="AY119">
            <v>0</v>
          </cell>
          <cell r="AZ119">
            <v>0</v>
          </cell>
          <cell r="BC119">
            <v>0</v>
          </cell>
          <cell r="BD119">
            <v>0</v>
          </cell>
        </row>
        <row r="120">
          <cell r="AW120">
            <v>753</v>
          </cell>
          <cell r="AX120" t="str">
            <v>Perijinan/notaris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</row>
        <row r="121">
          <cell r="AW121">
            <v>754</v>
          </cell>
          <cell r="AX121" t="str">
            <v>Iuran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</row>
        <row r="122">
          <cell r="AW122">
            <v>755</v>
          </cell>
          <cell r="AX122" t="str">
            <v>P B B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</row>
        <row r="123">
          <cell r="AW123">
            <v>781</v>
          </cell>
          <cell r="AX123" t="str">
            <v>Biaya pemeliharaan bangunan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</row>
        <row r="124">
          <cell r="AW124">
            <v>782</v>
          </cell>
          <cell r="AX124" t="str">
            <v>Biaya pemelih sarana&amp;instalasi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</row>
        <row r="125">
          <cell r="AW125">
            <v>783</v>
          </cell>
          <cell r="AX125" t="str">
            <v>Biaya pemeliharaan kendaraan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</row>
        <row r="126">
          <cell r="AW126">
            <v>784</v>
          </cell>
          <cell r="AX126" t="str">
            <v>Biaya pemelih invent.&amp;peralat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</row>
        <row r="127">
          <cell r="AW127">
            <v>791</v>
          </cell>
          <cell r="AX127" t="str">
            <v>Biaya peny. Bangunan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</row>
        <row r="128">
          <cell r="AW128">
            <v>792</v>
          </cell>
          <cell r="AX128" t="str">
            <v>Biaya peny. Sarana&amp;install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</row>
        <row r="129">
          <cell r="AW129">
            <v>793</v>
          </cell>
          <cell r="AX129" t="str">
            <v>Biaya peny. Kendaraan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</row>
        <row r="130">
          <cell r="AW130">
            <v>794</v>
          </cell>
          <cell r="AX130" t="str">
            <v>Biaya peny. Invent&amp;peralat.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</row>
        <row r="131">
          <cell r="AW131">
            <v>801</v>
          </cell>
          <cell r="AX131" t="str">
            <v>Pendapatan jasa giro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</row>
        <row r="132">
          <cell r="AW132">
            <v>802</v>
          </cell>
          <cell r="AX132" t="str">
            <v>R/L penjualan aktiva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</row>
        <row r="133">
          <cell r="AW133">
            <v>803</v>
          </cell>
          <cell r="AX133" t="str">
            <v>Pendapatan bunga</v>
          </cell>
          <cell r="AY133">
            <v>0</v>
          </cell>
          <cell r="AZ133">
            <v>0</v>
          </cell>
          <cell r="BC133">
            <v>0</v>
          </cell>
          <cell r="BD133">
            <v>0</v>
          </cell>
        </row>
        <row r="134">
          <cell r="AW134">
            <v>804</v>
          </cell>
          <cell r="AX134" t="str">
            <v>Selisih kurs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</row>
        <row r="135">
          <cell r="AW135">
            <v>805</v>
          </cell>
          <cell r="AX135" t="str">
            <v>Penghasilan avalan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</row>
        <row r="136">
          <cell r="AW136">
            <v>806</v>
          </cell>
          <cell r="AX136" t="str">
            <v>Kurang lebih bayar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</row>
        <row r="137">
          <cell r="AW137">
            <v>807</v>
          </cell>
          <cell r="AX137" t="str">
            <v>Pendapatan sewa</v>
          </cell>
          <cell r="AY137">
            <v>0</v>
          </cell>
          <cell r="AZ137">
            <v>0</v>
          </cell>
          <cell r="BA137">
            <v>0</v>
          </cell>
          <cell r="BB137">
            <v>30000</v>
          </cell>
          <cell r="BC137">
            <v>0</v>
          </cell>
          <cell r="BD137">
            <v>30000</v>
          </cell>
        </row>
        <row r="138">
          <cell r="AW138">
            <v>809</v>
          </cell>
          <cell r="AX138" t="str">
            <v>Pendapatan lain lain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</row>
        <row r="139">
          <cell r="AW139">
            <v>824</v>
          </cell>
          <cell r="AX139" t="str">
            <v>Iuran Keamanan</v>
          </cell>
          <cell r="AY139">
            <v>0</v>
          </cell>
          <cell r="AZ139">
            <v>0</v>
          </cell>
          <cell r="BC139">
            <v>0</v>
          </cell>
          <cell r="BD139">
            <v>0</v>
          </cell>
        </row>
        <row r="140">
          <cell r="AY140">
            <v>1759000</v>
          </cell>
          <cell r="AZ140">
            <v>1728500</v>
          </cell>
          <cell r="BA140">
            <v>80000</v>
          </cell>
          <cell r="BB140">
            <v>30000</v>
          </cell>
          <cell r="BC140">
            <v>1839000</v>
          </cell>
          <cell r="BD140">
            <v>1758500</v>
          </cell>
        </row>
        <row r="141">
          <cell r="AY141">
            <v>-30500</v>
          </cell>
          <cell r="BA141">
            <v>-50000</v>
          </cell>
          <cell r="BC141">
            <v>-80500</v>
          </cell>
        </row>
        <row r="142">
          <cell r="AY142">
            <v>76098000</v>
          </cell>
          <cell r="AZ142">
            <v>76098000</v>
          </cell>
          <cell r="BA142">
            <v>1118500</v>
          </cell>
          <cell r="BB142">
            <v>1118500</v>
          </cell>
          <cell r="BC142">
            <v>76078000</v>
          </cell>
          <cell r="BD142">
            <v>76078000</v>
          </cell>
        </row>
        <row r="143">
          <cell r="BD143">
            <v>0</v>
          </cell>
        </row>
        <row r="144">
          <cell r="AW144" t="str">
            <v>Note</v>
          </cell>
          <cell r="AY144">
            <v>0</v>
          </cell>
          <cell r="BB144">
            <v>0</v>
          </cell>
        </row>
        <row r="181">
          <cell r="AZ181">
            <v>0</v>
          </cell>
          <cell r="BB181">
            <v>0</v>
          </cell>
          <cell r="BD181">
            <v>0</v>
          </cell>
        </row>
        <row r="182">
          <cell r="AZ182">
            <v>0</v>
          </cell>
          <cell r="BB182">
            <v>0</v>
          </cell>
          <cell r="BD182">
            <v>0</v>
          </cell>
        </row>
        <row r="183">
          <cell r="AZ183">
            <v>0</v>
          </cell>
          <cell r="BB183">
            <v>0</v>
          </cell>
          <cell r="BD183">
            <v>0</v>
          </cell>
        </row>
        <row r="184">
          <cell r="BB184">
            <v>0</v>
          </cell>
          <cell r="BD184">
            <v>0</v>
          </cell>
        </row>
        <row r="186">
          <cell r="BB186">
            <v>0</v>
          </cell>
          <cell r="BD186">
            <v>0</v>
          </cell>
        </row>
      </sheetData>
      <sheetData sheetId="14"/>
      <sheetData sheetId="15"/>
      <sheetData sheetId="16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"/>
      <sheetName val="Jadwal_Rute "/>
      <sheetName val="Senin"/>
      <sheetName val="Lap Senin"/>
      <sheetName val="WTB senin"/>
      <sheetName val="Selasa"/>
      <sheetName val="Lap Selasa"/>
      <sheetName val="WTB selasa"/>
      <sheetName val="Rabu"/>
      <sheetName val="Lap Rabu"/>
      <sheetName val="WTB Rabu"/>
      <sheetName val="Kamis"/>
      <sheetName val="Lap Kamis"/>
      <sheetName val="WTB kamis"/>
      <sheetName val="Jumat"/>
      <sheetName val="Lap jumat"/>
      <sheetName val="WTB ju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W1" t="str">
            <v>NERACA LAJUR KAMIS</v>
          </cell>
        </row>
        <row r="2">
          <cell r="AW2" t="str">
            <v>Kode</v>
          </cell>
          <cell r="AX2" t="str">
            <v>Nama</v>
          </cell>
          <cell r="AY2" t="str">
            <v>Saldo</v>
          </cell>
          <cell r="AZ2" t="str">
            <v>awal</v>
          </cell>
          <cell r="BA2" t="str">
            <v>Penyesuaian</v>
          </cell>
          <cell r="BC2" t="str">
            <v>Saldo</v>
          </cell>
          <cell r="BD2" t="str">
            <v>akhir</v>
          </cell>
        </row>
        <row r="3">
          <cell r="AW3" t="str">
            <v>Perk.</v>
          </cell>
          <cell r="AX3" t="str">
            <v>Perkiraan</v>
          </cell>
          <cell r="AY3" t="str">
            <v>Debet</v>
          </cell>
          <cell r="AZ3" t="str">
            <v>Kredit</v>
          </cell>
          <cell r="BA3" t="str">
            <v>Debet</v>
          </cell>
          <cell r="BB3" t="str">
            <v>Kredit</v>
          </cell>
          <cell r="BC3" t="str">
            <v>Debet</v>
          </cell>
          <cell r="BD3" t="str">
            <v>Kredit</v>
          </cell>
        </row>
        <row r="4">
          <cell r="AW4">
            <v>101</v>
          </cell>
          <cell r="AX4" t="str">
            <v>Kas besar</v>
          </cell>
          <cell r="AY4">
            <v>705000</v>
          </cell>
          <cell r="AZ4">
            <v>0</v>
          </cell>
          <cell r="BA4">
            <v>247500</v>
          </cell>
          <cell r="BB4">
            <v>720000</v>
          </cell>
          <cell r="BC4">
            <v>232500</v>
          </cell>
          <cell r="BD4">
            <v>0</v>
          </cell>
        </row>
        <row r="5">
          <cell r="AW5">
            <v>102</v>
          </cell>
          <cell r="AX5" t="str">
            <v>Kas kecil Surabaya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W6">
            <v>111</v>
          </cell>
          <cell r="AX6" t="str">
            <v xml:space="preserve">Bank Depo </v>
          </cell>
          <cell r="AY6">
            <v>480000</v>
          </cell>
          <cell r="AZ6">
            <v>0</v>
          </cell>
          <cell r="BA6">
            <v>731000</v>
          </cell>
          <cell r="BC6">
            <v>1211000</v>
          </cell>
          <cell r="BD6">
            <v>0</v>
          </cell>
        </row>
        <row r="7">
          <cell r="AW7">
            <v>112</v>
          </cell>
          <cell r="AX7" t="str">
            <v>Outstanding BG / Cheque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W8">
            <v>121</v>
          </cell>
          <cell r="AX8" t="str">
            <v>Deposito Bank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W9">
            <v>131</v>
          </cell>
          <cell r="AX9" t="str">
            <v>Piutang usaha</v>
          </cell>
          <cell r="AY9">
            <v>338500</v>
          </cell>
          <cell r="AZ9">
            <v>0</v>
          </cell>
          <cell r="BA9">
            <v>30000</v>
          </cell>
          <cell r="BB9">
            <v>338500</v>
          </cell>
          <cell r="BC9">
            <v>30000</v>
          </cell>
          <cell r="BD9">
            <v>0</v>
          </cell>
        </row>
        <row r="10">
          <cell r="AW10">
            <v>141</v>
          </cell>
          <cell r="AX10" t="str">
            <v>Piutang direksi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AW11">
            <v>142</v>
          </cell>
          <cell r="AX11" t="str">
            <v>Piutang karyawan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AW12">
            <v>143</v>
          </cell>
          <cell r="AX12" t="str">
            <v>Piutang pihak III</v>
          </cell>
          <cell r="AY12">
            <v>0</v>
          </cell>
          <cell r="AZ12">
            <v>0</v>
          </cell>
          <cell r="BC12">
            <v>0</v>
          </cell>
          <cell r="BD12">
            <v>0</v>
          </cell>
        </row>
        <row r="13">
          <cell r="AW13">
            <v>144</v>
          </cell>
          <cell r="AX13" t="str">
            <v>Saldo piutang tahun lalu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AW14">
            <v>148</v>
          </cell>
          <cell r="AX14" t="str">
            <v>Piutang titipan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AW15">
            <v>149</v>
          </cell>
          <cell r="AX15" t="str">
            <v>Penukaran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AW16">
            <v>151</v>
          </cell>
          <cell r="AX16" t="str">
            <v>Persediaan barang</v>
          </cell>
          <cell r="AY16">
            <v>0</v>
          </cell>
          <cell r="AZ16">
            <v>0</v>
          </cell>
          <cell r="BC16">
            <v>0</v>
          </cell>
          <cell r="BD16">
            <v>0</v>
          </cell>
        </row>
        <row r="17">
          <cell r="AW17">
            <v>152</v>
          </cell>
          <cell r="AX17" t="str">
            <v>Persediaan bahan pembantu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AW18">
            <v>153</v>
          </cell>
          <cell r="AX18" t="str">
            <v xml:space="preserve">Persediaan </v>
          </cell>
          <cell r="AY18">
            <v>72846000</v>
          </cell>
          <cell r="AZ18">
            <v>0</v>
          </cell>
          <cell r="BA18">
            <v>0</v>
          </cell>
          <cell r="BB18">
            <v>0</v>
          </cell>
          <cell r="BC18">
            <v>72846000</v>
          </cell>
          <cell r="BD18">
            <v>0</v>
          </cell>
        </row>
        <row r="19">
          <cell r="AW19">
            <v>154</v>
          </cell>
          <cell r="AX19" t="str">
            <v>Biaya pembelian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  <row r="20">
          <cell r="AW20">
            <v>155</v>
          </cell>
          <cell r="AX20" t="str">
            <v>Persediaan barang BS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</row>
        <row r="21">
          <cell r="AW21">
            <v>161</v>
          </cell>
          <cell r="AX21" t="str">
            <v>Uang muka pembelian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</row>
        <row r="22">
          <cell r="AW22">
            <v>171</v>
          </cell>
          <cell r="AX22" t="str">
            <v>R/K Transfer</v>
          </cell>
          <cell r="AY22">
            <v>0</v>
          </cell>
          <cell r="AZ22">
            <v>0</v>
          </cell>
          <cell r="BC22">
            <v>0</v>
          </cell>
          <cell r="BD22">
            <v>0</v>
          </cell>
        </row>
        <row r="23">
          <cell r="AW23">
            <v>172</v>
          </cell>
          <cell r="AX23" t="str">
            <v>R/K Dropping</v>
          </cell>
          <cell r="AY23">
            <v>0</v>
          </cell>
          <cell r="AZ23">
            <v>74400000</v>
          </cell>
          <cell r="BA23">
            <v>0</v>
          </cell>
          <cell r="BB23">
            <v>0</v>
          </cell>
          <cell r="BC23">
            <v>0</v>
          </cell>
          <cell r="BD23">
            <v>74400000</v>
          </cell>
        </row>
        <row r="24">
          <cell r="AW24">
            <v>173</v>
          </cell>
          <cell r="AX24" t="str">
            <v xml:space="preserve">R/K Barang </v>
          </cell>
          <cell r="AY24">
            <v>0</v>
          </cell>
          <cell r="AZ24">
            <v>0</v>
          </cell>
          <cell r="BC24">
            <v>0</v>
          </cell>
          <cell r="BD24">
            <v>0</v>
          </cell>
        </row>
        <row r="25">
          <cell r="AW25">
            <v>174</v>
          </cell>
          <cell r="AX25" t="str">
            <v>R/K Biaya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</row>
        <row r="26">
          <cell r="AW26">
            <v>180</v>
          </cell>
          <cell r="AX26" t="str">
            <v>Pajak dibayar dimuka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</row>
        <row r="27">
          <cell r="AW27">
            <v>190</v>
          </cell>
          <cell r="AX27" t="str">
            <v>Biaya dibayar dimuka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</row>
        <row r="28">
          <cell r="AW28">
            <v>191</v>
          </cell>
          <cell r="AX28" t="str">
            <v>Asuransi dibayar dimuka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</row>
        <row r="29">
          <cell r="AW29">
            <v>192</v>
          </cell>
          <cell r="AX29" t="str">
            <v>Sewa dibayar dimuka/gdg+tnh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W30">
            <v>193</v>
          </cell>
          <cell r="AX30" t="str">
            <v>Biaya lain-lain dibayar dimuka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</row>
        <row r="31">
          <cell r="AW31">
            <v>199</v>
          </cell>
          <cell r="AX31" t="str">
            <v>By ayat silang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</row>
        <row r="32">
          <cell r="AW32">
            <v>201</v>
          </cell>
          <cell r="AX32" t="str">
            <v>Tanah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</row>
        <row r="33">
          <cell r="AW33">
            <v>202</v>
          </cell>
          <cell r="AX33" t="str">
            <v>Bangunan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</row>
        <row r="34">
          <cell r="AW34">
            <v>203</v>
          </cell>
          <cell r="AX34" t="str">
            <v>Sarana &amp; Instalasi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</row>
        <row r="35">
          <cell r="AW35">
            <v>204</v>
          </cell>
          <cell r="AX35" t="str">
            <v>Kendaraan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</row>
        <row r="36">
          <cell r="AW36">
            <v>205</v>
          </cell>
          <cell r="AX36" t="str">
            <v>Inventaris &amp; peralatan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</row>
        <row r="37">
          <cell r="AW37">
            <v>211</v>
          </cell>
          <cell r="AX37" t="str">
            <v>Akum.peny.Bangunan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</row>
        <row r="38">
          <cell r="AW38">
            <v>212</v>
          </cell>
          <cell r="AX38" t="str">
            <v>Akum.Peny.Sarana &amp; Instal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</row>
        <row r="39">
          <cell r="AW39">
            <v>213</v>
          </cell>
          <cell r="AX39" t="str">
            <v>Akum.peny.Kendaraan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</row>
        <row r="40">
          <cell r="AW40">
            <v>214</v>
          </cell>
          <cell r="AX40" t="str">
            <v>Akum.peny.Invent &amp; peralat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W41">
            <v>250</v>
          </cell>
          <cell r="AX41" t="str">
            <v>Aktiva lain-lain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</row>
        <row r="42">
          <cell r="AW42">
            <v>301</v>
          </cell>
          <cell r="AX42" t="str">
            <v>Hutang bank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</row>
        <row r="43">
          <cell r="AW43">
            <v>311</v>
          </cell>
          <cell r="AX43" t="str">
            <v>Hutang usaha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</row>
        <row r="44">
          <cell r="AW44">
            <v>320</v>
          </cell>
          <cell r="AX44" t="str">
            <v>Hutang lain-lain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</row>
        <row r="45">
          <cell r="AW45">
            <v>321</v>
          </cell>
          <cell r="AX45" t="str">
            <v>Hutang direksi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</row>
        <row r="46">
          <cell r="AW46">
            <v>322</v>
          </cell>
          <cell r="AX46" t="str">
            <v>Hutang pihak III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</row>
        <row r="47">
          <cell r="AW47">
            <v>323</v>
          </cell>
          <cell r="AX47" t="str">
            <v>Hutang pemegang usaha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</row>
        <row r="48">
          <cell r="AW48">
            <v>324</v>
          </cell>
          <cell r="AX48" t="str">
            <v>Hutang titipan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</row>
        <row r="49">
          <cell r="AW49">
            <v>331</v>
          </cell>
          <cell r="AX49" t="str">
            <v>Biaya sewa ymh dibayar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</row>
        <row r="50">
          <cell r="AW50">
            <v>332</v>
          </cell>
          <cell r="AX50" t="str">
            <v>Biaya asuransi bayar dimuka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W51">
            <v>333</v>
          </cell>
          <cell r="AX51" t="str">
            <v>Hutang Ms.Support</v>
          </cell>
          <cell r="AY51">
            <v>0</v>
          </cell>
          <cell r="AZ51">
            <v>0</v>
          </cell>
          <cell r="BC51">
            <v>0</v>
          </cell>
          <cell r="BD51">
            <v>0</v>
          </cell>
        </row>
        <row r="52">
          <cell r="AW52">
            <v>334</v>
          </cell>
          <cell r="AX52" t="str">
            <v>Biaya gaji ymh dibayar</v>
          </cell>
          <cell r="AY52">
            <v>0</v>
          </cell>
          <cell r="AZ52">
            <v>0</v>
          </cell>
          <cell r="BC52">
            <v>0</v>
          </cell>
          <cell r="BD52">
            <v>0</v>
          </cell>
        </row>
        <row r="53">
          <cell r="AW53">
            <v>350</v>
          </cell>
          <cell r="AX53" t="str">
            <v>Hutang pajak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</row>
        <row r="54">
          <cell r="AW54">
            <v>381</v>
          </cell>
          <cell r="AX54" t="str">
            <v>Uang muka penj./ AGK titipan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W55">
            <v>391</v>
          </cell>
          <cell r="AX55" t="str">
            <v>Hutang jangka panjang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W56">
            <v>401</v>
          </cell>
          <cell r="AX56" t="str">
            <v>Modal saham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W57">
            <v>410</v>
          </cell>
          <cell r="AX57" t="str">
            <v>Saldo R/L tahun lalu</v>
          </cell>
          <cell r="AY57">
            <v>0</v>
          </cell>
          <cell r="AZ57">
            <v>0</v>
          </cell>
          <cell r="BC57">
            <v>0</v>
          </cell>
          <cell r="BD57">
            <v>0</v>
          </cell>
        </row>
        <row r="58">
          <cell r="AW58">
            <v>420</v>
          </cell>
          <cell r="AX58" t="str">
            <v>Saldo R/L tahun berjalan</v>
          </cell>
          <cell r="AY58">
            <v>0</v>
          </cell>
          <cell r="AZ58">
            <v>-87500</v>
          </cell>
          <cell r="BA58">
            <v>-57000</v>
          </cell>
          <cell r="BB58">
            <v>0</v>
          </cell>
          <cell r="BC58">
            <v>0</v>
          </cell>
          <cell r="BD58">
            <v>-30500</v>
          </cell>
        </row>
        <row r="59">
          <cell r="AW59">
            <v>430</v>
          </cell>
          <cell r="AX59" t="str">
            <v>Saldo R/L bulan berjalan</v>
          </cell>
          <cell r="AY59">
            <v>0</v>
          </cell>
          <cell r="AZ59">
            <v>57000</v>
          </cell>
          <cell r="BA59">
            <v>137000</v>
          </cell>
          <cell r="BB59">
            <v>30000</v>
          </cell>
          <cell r="BC59">
            <v>0</v>
          </cell>
          <cell r="BD59">
            <v>-50000</v>
          </cell>
        </row>
        <row r="60">
          <cell r="AY60">
            <v>74369500</v>
          </cell>
          <cell r="AZ60">
            <v>74369500</v>
          </cell>
          <cell r="BA60">
            <v>1088500</v>
          </cell>
          <cell r="BB60">
            <v>1088500</v>
          </cell>
          <cell r="BC60">
            <v>74319500</v>
          </cell>
          <cell r="BD60">
            <v>74319500</v>
          </cell>
        </row>
        <row r="61">
          <cell r="AW61">
            <v>501</v>
          </cell>
          <cell r="AX61" t="str">
            <v>Penjualan</v>
          </cell>
          <cell r="AY61">
            <v>0</v>
          </cell>
          <cell r="AZ61">
            <v>1728500</v>
          </cell>
          <cell r="BB61">
            <v>0</v>
          </cell>
          <cell r="BC61">
            <v>0</v>
          </cell>
          <cell r="BD61">
            <v>1728500</v>
          </cell>
        </row>
        <row r="62">
          <cell r="AW62">
            <v>511</v>
          </cell>
          <cell r="AX62" t="str">
            <v>Diskon penjualan</v>
          </cell>
          <cell r="AY62">
            <v>0</v>
          </cell>
          <cell r="AZ62">
            <v>0</v>
          </cell>
          <cell r="BC62">
            <v>0</v>
          </cell>
          <cell r="BD62">
            <v>0</v>
          </cell>
        </row>
        <row r="63">
          <cell r="AW63">
            <v>512</v>
          </cell>
          <cell r="AX63" t="str">
            <v>Retur panjualan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</row>
        <row r="64">
          <cell r="AW64">
            <v>513</v>
          </cell>
          <cell r="AX64" t="str">
            <v>Embalasi penjualan</v>
          </cell>
          <cell r="AY64">
            <v>0</v>
          </cell>
          <cell r="AZ64">
            <v>0</v>
          </cell>
          <cell r="BC64">
            <v>0</v>
          </cell>
          <cell r="BD64">
            <v>0</v>
          </cell>
        </row>
        <row r="65">
          <cell r="AW65">
            <v>551</v>
          </cell>
          <cell r="AX65" t="str">
            <v>Beban pokok penjualan</v>
          </cell>
          <cell r="AY65">
            <v>1554000</v>
          </cell>
          <cell r="AZ65">
            <v>0</v>
          </cell>
          <cell r="BA65">
            <v>0</v>
          </cell>
          <cell r="BC65">
            <v>1554000</v>
          </cell>
          <cell r="BD65">
            <v>0</v>
          </cell>
        </row>
        <row r="66">
          <cell r="AW66">
            <v>601</v>
          </cell>
          <cell r="AX66" t="str">
            <v>Gaji pegawai operasional</v>
          </cell>
          <cell r="AY66">
            <v>0</v>
          </cell>
          <cell r="AZ66">
            <v>0</v>
          </cell>
          <cell r="BA66">
            <v>25000</v>
          </cell>
          <cell r="BC66">
            <v>25000</v>
          </cell>
          <cell r="BD66">
            <v>0</v>
          </cell>
        </row>
        <row r="67">
          <cell r="AW67">
            <v>602</v>
          </cell>
          <cell r="AX67" t="str">
            <v xml:space="preserve">Tunjangan 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</row>
        <row r="68">
          <cell r="AW68">
            <v>603</v>
          </cell>
          <cell r="AX68" t="str">
            <v>Komisi penjualan</v>
          </cell>
          <cell r="AY68">
            <v>0</v>
          </cell>
          <cell r="AZ68">
            <v>0</v>
          </cell>
          <cell r="BC68">
            <v>0</v>
          </cell>
          <cell r="BD68">
            <v>0</v>
          </cell>
        </row>
        <row r="69">
          <cell r="AW69">
            <v>604</v>
          </cell>
          <cell r="AX69" t="str">
            <v xml:space="preserve">Uang makan 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</row>
        <row r="70">
          <cell r="AW70">
            <v>605</v>
          </cell>
          <cell r="AX70" t="str">
            <v>Pengobatan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</row>
        <row r="71">
          <cell r="AW71">
            <v>609</v>
          </cell>
          <cell r="AX71" t="str">
            <v>Biaya peg penjualan lain2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</row>
        <row r="72">
          <cell r="AW72">
            <v>611</v>
          </cell>
          <cell r="AX72" t="str">
            <v>Bensin/solar/olie</v>
          </cell>
          <cell r="AY72">
            <v>200000</v>
          </cell>
          <cell r="AZ72">
            <v>0</v>
          </cell>
          <cell r="BA72">
            <v>0</v>
          </cell>
          <cell r="BC72">
            <v>200000</v>
          </cell>
          <cell r="BD72">
            <v>0</v>
          </cell>
        </row>
        <row r="73">
          <cell r="AW73">
            <v>612</v>
          </cell>
          <cell r="AX73" t="str">
            <v>Tol/parkir/ retribusi</v>
          </cell>
          <cell r="AY73">
            <v>5000</v>
          </cell>
          <cell r="AZ73">
            <v>0</v>
          </cell>
          <cell r="BA73">
            <v>0</v>
          </cell>
          <cell r="BC73">
            <v>5000</v>
          </cell>
          <cell r="BD73">
            <v>0</v>
          </cell>
        </row>
        <row r="74">
          <cell r="AW74">
            <v>613</v>
          </cell>
          <cell r="AX74" t="str">
            <v>Biaya ekspedisi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</row>
        <row r="75">
          <cell r="AW75">
            <v>614</v>
          </cell>
          <cell r="AX75" t="str">
            <v>Biaya perjalanan dinas</v>
          </cell>
          <cell r="AY75">
            <v>0</v>
          </cell>
          <cell r="AZ75">
            <v>0</v>
          </cell>
          <cell r="BC75">
            <v>0</v>
          </cell>
          <cell r="BD75">
            <v>0</v>
          </cell>
        </row>
        <row r="76">
          <cell r="AW76">
            <v>615</v>
          </cell>
          <cell r="AX76" t="str">
            <v>Biaya bongkar muat</v>
          </cell>
          <cell r="AY76">
            <v>0</v>
          </cell>
          <cell r="AZ76">
            <v>0</v>
          </cell>
          <cell r="BC76">
            <v>0</v>
          </cell>
          <cell r="BD76">
            <v>0</v>
          </cell>
        </row>
        <row r="77">
          <cell r="AW77">
            <v>616</v>
          </cell>
          <cell r="AX77" t="str">
            <v>Biaya Sewa kendaraan</v>
          </cell>
          <cell r="AY77">
            <v>0</v>
          </cell>
          <cell r="AZ77">
            <v>0</v>
          </cell>
          <cell r="BC77">
            <v>0</v>
          </cell>
          <cell r="BD77">
            <v>0</v>
          </cell>
        </row>
        <row r="78">
          <cell r="AW78">
            <v>619</v>
          </cell>
          <cell r="AX78" t="str">
            <v>Biaya kiriman/perjalan lain2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W79">
            <v>621</v>
          </cell>
          <cell r="AX79" t="str">
            <v>Biaya promosi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</row>
        <row r="80">
          <cell r="AW80">
            <v>622</v>
          </cell>
          <cell r="AX80" t="str">
            <v>Biaya iklan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</row>
        <row r="81">
          <cell r="AW81">
            <v>631</v>
          </cell>
          <cell r="AX81" t="str">
            <v>Biaya jamuan tamu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</row>
        <row r="82">
          <cell r="AW82">
            <v>632</v>
          </cell>
          <cell r="AX82" t="str">
            <v>Biaya (ATK/FC/Cetak)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W83">
            <v>633</v>
          </cell>
          <cell r="AX83" t="str">
            <v>Repacking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4">
          <cell r="AW84">
            <v>634</v>
          </cell>
          <cell r="AX84" t="str">
            <v>Biaya jasa software</v>
          </cell>
          <cell r="AY84">
            <v>0</v>
          </cell>
          <cell r="AZ84">
            <v>0</v>
          </cell>
          <cell r="BC84">
            <v>0</v>
          </cell>
          <cell r="BD84">
            <v>0</v>
          </cell>
        </row>
        <row r="85">
          <cell r="AW85">
            <v>641</v>
          </cell>
          <cell r="AX85" t="str">
            <v>Biaya pemeliharaan bangunan</v>
          </cell>
          <cell r="AY85">
            <v>0</v>
          </cell>
          <cell r="AZ85">
            <v>0</v>
          </cell>
          <cell r="BC85">
            <v>0</v>
          </cell>
          <cell r="BD85">
            <v>0</v>
          </cell>
        </row>
        <row r="86">
          <cell r="AW86">
            <v>642</v>
          </cell>
          <cell r="AX86" t="str">
            <v>Biaya pemelih sarana&amp;instalasi</v>
          </cell>
          <cell r="AY86">
            <v>0</v>
          </cell>
          <cell r="AZ86">
            <v>0</v>
          </cell>
          <cell r="BC86">
            <v>0</v>
          </cell>
          <cell r="BD86">
            <v>0</v>
          </cell>
        </row>
        <row r="87">
          <cell r="AW87">
            <v>643</v>
          </cell>
          <cell r="AX87" t="str">
            <v>Biaya pemeliharaan Mesin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W88">
            <v>644</v>
          </cell>
          <cell r="AX88" t="str">
            <v>Biaya pemeliharaan kendaraan</v>
          </cell>
          <cell r="AY88">
            <v>0</v>
          </cell>
          <cell r="AZ88">
            <v>0</v>
          </cell>
          <cell r="BC88">
            <v>0</v>
          </cell>
          <cell r="BD88">
            <v>0</v>
          </cell>
        </row>
        <row r="89">
          <cell r="AW89">
            <v>645</v>
          </cell>
          <cell r="AX89" t="str">
            <v>Biaya pemelih invent.&amp;peralat</v>
          </cell>
          <cell r="AY89">
            <v>0</v>
          </cell>
          <cell r="AZ89">
            <v>0</v>
          </cell>
          <cell r="BC89">
            <v>0</v>
          </cell>
          <cell r="BD89">
            <v>0</v>
          </cell>
        </row>
        <row r="90">
          <cell r="AW90">
            <v>651</v>
          </cell>
          <cell r="AX90" t="str">
            <v>Biaya peny. Bangunan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</row>
        <row r="91">
          <cell r="AW91">
            <v>652</v>
          </cell>
          <cell r="AX91" t="str">
            <v>Biaya peny. Sarana&amp;install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AW92">
            <v>653</v>
          </cell>
          <cell r="AX92" t="str">
            <v>Biaya peny. Mesin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3">
          <cell r="AW93">
            <v>654</v>
          </cell>
          <cell r="AX93" t="str">
            <v>Biaya peny. Kendaraan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</row>
        <row r="94">
          <cell r="AW94">
            <v>655</v>
          </cell>
          <cell r="AX94" t="str">
            <v>Biaya Sewa. Invent&amp;peralat.</v>
          </cell>
          <cell r="AY94">
            <v>0</v>
          </cell>
          <cell r="AZ94">
            <v>0</v>
          </cell>
          <cell r="BA94">
            <v>50000</v>
          </cell>
          <cell r="BC94">
            <v>50000</v>
          </cell>
          <cell r="BD94">
            <v>0</v>
          </cell>
        </row>
        <row r="95">
          <cell r="AW95">
            <v>701</v>
          </cell>
          <cell r="AX95" t="str">
            <v>Gaji direksi &amp; staff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</row>
        <row r="96">
          <cell r="AW96">
            <v>702</v>
          </cell>
          <cell r="AX96" t="str">
            <v xml:space="preserve">Tunjangan 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</row>
        <row r="97">
          <cell r="AW97">
            <v>703</v>
          </cell>
          <cell r="AX97" t="str">
            <v>Komisi penjualan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</row>
        <row r="98">
          <cell r="AW98">
            <v>704</v>
          </cell>
          <cell r="AX98" t="str">
            <v xml:space="preserve">Uang makan 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</row>
        <row r="99">
          <cell r="AW99">
            <v>705</v>
          </cell>
          <cell r="AX99" t="str">
            <v>Pengobatan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</row>
        <row r="100">
          <cell r="AW100">
            <v>706</v>
          </cell>
          <cell r="AX100" t="str">
            <v>Lembur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</row>
        <row r="101">
          <cell r="AW101">
            <v>711</v>
          </cell>
          <cell r="AX101" t="str">
            <v>Biaya perjalanan staff/direksi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</row>
        <row r="102">
          <cell r="AW102">
            <v>712</v>
          </cell>
          <cell r="AX102" t="str">
            <v>Bensin/solar/olie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</row>
        <row r="103">
          <cell r="AW103">
            <v>713</v>
          </cell>
          <cell r="AX103" t="str">
            <v>Tol / parkir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</row>
        <row r="104">
          <cell r="AW104">
            <v>719</v>
          </cell>
          <cell r="AX104" t="str">
            <v>Biaya perjalanan lain2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</row>
        <row r="105">
          <cell r="AW105">
            <v>721</v>
          </cell>
          <cell r="AX105" t="str">
            <v>Biaya ATK/FC/Cetak</v>
          </cell>
          <cell r="AY105">
            <v>0</v>
          </cell>
          <cell r="AZ105">
            <v>0</v>
          </cell>
          <cell r="BC105">
            <v>0</v>
          </cell>
          <cell r="BD105">
            <v>0</v>
          </cell>
        </row>
        <row r="106">
          <cell r="AW106">
            <v>722</v>
          </cell>
          <cell r="AX106" t="str">
            <v>PLN/PDAM</v>
          </cell>
          <cell r="AY106">
            <v>0</v>
          </cell>
          <cell r="AZ106">
            <v>0</v>
          </cell>
          <cell r="BC106">
            <v>0</v>
          </cell>
          <cell r="BD106">
            <v>0</v>
          </cell>
        </row>
        <row r="107">
          <cell r="AW107">
            <v>723</v>
          </cell>
          <cell r="AX107" t="str">
            <v>Biaya asuransi bayar dimuka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</row>
        <row r="108">
          <cell r="AW108">
            <v>724</v>
          </cell>
          <cell r="AX108" t="str">
            <v>Biaya jamuan tamu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</row>
        <row r="109">
          <cell r="AW109">
            <v>725</v>
          </cell>
          <cell r="AX109" t="str">
            <v xml:space="preserve">Biaya pendidikan 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</row>
        <row r="110">
          <cell r="AW110">
            <v>726</v>
          </cell>
          <cell r="AX110" t="str">
            <v>Biaya rumah tangga</v>
          </cell>
          <cell r="AY110">
            <v>0</v>
          </cell>
          <cell r="AZ110">
            <v>0</v>
          </cell>
          <cell r="BC110">
            <v>0</v>
          </cell>
          <cell r="BD110">
            <v>0</v>
          </cell>
        </row>
        <row r="111">
          <cell r="AW111">
            <v>727</v>
          </cell>
          <cell r="AX111" t="str">
            <v>Biaya sewa bangunan</v>
          </cell>
          <cell r="AY111">
            <v>0</v>
          </cell>
          <cell r="AZ111">
            <v>0</v>
          </cell>
          <cell r="BC111">
            <v>0</v>
          </cell>
          <cell r="BD111">
            <v>0</v>
          </cell>
        </row>
        <row r="112">
          <cell r="AW112">
            <v>729</v>
          </cell>
          <cell r="AX112" t="str">
            <v>Biaya lain2</v>
          </cell>
          <cell r="AY112">
            <v>0</v>
          </cell>
          <cell r="AZ112">
            <v>0</v>
          </cell>
          <cell r="BC112">
            <v>0</v>
          </cell>
          <cell r="BD112">
            <v>0</v>
          </cell>
        </row>
        <row r="113">
          <cell r="AW113">
            <v>731</v>
          </cell>
          <cell r="AX113" t="str">
            <v>Biaya pengiriman dokumen</v>
          </cell>
          <cell r="AY113">
            <v>0</v>
          </cell>
          <cell r="AZ113">
            <v>0</v>
          </cell>
          <cell r="BC113">
            <v>0</v>
          </cell>
          <cell r="BD113">
            <v>0</v>
          </cell>
        </row>
        <row r="114">
          <cell r="AW114">
            <v>732</v>
          </cell>
          <cell r="AX114" t="str">
            <v>Biaya benda pos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AW115">
            <v>733</v>
          </cell>
          <cell r="AX115" t="str">
            <v>Biaya telp/telex/fax</v>
          </cell>
          <cell r="AY115">
            <v>0</v>
          </cell>
          <cell r="AZ115">
            <v>0</v>
          </cell>
          <cell r="BC115">
            <v>0</v>
          </cell>
          <cell r="BD115">
            <v>0</v>
          </cell>
        </row>
        <row r="116">
          <cell r="AW116">
            <v>741</v>
          </cell>
          <cell r="AX116" t="str">
            <v>Biaya administrasi bank</v>
          </cell>
          <cell r="AY116">
            <v>0</v>
          </cell>
          <cell r="AZ116">
            <v>0</v>
          </cell>
          <cell r="BA116">
            <v>5000</v>
          </cell>
          <cell r="BC116">
            <v>5000</v>
          </cell>
          <cell r="BD116">
            <v>0</v>
          </cell>
        </row>
        <row r="117">
          <cell r="AW117">
            <v>742</v>
          </cell>
          <cell r="AX117" t="str">
            <v>Biaya provisi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</row>
        <row r="118">
          <cell r="AW118">
            <v>751</v>
          </cell>
          <cell r="AX118" t="str">
            <v>Biaya pajak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</row>
        <row r="119">
          <cell r="AW119">
            <v>752</v>
          </cell>
          <cell r="AX119" t="str">
            <v>Sumbangan/entertainment</v>
          </cell>
          <cell r="AY119">
            <v>0</v>
          </cell>
          <cell r="AZ119">
            <v>0</v>
          </cell>
          <cell r="BC119">
            <v>0</v>
          </cell>
          <cell r="BD119">
            <v>0</v>
          </cell>
        </row>
        <row r="120">
          <cell r="AW120">
            <v>753</v>
          </cell>
          <cell r="AX120" t="str">
            <v>Perijinan/notaris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</row>
        <row r="121">
          <cell r="AW121">
            <v>754</v>
          </cell>
          <cell r="AX121" t="str">
            <v>Iuran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</row>
        <row r="122">
          <cell r="AW122">
            <v>755</v>
          </cell>
          <cell r="AX122" t="str">
            <v>P B B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</row>
        <row r="123">
          <cell r="AW123">
            <v>781</v>
          </cell>
          <cell r="AX123" t="str">
            <v>Biaya pemeliharaan bangunan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</row>
        <row r="124">
          <cell r="AW124">
            <v>782</v>
          </cell>
          <cell r="AX124" t="str">
            <v>Biaya pemelih sarana&amp;instalasi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</row>
        <row r="125">
          <cell r="AW125">
            <v>783</v>
          </cell>
          <cell r="AX125" t="str">
            <v>Biaya pemeliharaan kendaraan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</row>
        <row r="126">
          <cell r="AW126">
            <v>784</v>
          </cell>
          <cell r="AX126" t="str">
            <v>Biaya pemelih invent.&amp;peralat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</row>
        <row r="127">
          <cell r="AW127">
            <v>791</v>
          </cell>
          <cell r="AX127" t="str">
            <v>Biaya peny. Bangunan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</row>
        <row r="128">
          <cell r="AW128">
            <v>792</v>
          </cell>
          <cell r="AX128" t="str">
            <v>Biaya peny. Sarana&amp;install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</row>
        <row r="129">
          <cell r="AW129">
            <v>793</v>
          </cell>
          <cell r="AX129" t="str">
            <v>Biaya peny. Kendaraan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</row>
        <row r="130">
          <cell r="AW130">
            <v>794</v>
          </cell>
          <cell r="AX130" t="str">
            <v>Biaya peny. Invent&amp;peralat.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</row>
        <row r="131">
          <cell r="AW131">
            <v>801</v>
          </cell>
          <cell r="AX131" t="str">
            <v>Pendapatan jasa giro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</row>
        <row r="132">
          <cell r="AW132">
            <v>802</v>
          </cell>
          <cell r="AX132" t="str">
            <v>R/L penjualan aktiva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</row>
        <row r="133">
          <cell r="AW133">
            <v>803</v>
          </cell>
          <cell r="AX133" t="str">
            <v>Pendapatan bunga</v>
          </cell>
          <cell r="AY133">
            <v>0</v>
          </cell>
          <cell r="AZ133">
            <v>0</v>
          </cell>
          <cell r="BC133">
            <v>0</v>
          </cell>
          <cell r="BD133">
            <v>0</v>
          </cell>
        </row>
        <row r="134">
          <cell r="AW134">
            <v>804</v>
          </cell>
          <cell r="AX134" t="str">
            <v>Selisih kurs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</row>
        <row r="135">
          <cell r="AW135">
            <v>805</v>
          </cell>
          <cell r="AX135" t="str">
            <v>Penghasilan avalan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</row>
        <row r="136">
          <cell r="AW136">
            <v>806</v>
          </cell>
          <cell r="AX136" t="str">
            <v>Kurang lebih bayar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</row>
        <row r="137">
          <cell r="AW137">
            <v>807</v>
          </cell>
          <cell r="AX137" t="str">
            <v>Pendapatan sewa</v>
          </cell>
          <cell r="AY137">
            <v>0</v>
          </cell>
          <cell r="AZ137">
            <v>0</v>
          </cell>
          <cell r="BA137">
            <v>0</v>
          </cell>
          <cell r="BB137">
            <v>30000</v>
          </cell>
          <cell r="BC137">
            <v>0</v>
          </cell>
          <cell r="BD137">
            <v>30000</v>
          </cell>
        </row>
        <row r="138">
          <cell r="AW138">
            <v>809</v>
          </cell>
          <cell r="AX138" t="str">
            <v>Pendapatan lain lain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</row>
        <row r="139">
          <cell r="AW139">
            <v>824</v>
          </cell>
          <cell r="AX139" t="str">
            <v>Iuran Keamanan</v>
          </cell>
          <cell r="AY139">
            <v>0</v>
          </cell>
          <cell r="AZ139">
            <v>0</v>
          </cell>
          <cell r="BC139">
            <v>0</v>
          </cell>
          <cell r="BD139">
            <v>0</v>
          </cell>
        </row>
        <row r="140">
          <cell r="AY140">
            <v>1759000</v>
          </cell>
          <cell r="AZ140">
            <v>1728500</v>
          </cell>
          <cell r="BA140">
            <v>80000</v>
          </cell>
          <cell r="BB140">
            <v>30000</v>
          </cell>
          <cell r="BC140">
            <v>1839000</v>
          </cell>
          <cell r="BD140">
            <v>1758500</v>
          </cell>
        </row>
        <row r="141">
          <cell r="AY141">
            <v>-30500</v>
          </cell>
          <cell r="BA141">
            <v>-50000</v>
          </cell>
          <cell r="BC141">
            <v>-80500</v>
          </cell>
        </row>
        <row r="142">
          <cell r="AY142">
            <v>76098000</v>
          </cell>
          <cell r="AZ142">
            <v>76098000</v>
          </cell>
          <cell r="BA142">
            <v>1118500</v>
          </cell>
          <cell r="BB142">
            <v>1118500</v>
          </cell>
          <cell r="BC142">
            <v>76078000</v>
          </cell>
          <cell r="BD142">
            <v>76078000</v>
          </cell>
        </row>
        <row r="143">
          <cell r="BD143">
            <v>0</v>
          </cell>
        </row>
        <row r="144">
          <cell r="AW144" t="str">
            <v>Note</v>
          </cell>
          <cell r="AY144">
            <v>0</v>
          </cell>
          <cell r="BB144">
            <v>0</v>
          </cell>
        </row>
        <row r="181">
          <cell r="AZ181">
            <v>0</v>
          </cell>
          <cell r="BB181">
            <v>0</v>
          </cell>
          <cell r="BD181">
            <v>0</v>
          </cell>
        </row>
        <row r="182">
          <cell r="AZ182">
            <v>0</v>
          </cell>
          <cell r="BB182">
            <v>0</v>
          </cell>
          <cell r="BD182">
            <v>0</v>
          </cell>
        </row>
        <row r="183">
          <cell r="AZ183">
            <v>0</v>
          </cell>
          <cell r="BB183">
            <v>0</v>
          </cell>
          <cell r="BD183">
            <v>0</v>
          </cell>
        </row>
        <row r="184">
          <cell r="BB184">
            <v>0</v>
          </cell>
          <cell r="BD184">
            <v>0</v>
          </cell>
        </row>
        <row r="186">
          <cell r="BB186">
            <v>0</v>
          </cell>
          <cell r="BD186">
            <v>0</v>
          </cell>
        </row>
      </sheetData>
      <sheetData sheetId="14"/>
      <sheetData sheetId="15"/>
      <sheetData sheetId="1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P"/>
      <sheetName val="INPUT"/>
      <sheetName val="AJE"/>
      <sheetName val="BB"/>
      <sheetName val="BANK"/>
      <sheetName val="AT"/>
      <sheetName val="DRAF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MUTASI PRODUK"/>
      <sheetName val="LAP PENJUALAN"/>
      <sheetName val="MEMO JURNAL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P IN 1-29 SEP"/>
      <sheetName val="SUPP OUT 1-29"/>
      <sheetName val="LKH"/>
      <sheetName val="KB"/>
      <sheetName val="KO"/>
      <sheetName val="BD"/>
      <sheetName val="REKAP BIAYA"/>
      <sheetName val="money crosscek"/>
      <sheetName val="BG"/>
      <sheetName val="bank"/>
      <sheetName val="bbm sept"/>
      <sheetName val="BANK BTN"/>
      <sheetName val="hutang ms support"/>
      <sheetName val="BANK LIVIA"/>
      <sheetName val="titipan"/>
      <sheetName val="titipan pelanggan"/>
      <sheetName val="piutang ms 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67505</v>
          </cell>
          <cell r="E7">
            <v>669308750</v>
          </cell>
          <cell r="F7">
            <v>2536750</v>
          </cell>
          <cell r="G7">
            <v>666772000</v>
          </cell>
        </row>
        <row r="8">
          <cell r="B8">
            <v>10111</v>
          </cell>
          <cell r="C8" t="str">
            <v>AQ.5GLN BTL</v>
          </cell>
          <cell r="D8">
            <v>420</v>
          </cell>
          <cell r="E8">
            <v>12600000</v>
          </cell>
          <cell r="F8">
            <v>0</v>
          </cell>
          <cell r="G8">
            <v>12600000</v>
          </cell>
        </row>
        <row r="9">
          <cell r="B9">
            <v>10510</v>
          </cell>
          <cell r="C9" t="str">
            <v>AQ.380 ML ISI 1X24</v>
          </cell>
          <cell r="D9">
            <v>67</v>
          </cell>
          <cell r="E9">
            <v>1239500</v>
          </cell>
          <cell r="F9">
            <v>0</v>
          </cell>
          <cell r="G9">
            <v>1239500</v>
          </cell>
        </row>
        <row r="10">
          <cell r="B10">
            <v>10511</v>
          </cell>
          <cell r="C10" t="str">
            <v>AQ.380 ML BTL</v>
          </cell>
          <cell r="G10">
            <v>0</v>
          </cell>
        </row>
        <row r="11">
          <cell r="B11">
            <v>10512</v>
          </cell>
          <cell r="C11" t="str">
            <v>AQ.380 ML KRAT/PALET</v>
          </cell>
          <cell r="G11">
            <v>0</v>
          </cell>
        </row>
        <row r="12">
          <cell r="B12">
            <v>12111</v>
          </cell>
          <cell r="C12" t="str">
            <v>AQ.1500ML 1X12</v>
          </cell>
          <cell r="D12">
            <v>28842</v>
          </cell>
          <cell r="E12">
            <v>917938800</v>
          </cell>
          <cell r="F12">
            <v>2766800</v>
          </cell>
          <cell r="G12">
            <v>915172000</v>
          </cell>
        </row>
        <row r="13">
          <cell r="B13">
            <v>12312</v>
          </cell>
          <cell r="C13" t="str">
            <v>AQ.600ML 1X24</v>
          </cell>
          <cell r="D13">
            <v>27114</v>
          </cell>
          <cell r="E13">
            <v>918816750</v>
          </cell>
          <cell r="F13">
            <v>5524939</v>
          </cell>
          <cell r="G13">
            <v>913291811</v>
          </cell>
        </row>
        <row r="14">
          <cell r="B14">
            <v>12512</v>
          </cell>
          <cell r="C14" t="str">
            <v>AQ.330ML 1X24</v>
          </cell>
          <cell r="D14">
            <v>4928</v>
          </cell>
          <cell r="E14">
            <v>123033000</v>
          </cell>
          <cell r="F14">
            <v>2657800</v>
          </cell>
          <cell r="G14">
            <v>120375200</v>
          </cell>
        </row>
        <row r="15">
          <cell r="B15">
            <v>12613</v>
          </cell>
          <cell r="C15" t="str">
            <v>AQ.240ML 1X48</v>
          </cell>
          <cell r="D15">
            <v>36842</v>
          </cell>
          <cell r="E15">
            <v>616652500</v>
          </cell>
          <cell r="F15">
            <v>4699900</v>
          </cell>
          <cell r="G15">
            <v>611952600</v>
          </cell>
        </row>
        <row r="16">
          <cell r="B16">
            <v>17110</v>
          </cell>
          <cell r="C16" t="str">
            <v>AQ.GUCI BIRU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20110</v>
          </cell>
          <cell r="C17" t="str">
            <v>VT.5GLN ISI</v>
          </cell>
          <cell r="D17">
            <v>1509</v>
          </cell>
          <cell r="E17">
            <v>12003850</v>
          </cell>
          <cell r="F17">
            <v>721250</v>
          </cell>
          <cell r="G17">
            <v>11282600</v>
          </cell>
        </row>
        <row r="18">
          <cell r="B18">
            <v>20111</v>
          </cell>
          <cell r="C18" t="str">
            <v>VT.5GLN BTL</v>
          </cell>
          <cell r="D18">
            <v>-14</v>
          </cell>
          <cell r="E18">
            <v>-420000</v>
          </cell>
          <cell r="F18">
            <v>0</v>
          </cell>
          <cell r="G18">
            <v>-420000</v>
          </cell>
        </row>
        <row r="19">
          <cell r="B19">
            <v>22111</v>
          </cell>
          <cell r="C19" t="str">
            <v>VT.1500ML 1X12</v>
          </cell>
          <cell r="D19">
            <v>509</v>
          </cell>
          <cell r="E19">
            <v>10546050</v>
          </cell>
          <cell r="F19">
            <v>24800</v>
          </cell>
          <cell r="G19">
            <v>10521250</v>
          </cell>
        </row>
        <row r="20">
          <cell r="B20">
            <v>22312</v>
          </cell>
          <cell r="C20" t="str">
            <v>VT.600ML 1X24</v>
          </cell>
          <cell r="D20">
            <v>491</v>
          </cell>
          <cell r="E20">
            <v>10721700</v>
          </cell>
          <cell r="F20">
            <v>69300</v>
          </cell>
          <cell r="G20">
            <v>10652400</v>
          </cell>
        </row>
        <row r="21">
          <cell r="B21">
            <v>22613</v>
          </cell>
          <cell r="C21" t="str">
            <v>VT.240ML 1X48</v>
          </cell>
          <cell r="D21">
            <v>1548</v>
          </cell>
          <cell r="E21">
            <v>20253950</v>
          </cell>
          <cell r="F21">
            <v>223950</v>
          </cell>
          <cell r="G21">
            <v>20030000</v>
          </cell>
        </row>
        <row r="22">
          <cell r="B22">
            <v>33115</v>
          </cell>
          <cell r="C22" t="str">
            <v>Chiller FV Mizone ada roda</v>
          </cell>
          <cell r="G22">
            <v>0</v>
          </cell>
        </row>
        <row r="23">
          <cell r="B23">
            <v>40410</v>
          </cell>
          <cell r="C23" t="str">
            <v>Mizone Orange Lime  500ML 1x12</v>
          </cell>
          <cell r="D23">
            <v>1903</v>
          </cell>
          <cell r="E23">
            <v>58861900</v>
          </cell>
          <cell r="F23">
            <v>1153500</v>
          </cell>
          <cell r="G23">
            <v>57708400</v>
          </cell>
        </row>
        <row r="24">
          <cell r="B24">
            <v>40411</v>
          </cell>
          <cell r="C24" t="str">
            <v>Mizone Passion Fruit 500ML 1x12</v>
          </cell>
          <cell r="D24">
            <v>690</v>
          </cell>
          <cell r="E24">
            <v>21421550</v>
          </cell>
          <cell r="F24">
            <v>499850</v>
          </cell>
          <cell r="G24">
            <v>20921700</v>
          </cell>
        </row>
        <row r="25">
          <cell r="B25">
            <v>40412</v>
          </cell>
          <cell r="C25" t="str">
            <v>MIZONE LYCHEE LEMON 500 ML 1X12</v>
          </cell>
          <cell r="D25">
            <v>3146</v>
          </cell>
          <cell r="E25">
            <v>96832150</v>
          </cell>
          <cell r="F25">
            <v>2000950</v>
          </cell>
          <cell r="G25">
            <v>94831200</v>
          </cell>
        </row>
        <row r="26">
          <cell r="B26">
            <v>40418</v>
          </cell>
          <cell r="C26" t="str">
            <v>MIZONE APPLE GUAVA 500 ML 1X12</v>
          </cell>
          <cell r="D26">
            <v>1752</v>
          </cell>
          <cell r="E26">
            <v>54299100</v>
          </cell>
          <cell r="F26">
            <v>964800</v>
          </cell>
          <cell r="G26">
            <v>53334300</v>
          </cell>
        </row>
        <row r="27">
          <cell r="B27">
            <v>40419</v>
          </cell>
          <cell r="C27" t="str">
            <v>MIZONE MANGGO KWENI 500ML 1 X 12</v>
          </cell>
          <cell r="D27">
            <v>984</v>
          </cell>
          <cell r="E27">
            <v>30539650</v>
          </cell>
          <cell r="F27">
            <v>602800</v>
          </cell>
          <cell r="G27">
            <v>29936850</v>
          </cell>
        </row>
        <row r="28">
          <cell r="B28">
            <v>81613</v>
          </cell>
          <cell r="C28" t="str">
            <v>AQ.KRTN 240 ML 1X1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D29">
            <v>178236</v>
          </cell>
          <cell r="E29">
            <v>3574649200</v>
          </cell>
          <cell r="F29">
            <v>24447389</v>
          </cell>
          <cell r="G29">
            <v>3550201811</v>
          </cell>
          <cell r="H29">
            <v>0</v>
          </cell>
          <cell r="I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</row>
        <row r="31">
          <cell r="D31">
            <v>312208</v>
          </cell>
          <cell r="E31" t="str">
            <v>TTL PENJUALAN</v>
          </cell>
          <cell r="G31">
            <v>-131883189</v>
          </cell>
        </row>
        <row r="32">
          <cell r="D32">
            <v>312208</v>
          </cell>
          <cell r="E32" t="str">
            <v>COGS</v>
          </cell>
        </row>
        <row r="33">
          <cell r="D33">
            <v>0</v>
          </cell>
          <cell r="E33" t="str">
            <v>SELISIH</v>
          </cell>
          <cell r="I33">
            <v>131883189</v>
          </cell>
        </row>
        <row r="34">
          <cell r="F34">
            <v>594264811</v>
          </cell>
          <cell r="I34">
            <v>32595449</v>
          </cell>
        </row>
        <row r="35">
          <cell r="F35">
            <v>2955937000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OTAL"/>
      <sheetName val="FA"/>
      <sheetName val="HP Bangunan"/>
      <sheetName val="HP Inventaris"/>
      <sheetName val="HP Kendaraan"/>
      <sheetName val="Ak. Peny. Bangunan"/>
      <sheetName val="Ak. Peny. Inventaris"/>
      <sheetName val="Ak. Peny. Kendaraan"/>
      <sheetName val="Sheet3"/>
      <sheetName val="neraca"/>
      <sheetName val="#REF"/>
      <sheetName val="Credit-22"/>
      <sheetName val="#REF!"/>
      <sheetName val="Sheet1"/>
      <sheetName val="Links"/>
      <sheetName val="Lead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1500ML AQUA LOCAL 1X12</v>
          </cell>
          <cell r="C2" t="str">
            <v>Box</v>
          </cell>
          <cell r="D2">
            <v>33358</v>
          </cell>
          <cell r="E2">
            <v>33358</v>
          </cell>
          <cell r="F2">
            <v>32275</v>
          </cell>
          <cell r="G2">
            <v>31488</v>
          </cell>
          <cell r="H2">
            <v>30661</v>
          </cell>
          <cell r="I2">
            <v>30661</v>
          </cell>
          <cell r="J2">
            <v>29768</v>
          </cell>
          <cell r="K2">
            <v>27000</v>
          </cell>
        </row>
        <row r="3">
          <cell r="B3" t="str">
            <v>240ML AQUA LOCAL 1X48</v>
          </cell>
          <cell r="C3" t="str">
            <v>Box</v>
          </cell>
          <cell r="D3">
            <v>19883</v>
          </cell>
          <cell r="E3">
            <v>19883</v>
          </cell>
          <cell r="F3">
            <v>17430</v>
          </cell>
          <cell r="G3">
            <v>16915</v>
          </cell>
          <cell r="H3">
            <v>16486</v>
          </cell>
          <cell r="I3">
            <v>16486</v>
          </cell>
          <cell r="J3">
            <v>16006</v>
          </cell>
          <cell r="K3">
            <v>14800</v>
          </cell>
        </row>
        <row r="4">
          <cell r="B4" t="str">
            <v>330ML AQUA LOCAL 1X24</v>
          </cell>
          <cell r="C4" t="str">
            <v>Box</v>
          </cell>
          <cell r="D4">
            <v>25575</v>
          </cell>
          <cell r="E4">
            <v>25575</v>
          </cell>
          <cell r="F4">
            <v>24390</v>
          </cell>
          <cell r="G4">
            <v>23680</v>
          </cell>
          <cell r="H4">
            <v>23010</v>
          </cell>
          <cell r="I4">
            <v>23010</v>
          </cell>
          <cell r="J4">
            <v>22339</v>
          </cell>
          <cell r="K4">
            <v>21275</v>
          </cell>
        </row>
        <row r="5">
          <cell r="B5" t="str">
            <v>450ML AQUA LOCAL SLEEVE 1X24</v>
          </cell>
          <cell r="C5" t="str">
            <v>Box</v>
          </cell>
          <cell r="D5">
            <v>64000</v>
          </cell>
          <cell r="E5">
            <v>64000</v>
          </cell>
        </row>
        <row r="6">
          <cell r="B6" t="str">
            <v>450ML AQUA ADULT Q4 MULPACK 1X6</v>
          </cell>
          <cell r="C6" t="str">
            <v>Box</v>
          </cell>
          <cell r="D6">
            <v>16000</v>
          </cell>
          <cell r="E6">
            <v>16000</v>
          </cell>
        </row>
        <row r="7">
          <cell r="B7" t="str">
            <v>600ML AQUA LOCAL 1X24</v>
          </cell>
          <cell r="C7" t="str">
            <v>Box</v>
          </cell>
          <cell r="D7">
            <v>33780</v>
          </cell>
          <cell r="E7">
            <v>33780</v>
          </cell>
          <cell r="F7">
            <v>32881</v>
          </cell>
          <cell r="G7">
            <v>31923</v>
          </cell>
          <cell r="H7">
            <v>31084</v>
          </cell>
          <cell r="I7">
            <v>31084</v>
          </cell>
          <cell r="J7">
            <v>30179</v>
          </cell>
          <cell r="K7">
            <v>29300</v>
          </cell>
        </row>
        <row r="8">
          <cell r="B8" t="str">
            <v>600ML AQUA LOCAL SLEEVE V.4 1X24</v>
          </cell>
          <cell r="C8" t="str">
            <v>Box</v>
          </cell>
          <cell r="D8">
            <v>33780</v>
          </cell>
          <cell r="E8">
            <v>33780</v>
          </cell>
          <cell r="F8">
            <v>32881</v>
          </cell>
          <cell r="G8">
            <v>31923</v>
          </cell>
          <cell r="H8">
            <v>31084</v>
          </cell>
          <cell r="I8">
            <v>31084</v>
          </cell>
          <cell r="J8">
            <v>30179</v>
          </cell>
          <cell r="K8">
            <v>29300</v>
          </cell>
        </row>
        <row r="9">
          <cell r="B9" t="str">
            <v>750ML AQUA LOCAL 1X18</v>
          </cell>
          <cell r="C9" t="str">
            <v>Box</v>
          </cell>
          <cell r="D9">
            <v>56310</v>
          </cell>
          <cell r="E9">
            <v>56310</v>
          </cell>
          <cell r="F9">
            <v>54697</v>
          </cell>
          <cell r="G9">
            <v>53104</v>
          </cell>
          <cell r="H9">
            <v>53104</v>
          </cell>
        </row>
        <row r="10">
          <cell r="B10" t="str">
            <v>240ML VIT LOCAL 1X48</v>
          </cell>
          <cell r="C10" t="str">
            <v>Box</v>
          </cell>
          <cell r="D10">
            <v>13550</v>
          </cell>
          <cell r="E10">
            <v>13550</v>
          </cell>
          <cell r="F10">
            <v>13150</v>
          </cell>
          <cell r="G10">
            <v>13150</v>
          </cell>
          <cell r="H10">
            <v>13150</v>
          </cell>
          <cell r="I10">
            <v>12600</v>
          </cell>
          <cell r="J10">
            <v>11900</v>
          </cell>
          <cell r="K10">
            <v>11900</v>
          </cell>
        </row>
        <row r="11">
          <cell r="B11" t="str">
            <v>240ML VIT LOCAL 1X48 PS</v>
          </cell>
          <cell r="C11" t="str">
            <v>Box</v>
          </cell>
          <cell r="D11">
            <v>13550</v>
          </cell>
          <cell r="E11">
            <v>13550</v>
          </cell>
          <cell r="F11">
            <v>13150</v>
          </cell>
          <cell r="G11">
            <v>13150</v>
          </cell>
          <cell r="H11">
            <v>13150</v>
          </cell>
          <cell r="I11">
            <v>12600</v>
          </cell>
          <cell r="J11">
            <v>12000</v>
          </cell>
          <cell r="K11">
            <v>12000</v>
          </cell>
        </row>
        <row r="12">
          <cell r="B12" t="str">
            <v>600ML VIT LOCAL 1X24</v>
          </cell>
          <cell r="C12" t="str">
            <v>Box</v>
          </cell>
          <cell r="D12">
            <v>23060</v>
          </cell>
          <cell r="E12">
            <v>23060</v>
          </cell>
          <cell r="F12">
            <v>22600</v>
          </cell>
          <cell r="G12">
            <v>21700</v>
          </cell>
          <cell r="H12">
            <v>21700</v>
          </cell>
          <cell r="I12">
            <v>20600</v>
          </cell>
          <cell r="J12">
            <v>19800</v>
          </cell>
          <cell r="K12">
            <v>19800</v>
          </cell>
        </row>
        <row r="13">
          <cell r="B13" t="str">
            <v>1500ML VIT LOCAL 1X12</v>
          </cell>
          <cell r="C13" t="str">
            <v>Box</v>
          </cell>
          <cell r="D13">
            <v>22040</v>
          </cell>
          <cell r="E13">
            <v>22040</v>
          </cell>
          <cell r="F13">
            <v>21600</v>
          </cell>
          <cell r="G13">
            <v>20700</v>
          </cell>
          <cell r="H13">
            <v>20700</v>
          </cell>
          <cell r="I13">
            <v>19600</v>
          </cell>
          <cell r="J13">
            <v>18800</v>
          </cell>
          <cell r="K13">
            <v>18800</v>
          </cell>
        </row>
        <row r="14">
          <cell r="B14" t="str">
            <v>330ML VIT LOCAL 1X24</v>
          </cell>
          <cell r="C14" t="str">
            <v>Box</v>
          </cell>
          <cell r="D14">
            <v>23000</v>
          </cell>
          <cell r="E14">
            <v>23000</v>
          </cell>
          <cell r="F14">
            <v>23000</v>
          </cell>
        </row>
        <row r="15">
          <cell r="B15" t="str">
            <v>500ML MIZONE ACTIV' 1X12</v>
          </cell>
          <cell r="C15" t="str">
            <v>Box</v>
          </cell>
          <cell r="D15">
            <v>30738</v>
          </cell>
          <cell r="E15">
            <v>30738</v>
          </cell>
          <cell r="F15">
            <v>29355</v>
          </cell>
        </row>
        <row r="16">
          <cell r="B16" t="str">
            <v>1500ML MIZONE LYCHEE LEMON 1X6</v>
          </cell>
          <cell r="C16" t="str">
            <v>Box</v>
          </cell>
          <cell r="D16">
            <v>36630</v>
          </cell>
          <cell r="E16">
            <v>36630</v>
          </cell>
          <cell r="F16">
            <v>36630</v>
          </cell>
          <cell r="G16">
            <v>36630</v>
          </cell>
          <cell r="H16">
            <v>36630</v>
          </cell>
          <cell r="I16">
            <v>36630</v>
          </cell>
          <cell r="J16">
            <v>36630</v>
          </cell>
          <cell r="K16">
            <v>36630</v>
          </cell>
        </row>
        <row r="17">
          <cell r="B17" t="str">
            <v>500ML MIZONE COOLIN BLEWAH LE 1X12</v>
          </cell>
          <cell r="C17" t="str">
            <v>Box</v>
          </cell>
          <cell r="D17">
            <v>30738</v>
          </cell>
          <cell r="E17">
            <v>30738</v>
          </cell>
          <cell r="F17">
            <v>29355</v>
          </cell>
          <cell r="G17">
            <v>29355</v>
          </cell>
          <cell r="H17">
            <v>28500</v>
          </cell>
          <cell r="I17">
            <v>28500</v>
          </cell>
          <cell r="J17">
            <v>28500</v>
          </cell>
          <cell r="K17">
            <v>28500</v>
          </cell>
        </row>
        <row r="18">
          <cell r="B18" t="str">
            <v>500ML MIZONE COOLIN BLEWAH 1X12</v>
          </cell>
          <cell r="C18" t="str">
            <v>Box</v>
          </cell>
          <cell r="D18">
            <v>30738</v>
          </cell>
          <cell r="E18">
            <v>30738</v>
          </cell>
          <cell r="F18">
            <v>29355</v>
          </cell>
          <cell r="G18">
            <v>29355</v>
          </cell>
          <cell r="H18">
            <v>28500</v>
          </cell>
          <cell r="I18">
            <v>28500</v>
          </cell>
          <cell r="J18">
            <v>28500</v>
          </cell>
          <cell r="K18">
            <v>28500</v>
          </cell>
        </row>
        <row r="19">
          <cell r="B19" t="str">
            <v>500ML MIZONE LYCHEE LEMON 1X12</v>
          </cell>
          <cell r="C19" t="str">
            <v>Box</v>
          </cell>
          <cell r="D19">
            <v>30738</v>
          </cell>
          <cell r="E19">
            <v>30738</v>
          </cell>
          <cell r="F19">
            <v>29355</v>
          </cell>
          <cell r="G19">
            <v>29355</v>
          </cell>
          <cell r="H19">
            <v>28500</v>
          </cell>
          <cell r="I19">
            <v>28500</v>
          </cell>
          <cell r="J19">
            <v>28500</v>
          </cell>
          <cell r="K19">
            <v>28500</v>
          </cell>
        </row>
        <row r="20">
          <cell r="B20" t="str">
            <v>500ML MIZONE APPLE GUAVA 1X12</v>
          </cell>
          <cell r="C20" t="str">
            <v>Box</v>
          </cell>
          <cell r="D20">
            <v>30738</v>
          </cell>
          <cell r="E20">
            <v>30738</v>
          </cell>
          <cell r="F20">
            <v>29355</v>
          </cell>
          <cell r="G20">
            <v>29355</v>
          </cell>
          <cell r="H20">
            <v>28500</v>
          </cell>
          <cell r="I20">
            <v>28500</v>
          </cell>
          <cell r="J20">
            <v>28500</v>
          </cell>
          <cell r="K20">
            <v>28500</v>
          </cell>
        </row>
        <row r="21">
          <cell r="B21" t="str">
            <v>500ML MIZONE COCOPINA 1X12</v>
          </cell>
          <cell r="C21" t="str">
            <v>Box</v>
          </cell>
          <cell r="D21">
            <v>30738</v>
          </cell>
          <cell r="E21">
            <v>30738</v>
          </cell>
          <cell r="F21">
            <v>29355</v>
          </cell>
          <cell r="G21">
            <v>29355</v>
          </cell>
          <cell r="H21">
            <v>28500</v>
          </cell>
          <cell r="I21">
            <v>28500</v>
          </cell>
          <cell r="J21">
            <v>28500</v>
          </cell>
          <cell r="K21">
            <v>28500</v>
          </cell>
        </row>
        <row r="22">
          <cell r="B22" t="str">
            <v>500ML MIZONE COCOPINA BRAZIL LE 1X12</v>
          </cell>
          <cell r="C22" t="str">
            <v>Box</v>
          </cell>
          <cell r="D22">
            <v>30738</v>
          </cell>
          <cell r="E22">
            <v>30738</v>
          </cell>
          <cell r="F22">
            <v>29355</v>
          </cell>
          <cell r="G22">
            <v>29355</v>
          </cell>
          <cell r="H22">
            <v>28500</v>
          </cell>
          <cell r="I22">
            <v>28500</v>
          </cell>
          <cell r="J22">
            <v>28500</v>
          </cell>
          <cell r="K22">
            <v>28500</v>
          </cell>
        </row>
        <row r="23">
          <cell r="B23" t="str">
            <v>500ML MIZONE MANGGA KWENI 1X12</v>
          </cell>
          <cell r="C23" t="str">
            <v>Box</v>
          </cell>
          <cell r="D23">
            <v>30738</v>
          </cell>
          <cell r="E23">
            <v>30738</v>
          </cell>
          <cell r="F23">
            <v>29355</v>
          </cell>
          <cell r="G23">
            <v>29355</v>
          </cell>
          <cell r="H23">
            <v>28500</v>
          </cell>
          <cell r="I23">
            <v>28500</v>
          </cell>
          <cell r="J23">
            <v>28500</v>
          </cell>
          <cell r="K23">
            <v>28500</v>
          </cell>
        </row>
        <row r="24">
          <cell r="B24" t="str">
            <v>500ML MIZONE YUZU LEMON 1X12</v>
          </cell>
          <cell r="C24" t="str">
            <v>Box</v>
          </cell>
          <cell r="D24">
            <v>30738</v>
          </cell>
          <cell r="E24">
            <v>30738</v>
          </cell>
          <cell r="F24">
            <v>29355</v>
          </cell>
          <cell r="G24">
            <v>29355</v>
          </cell>
          <cell r="H24">
            <v>28500</v>
          </cell>
          <cell r="I24">
            <v>28500</v>
          </cell>
          <cell r="J24">
            <v>28500</v>
          </cell>
          <cell r="K24">
            <v>28500</v>
          </cell>
        </row>
        <row r="25">
          <cell r="B25" t="str">
            <v>500ML MIZONE ORANGE LIME 1X12</v>
          </cell>
          <cell r="C25" t="str">
            <v>Box</v>
          </cell>
          <cell r="D25">
            <v>30738</v>
          </cell>
          <cell r="E25">
            <v>30738</v>
          </cell>
          <cell r="F25">
            <v>29355</v>
          </cell>
          <cell r="G25">
            <v>29355</v>
          </cell>
          <cell r="H25">
            <v>28500</v>
          </cell>
          <cell r="I25">
            <v>28500</v>
          </cell>
          <cell r="J25">
            <v>28500</v>
          </cell>
          <cell r="K25">
            <v>28500</v>
          </cell>
        </row>
        <row r="26">
          <cell r="B26" t="str">
            <v>500ML MIZONE FRES'IN CRISPY APPLE 1X12</v>
          </cell>
          <cell r="C26" t="str">
            <v>Box</v>
          </cell>
          <cell r="D26">
            <v>30738</v>
          </cell>
          <cell r="E26">
            <v>30738</v>
          </cell>
          <cell r="F26">
            <v>40600</v>
          </cell>
          <cell r="G26">
            <v>40600</v>
          </cell>
          <cell r="H26">
            <v>40600</v>
          </cell>
          <cell r="I26">
            <v>40600</v>
          </cell>
          <cell r="J26">
            <v>40600</v>
          </cell>
        </row>
        <row r="27">
          <cell r="B27" t="str">
            <v>500ML MIZONE FRES'IN JC STRAWBERRY 1X12</v>
          </cell>
          <cell r="C27" t="str">
            <v>Box</v>
          </cell>
          <cell r="D27">
            <v>30738</v>
          </cell>
          <cell r="E27">
            <v>30738</v>
          </cell>
          <cell r="F27">
            <v>40600</v>
          </cell>
          <cell r="G27">
            <v>40600</v>
          </cell>
          <cell r="H27">
            <v>40600</v>
          </cell>
          <cell r="I27">
            <v>40600</v>
          </cell>
          <cell r="J27">
            <v>40600</v>
          </cell>
        </row>
        <row r="28">
          <cell r="B28" t="str">
            <v>MIZZONE MJS</v>
          </cell>
          <cell r="C28" t="str">
            <v>Box</v>
          </cell>
          <cell r="D28">
            <v>28500</v>
          </cell>
          <cell r="E28">
            <v>28500</v>
          </cell>
          <cell r="F28">
            <v>28500</v>
          </cell>
          <cell r="G28">
            <v>28500</v>
          </cell>
          <cell r="H28">
            <v>28500</v>
          </cell>
          <cell r="I28">
            <v>28500</v>
          </cell>
          <cell r="J28">
            <v>28500</v>
          </cell>
          <cell r="K28">
            <v>28500</v>
          </cell>
        </row>
        <row r="29">
          <cell r="B29" t="str">
            <v>5 GALLON VIT LOCAL</v>
          </cell>
          <cell r="C29" t="str">
            <v>Unit</v>
          </cell>
          <cell r="D29">
            <v>7000</v>
          </cell>
          <cell r="E29">
            <v>7000</v>
          </cell>
          <cell r="F29">
            <v>6750</v>
          </cell>
          <cell r="G29">
            <v>6750</v>
          </cell>
          <cell r="H29">
            <v>6750</v>
          </cell>
          <cell r="I29">
            <v>6150</v>
          </cell>
          <cell r="J29">
            <v>5850</v>
          </cell>
          <cell r="K29">
            <v>5500</v>
          </cell>
        </row>
        <row r="30">
          <cell r="B30" t="str">
            <v>EMPTY BOTTLE VIT 5 GALLON</v>
          </cell>
          <cell r="C30" t="str">
            <v>Unit</v>
          </cell>
          <cell r="D30">
            <v>30000</v>
          </cell>
          <cell r="E30">
            <v>30000</v>
          </cell>
          <cell r="F30">
            <v>30000</v>
          </cell>
          <cell r="G30">
            <v>30000</v>
          </cell>
          <cell r="H30">
            <v>30000</v>
          </cell>
          <cell r="I30">
            <v>30000</v>
          </cell>
          <cell r="J30">
            <v>30000</v>
          </cell>
          <cell r="K30">
            <v>30000</v>
          </cell>
        </row>
        <row r="31">
          <cell r="B31" t="str">
            <v>350ML LEVITE RASA JAMBU BIJI 1X12</v>
          </cell>
          <cell r="C31" t="str">
            <v>Box</v>
          </cell>
          <cell r="D31">
            <v>30996</v>
          </cell>
          <cell r="E31">
            <v>30996</v>
          </cell>
          <cell r="F31">
            <v>30996</v>
          </cell>
          <cell r="G31">
            <v>30996</v>
          </cell>
          <cell r="H31">
            <v>30996</v>
          </cell>
          <cell r="I31">
            <v>30996</v>
          </cell>
          <cell r="J31">
            <v>30996</v>
          </cell>
        </row>
        <row r="32">
          <cell r="B32" t="str">
            <v>350ML LEVITE RASA ANGGUR HIJAU 1X12</v>
          </cell>
          <cell r="C32" t="str">
            <v>Box</v>
          </cell>
          <cell r="D32">
            <v>30996</v>
          </cell>
          <cell r="E32">
            <v>30996</v>
          </cell>
        </row>
        <row r="33">
          <cell r="B33" t="str">
            <v>350ML LEVITE RASA JERUK 1X12</v>
          </cell>
          <cell r="C33" t="str">
            <v>Box</v>
          </cell>
          <cell r="D33">
            <v>30996</v>
          </cell>
          <cell r="E33">
            <v>30996</v>
          </cell>
          <cell r="F33">
            <v>30996</v>
          </cell>
          <cell r="G33">
            <v>30996</v>
          </cell>
          <cell r="H33">
            <v>30996</v>
          </cell>
          <cell r="I33">
            <v>30996</v>
          </cell>
          <cell r="J33">
            <v>30996</v>
          </cell>
        </row>
        <row r="34">
          <cell r="B34" t="str">
            <v>350ML LEVITE RASA SIRSAK 1X12</v>
          </cell>
          <cell r="C34" t="str">
            <v>Box</v>
          </cell>
          <cell r="D34">
            <v>30996</v>
          </cell>
          <cell r="E34">
            <v>30996</v>
          </cell>
          <cell r="F34">
            <v>30996</v>
          </cell>
          <cell r="G34">
            <v>30996</v>
          </cell>
          <cell r="H34">
            <v>30996</v>
          </cell>
          <cell r="I34">
            <v>30996</v>
          </cell>
          <cell r="J34">
            <v>30996</v>
          </cell>
        </row>
        <row r="35">
          <cell r="B35" t="str">
            <v>5 GALLON AQUA LOCAL</v>
          </cell>
          <cell r="C35" t="str">
            <v>Unit</v>
          </cell>
          <cell r="D35">
            <v>8223</v>
          </cell>
          <cell r="E35">
            <v>8223</v>
          </cell>
          <cell r="F35">
            <v>7680</v>
          </cell>
          <cell r="G35">
            <v>7680</v>
          </cell>
          <cell r="H35">
            <v>7457</v>
          </cell>
          <cell r="I35">
            <v>7457</v>
          </cell>
          <cell r="J35">
            <v>7240</v>
          </cell>
          <cell r="K35">
            <v>6710</v>
          </cell>
        </row>
        <row r="36">
          <cell r="B36" t="str">
            <v>EMPTY BOTTLE AQUA 5 GALLON</v>
          </cell>
          <cell r="C36" t="str">
            <v>Unit</v>
          </cell>
          <cell r="D36">
            <v>30000</v>
          </cell>
          <cell r="E36">
            <v>30000</v>
          </cell>
          <cell r="F36">
            <v>30000</v>
          </cell>
          <cell r="G36">
            <v>30000</v>
          </cell>
          <cell r="H36">
            <v>30000</v>
          </cell>
          <cell r="I36">
            <v>30000</v>
          </cell>
          <cell r="J36">
            <v>30000</v>
          </cell>
          <cell r="K36">
            <v>30000</v>
          </cell>
        </row>
        <row r="37">
          <cell r="B37" t="str">
            <v>380ML AQUA REFLECTIONS 1X12</v>
          </cell>
          <cell r="C37" t="str">
            <v>Unit</v>
          </cell>
          <cell r="D37">
            <v>58440</v>
          </cell>
          <cell r="E37">
            <v>58440</v>
          </cell>
          <cell r="F37">
            <v>58440</v>
          </cell>
          <cell r="G37">
            <v>58440</v>
          </cell>
          <cell r="H37">
            <v>58440</v>
          </cell>
          <cell r="I37">
            <v>58440</v>
          </cell>
          <cell r="J37">
            <v>58440</v>
          </cell>
          <cell r="K37">
            <v>58440</v>
          </cell>
        </row>
        <row r="38">
          <cell r="B38" t="str">
            <v>380ML AQUA SPARKLING 1X12</v>
          </cell>
          <cell r="C38" t="str">
            <v>Unit</v>
          </cell>
          <cell r="D38">
            <v>63480</v>
          </cell>
          <cell r="E38">
            <v>63480</v>
          </cell>
          <cell r="F38">
            <v>63480</v>
          </cell>
          <cell r="G38">
            <v>63480</v>
          </cell>
          <cell r="H38">
            <v>63480</v>
          </cell>
          <cell r="I38">
            <v>63480</v>
          </cell>
          <cell r="J38">
            <v>63480</v>
          </cell>
          <cell r="K38">
            <v>63480</v>
          </cell>
        </row>
        <row r="39">
          <cell r="B39" t="str">
            <v>380 ML AQUA LOCAL 1X24</v>
          </cell>
          <cell r="C39" t="str">
            <v>Unit</v>
          </cell>
          <cell r="D39">
            <v>-12000</v>
          </cell>
          <cell r="E39">
            <v>-12000</v>
          </cell>
          <cell r="F39">
            <v>-12000</v>
          </cell>
          <cell r="G39">
            <v>-12000</v>
          </cell>
          <cell r="H39">
            <v>-12000</v>
          </cell>
          <cell r="I39">
            <v>-12000</v>
          </cell>
          <cell r="J39">
            <v>-12000</v>
          </cell>
          <cell r="K39">
            <v>-12000</v>
          </cell>
        </row>
        <row r="40">
          <cell r="B40" t="str">
            <v>330ML AQUA KIDS BOY 1X24</v>
          </cell>
          <cell r="C40" t="str">
            <v>Unit</v>
          </cell>
          <cell r="D40">
            <v>67488</v>
          </cell>
          <cell r="E40">
            <v>67488</v>
          </cell>
          <cell r="F40">
            <v>67488</v>
          </cell>
        </row>
        <row r="41">
          <cell r="B41" t="str">
            <v>330ML AQUA KIDS GIRL 1X24</v>
          </cell>
          <cell r="C41" t="str">
            <v>Unit</v>
          </cell>
          <cell r="D41">
            <v>67488</v>
          </cell>
          <cell r="E41">
            <v>67488</v>
          </cell>
          <cell r="F41">
            <v>67488</v>
          </cell>
        </row>
        <row r="42">
          <cell r="B42" t="str">
            <v>CRATE AQUA 380ML LOCAL</v>
          </cell>
          <cell r="C42" t="str">
            <v>Unit</v>
          </cell>
          <cell r="D42">
            <v>-13000</v>
          </cell>
          <cell r="E42">
            <v>-13000</v>
          </cell>
          <cell r="F42">
            <v>-13000</v>
          </cell>
          <cell r="G42">
            <v>-13000</v>
          </cell>
          <cell r="H42">
            <v>-13000</v>
          </cell>
          <cell r="I42">
            <v>-13000</v>
          </cell>
          <cell r="J42">
            <v>-13000</v>
          </cell>
          <cell r="K42">
            <v>-13000</v>
          </cell>
        </row>
        <row r="43">
          <cell r="B43" t="str">
            <v>EMPTY BOTLE AQUA 380ML LOCAL</v>
          </cell>
          <cell r="C43" t="str">
            <v>Unit</v>
          </cell>
          <cell r="D43">
            <v>-500</v>
          </cell>
          <cell r="E43">
            <v>-500</v>
          </cell>
          <cell r="F43">
            <v>-500</v>
          </cell>
          <cell r="G43">
            <v>-500</v>
          </cell>
          <cell r="H43">
            <v>-500</v>
          </cell>
          <cell r="I43">
            <v>-500</v>
          </cell>
          <cell r="J43">
            <v>-500</v>
          </cell>
          <cell r="K43">
            <v>-500</v>
          </cell>
        </row>
        <row r="44">
          <cell r="B44" t="str">
            <v>PALLET RENT DOUBLE FACE</v>
          </cell>
          <cell r="C44" t="str">
            <v>Unit</v>
          </cell>
          <cell r="D44">
            <v>100000</v>
          </cell>
          <cell r="E44">
            <v>100000</v>
          </cell>
          <cell r="F44">
            <v>100000</v>
          </cell>
          <cell r="G44">
            <v>100000</v>
          </cell>
          <cell r="H44">
            <v>100000</v>
          </cell>
          <cell r="I44">
            <v>100000</v>
          </cell>
          <cell r="J44">
            <v>100000</v>
          </cell>
          <cell r="K44">
            <v>100000</v>
          </cell>
        </row>
        <row r="45">
          <cell r="B45" t="str">
            <v>PALLET 120CM X 100CM X 16CM</v>
          </cell>
          <cell r="C45" t="str">
            <v>Unit</v>
          </cell>
          <cell r="D45">
            <v>100000</v>
          </cell>
          <cell r="E45">
            <v>100000</v>
          </cell>
          <cell r="F45">
            <v>100000</v>
          </cell>
          <cell r="G45">
            <v>100000</v>
          </cell>
          <cell r="H45">
            <v>100000</v>
          </cell>
          <cell r="I45">
            <v>100000</v>
          </cell>
          <cell r="J45">
            <v>100000</v>
          </cell>
          <cell r="K45">
            <v>100000</v>
          </cell>
        </row>
        <row r="46">
          <cell r="B46" t="str">
            <v>CARTON BOX AQUA 240ML LOCAL 40TH</v>
          </cell>
          <cell r="C46" t="str">
            <v>Unit</v>
          </cell>
          <cell r="D46">
            <v>1786</v>
          </cell>
          <cell r="E46">
            <v>1786</v>
          </cell>
          <cell r="F46">
            <v>1786</v>
          </cell>
          <cell r="G46">
            <v>1786</v>
          </cell>
          <cell r="H46">
            <v>1786</v>
          </cell>
          <cell r="I46">
            <v>1786</v>
          </cell>
          <cell r="J46">
            <v>1786</v>
          </cell>
          <cell r="K46">
            <v>1786</v>
          </cell>
        </row>
        <row r="47">
          <cell r="B47" t="str">
            <v>CARTON BOX AQUA 240ML LOCAL V.1</v>
          </cell>
          <cell r="C47" t="str">
            <v>Unit</v>
          </cell>
          <cell r="D47">
            <v>1786</v>
          </cell>
          <cell r="E47">
            <v>1786</v>
          </cell>
          <cell r="F47">
            <v>1786</v>
          </cell>
          <cell r="G47">
            <v>1786</v>
          </cell>
          <cell r="H47">
            <v>1786</v>
          </cell>
          <cell r="I47">
            <v>1786</v>
          </cell>
          <cell r="J47">
            <v>1786</v>
          </cell>
          <cell r="K47">
            <v>1786</v>
          </cell>
        </row>
        <row r="48">
          <cell r="B48" t="str">
            <v>POTONGAN HARGA</v>
          </cell>
        </row>
        <row r="49">
          <cell r="B49" t="str">
            <v>JUG RACK</v>
          </cell>
          <cell r="C49" t="str">
            <v>Unit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94">
          <cell r="B94" t="str">
            <v>1500ML AQUA LOCAL 1X12</v>
          </cell>
          <cell r="C94" t="str">
            <v>Box</v>
          </cell>
          <cell r="D94">
            <v>33358</v>
          </cell>
          <cell r="E94">
            <v>33358</v>
          </cell>
          <cell r="F94">
            <v>32275</v>
          </cell>
          <cell r="G94">
            <v>31488</v>
          </cell>
          <cell r="H94">
            <v>30661</v>
          </cell>
          <cell r="I94">
            <v>30661</v>
          </cell>
          <cell r="J94">
            <v>29768</v>
          </cell>
          <cell r="K94">
            <v>27000</v>
          </cell>
        </row>
        <row r="95">
          <cell r="B95" t="str">
            <v>240ML AQUA LOCAL 1X48</v>
          </cell>
          <cell r="C95" t="str">
            <v>Box</v>
          </cell>
          <cell r="D95">
            <v>19883</v>
          </cell>
          <cell r="E95">
            <v>19883</v>
          </cell>
          <cell r="F95">
            <v>17430</v>
          </cell>
          <cell r="G95">
            <v>16915</v>
          </cell>
          <cell r="H95">
            <v>16486</v>
          </cell>
          <cell r="I95">
            <v>16486</v>
          </cell>
          <cell r="J95">
            <v>16006</v>
          </cell>
          <cell r="K95">
            <v>14800</v>
          </cell>
        </row>
        <row r="96">
          <cell r="B96" t="str">
            <v>330ML AQUA LOCAL 1X24</v>
          </cell>
          <cell r="C96" t="str">
            <v>Box</v>
          </cell>
          <cell r="D96">
            <v>25575</v>
          </cell>
          <cell r="E96">
            <v>25575</v>
          </cell>
          <cell r="F96">
            <v>24390</v>
          </cell>
          <cell r="G96">
            <v>23680</v>
          </cell>
          <cell r="H96">
            <v>23010</v>
          </cell>
          <cell r="I96">
            <v>23010</v>
          </cell>
          <cell r="J96">
            <v>22339</v>
          </cell>
          <cell r="K96">
            <v>21275</v>
          </cell>
        </row>
        <row r="97">
          <cell r="B97" t="str">
            <v>600ML AQUA LOCAL 1X24</v>
          </cell>
          <cell r="C97" t="str">
            <v>Box</v>
          </cell>
          <cell r="D97">
            <v>33780</v>
          </cell>
          <cell r="E97">
            <v>33780</v>
          </cell>
          <cell r="F97">
            <v>32881</v>
          </cell>
          <cell r="G97">
            <v>31923</v>
          </cell>
          <cell r="H97">
            <v>31084</v>
          </cell>
          <cell r="I97">
            <v>31084</v>
          </cell>
          <cell r="J97">
            <v>30179</v>
          </cell>
          <cell r="K97">
            <v>29300</v>
          </cell>
        </row>
        <row r="98">
          <cell r="B98" t="str">
            <v>330ML AQUA KIDS BOY 1X24</v>
          </cell>
          <cell r="C98" t="str">
            <v>Box</v>
          </cell>
          <cell r="D98">
            <v>67488</v>
          </cell>
          <cell r="E98">
            <v>67488</v>
          </cell>
          <cell r="F98">
            <v>67488</v>
          </cell>
        </row>
        <row r="99">
          <cell r="B99" t="str">
            <v>330ML AQUA KIDS GIRL 1X24</v>
          </cell>
          <cell r="C99" t="str">
            <v>Box</v>
          </cell>
          <cell r="D99">
            <v>67488</v>
          </cell>
          <cell r="E99">
            <v>67488</v>
          </cell>
          <cell r="F99">
            <v>67488</v>
          </cell>
        </row>
        <row r="100">
          <cell r="B100" t="str">
            <v>450ML AQUA LOCAL SLEEVE 1X24</v>
          </cell>
          <cell r="C100" t="str">
            <v>Box</v>
          </cell>
          <cell r="D100">
            <v>64000</v>
          </cell>
          <cell r="E100">
            <v>64000</v>
          </cell>
        </row>
        <row r="101">
          <cell r="B101" t="str">
            <v>450ML AQUA ADULT Q4 MULPACK 1X6</v>
          </cell>
          <cell r="C101" t="str">
            <v>Box</v>
          </cell>
          <cell r="D101">
            <v>16000</v>
          </cell>
          <cell r="E101">
            <v>16000</v>
          </cell>
        </row>
        <row r="102">
          <cell r="B102" t="str">
            <v>600ML AQUA LOCAL SLEEVE V.4 1X24</v>
          </cell>
          <cell r="C102" t="str">
            <v>Box</v>
          </cell>
          <cell r="D102">
            <v>33780</v>
          </cell>
          <cell r="E102">
            <v>33780</v>
          </cell>
          <cell r="F102">
            <v>31923</v>
          </cell>
          <cell r="G102">
            <v>31923</v>
          </cell>
          <cell r="H102">
            <v>31084</v>
          </cell>
          <cell r="I102">
            <v>31084</v>
          </cell>
          <cell r="J102">
            <v>30179</v>
          </cell>
          <cell r="K102">
            <v>29300</v>
          </cell>
        </row>
        <row r="103">
          <cell r="B103" t="str">
            <v>750ML AQUA LOCAL 1X18</v>
          </cell>
          <cell r="C103" t="str">
            <v>Box</v>
          </cell>
          <cell r="D103">
            <v>56310</v>
          </cell>
          <cell r="E103">
            <v>56310</v>
          </cell>
          <cell r="F103">
            <v>54697</v>
          </cell>
          <cell r="G103">
            <v>53104</v>
          </cell>
          <cell r="H103">
            <v>53104</v>
          </cell>
        </row>
        <row r="104">
          <cell r="B104" t="str">
            <v>240ML VIT LOCAL 1X48</v>
          </cell>
          <cell r="C104" t="str">
            <v>Box</v>
          </cell>
          <cell r="D104">
            <v>13550</v>
          </cell>
          <cell r="E104">
            <v>13550</v>
          </cell>
          <cell r="F104">
            <v>13150</v>
          </cell>
          <cell r="G104">
            <v>13150</v>
          </cell>
          <cell r="H104">
            <v>13150</v>
          </cell>
          <cell r="I104">
            <v>12600</v>
          </cell>
          <cell r="J104">
            <v>11900</v>
          </cell>
          <cell r="K104">
            <v>11900</v>
          </cell>
        </row>
        <row r="105">
          <cell r="B105" t="str">
            <v>240ML VIT LOCAL 1X48 PS</v>
          </cell>
          <cell r="C105" t="str">
            <v>Box</v>
          </cell>
          <cell r="D105">
            <v>13550</v>
          </cell>
          <cell r="E105">
            <v>13550</v>
          </cell>
          <cell r="F105">
            <v>13150</v>
          </cell>
          <cell r="G105">
            <v>13150</v>
          </cell>
          <cell r="H105">
            <v>12600</v>
          </cell>
          <cell r="I105">
            <v>12600</v>
          </cell>
          <cell r="J105">
            <v>12000</v>
          </cell>
          <cell r="K105">
            <v>12000</v>
          </cell>
        </row>
        <row r="106">
          <cell r="B106" t="str">
            <v>600ML VIT LOCAL 1X24</v>
          </cell>
          <cell r="C106" t="str">
            <v>Box</v>
          </cell>
          <cell r="D106">
            <v>23060</v>
          </cell>
          <cell r="E106">
            <v>23060</v>
          </cell>
          <cell r="F106">
            <v>22600</v>
          </cell>
          <cell r="G106">
            <v>21700</v>
          </cell>
          <cell r="H106">
            <v>21700</v>
          </cell>
          <cell r="I106">
            <v>20600</v>
          </cell>
          <cell r="J106">
            <v>19800</v>
          </cell>
          <cell r="K106">
            <v>19800</v>
          </cell>
        </row>
        <row r="107">
          <cell r="B107" t="str">
            <v>1500ML VIT LOCAL 1X12</v>
          </cell>
          <cell r="C107" t="str">
            <v>Box</v>
          </cell>
          <cell r="D107">
            <v>22040</v>
          </cell>
          <cell r="E107">
            <v>22040</v>
          </cell>
          <cell r="F107">
            <v>21600</v>
          </cell>
          <cell r="G107">
            <v>20700</v>
          </cell>
          <cell r="H107">
            <v>20700</v>
          </cell>
          <cell r="I107">
            <v>19600</v>
          </cell>
          <cell r="J107">
            <v>18800</v>
          </cell>
          <cell r="K107">
            <v>18800</v>
          </cell>
        </row>
        <row r="108">
          <cell r="B108" t="str">
            <v>330ML VIT LOCAL 1X24</v>
          </cell>
          <cell r="C108" t="str">
            <v>Box</v>
          </cell>
          <cell r="D108">
            <v>23000</v>
          </cell>
          <cell r="E108">
            <v>23000</v>
          </cell>
          <cell r="F108">
            <v>23000</v>
          </cell>
        </row>
        <row r="109">
          <cell r="B109" t="str">
            <v>600ML AQUA BOX A1/SUS BF/397X265X233 V00</v>
          </cell>
          <cell r="C109" t="str">
            <v>Box</v>
          </cell>
          <cell r="D109">
            <v>2716</v>
          </cell>
          <cell r="E109">
            <v>2716</v>
          </cell>
          <cell r="F109">
            <v>2716</v>
          </cell>
        </row>
        <row r="110">
          <cell r="B110" t="str">
            <v>1500ML MIZONE LYCHEE LEMON 1X6</v>
          </cell>
          <cell r="C110" t="str">
            <v>Box</v>
          </cell>
          <cell r="D110">
            <v>36630</v>
          </cell>
          <cell r="E110">
            <v>36630</v>
          </cell>
          <cell r="F110">
            <v>36630</v>
          </cell>
          <cell r="G110">
            <v>36630</v>
          </cell>
          <cell r="H110">
            <v>30996</v>
          </cell>
          <cell r="I110">
            <v>30996</v>
          </cell>
          <cell r="J110">
            <v>30996</v>
          </cell>
        </row>
        <row r="111">
          <cell r="B111" t="str">
            <v>500ML MIZONE ACTIV' 1X12</v>
          </cell>
          <cell r="C111" t="str">
            <v>Box</v>
          </cell>
          <cell r="D111">
            <v>30738</v>
          </cell>
          <cell r="E111">
            <v>30738</v>
          </cell>
          <cell r="F111">
            <v>29355</v>
          </cell>
        </row>
        <row r="112">
          <cell r="B112" t="str">
            <v>500ML MIZONE COOLIN BLEWAH LE 1X12</v>
          </cell>
          <cell r="C112" t="str">
            <v>Box</v>
          </cell>
          <cell r="D112">
            <v>30738</v>
          </cell>
          <cell r="E112">
            <v>30738</v>
          </cell>
          <cell r="F112">
            <v>29355</v>
          </cell>
          <cell r="G112">
            <v>29355</v>
          </cell>
          <cell r="H112">
            <v>30996</v>
          </cell>
          <cell r="I112">
            <v>30996</v>
          </cell>
          <cell r="J112">
            <v>30996</v>
          </cell>
        </row>
        <row r="113">
          <cell r="B113" t="str">
            <v>500ML MIZONE COOLIN BLEWAH 1X12</v>
          </cell>
          <cell r="C113" t="str">
            <v>Box</v>
          </cell>
          <cell r="D113">
            <v>30738</v>
          </cell>
          <cell r="E113">
            <v>30738</v>
          </cell>
          <cell r="F113">
            <v>29355</v>
          </cell>
          <cell r="G113">
            <v>29355</v>
          </cell>
          <cell r="H113">
            <v>63480</v>
          </cell>
          <cell r="I113">
            <v>63480</v>
          </cell>
          <cell r="J113">
            <v>63480</v>
          </cell>
        </row>
        <row r="114">
          <cell r="B114" t="str">
            <v>500ML MIZONE LYCHEE LEMON 1X12</v>
          </cell>
          <cell r="C114" t="str">
            <v>Box</v>
          </cell>
          <cell r="D114">
            <v>30738</v>
          </cell>
          <cell r="E114">
            <v>30738</v>
          </cell>
          <cell r="F114">
            <v>29355</v>
          </cell>
          <cell r="G114">
            <v>29355</v>
          </cell>
          <cell r="H114">
            <v>28500</v>
          </cell>
          <cell r="I114">
            <v>28500</v>
          </cell>
          <cell r="J114">
            <v>28500</v>
          </cell>
          <cell r="K114">
            <v>28500</v>
          </cell>
        </row>
        <row r="115">
          <cell r="B115" t="str">
            <v>500ML MIZONE APPLE GUAVA 1X12</v>
          </cell>
          <cell r="C115" t="str">
            <v>Box</v>
          </cell>
          <cell r="D115">
            <v>30738</v>
          </cell>
          <cell r="E115">
            <v>30738</v>
          </cell>
          <cell r="F115">
            <v>29355</v>
          </cell>
          <cell r="G115">
            <v>29355</v>
          </cell>
          <cell r="H115">
            <v>28500</v>
          </cell>
          <cell r="I115">
            <v>28500</v>
          </cell>
          <cell r="J115">
            <v>28500</v>
          </cell>
          <cell r="K115">
            <v>28500</v>
          </cell>
        </row>
        <row r="116">
          <cell r="B116" t="str">
            <v>500ML MIZONE COCOPINA 1X12</v>
          </cell>
          <cell r="C116" t="str">
            <v>Box</v>
          </cell>
          <cell r="D116">
            <v>30738</v>
          </cell>
          <cell r="E116">
            <v>30738</v>
          </cell>
          <cell r="F116">
            <v>29355</v>
          </cell>
          <cell r="G116">
            <v>29355</v>
          </cell>
          <cell r="H116">
            <v>28500</v>
          </cell>
          <cell r="I116">
            <v>28500</v>
          </cell>
          <cell r="J116">
            <v>28500</v>
          </cell>
          <cell r="K116">
            <v>28500</v>
          </cell>
        </row>
        <row r="117">
          <cell r="B117" t="str">
            <v>500ML MIZONE COCOPINA BRAZIL LE 1X12</v>
          </cell>
          <cell r="C117" t="str">
            <v>Box</v>
          </cell>
          <cell r="D117">
            <v>30738</v>
          </cell>
          <cell r="E117">
            <v>30738</v>
          </cell>
          <cell r="F117">
            <v>29355</v>
          </cell>
          <cell r="G117">
            <v>29355</v>
          </cell>
          <cell r="H117">
            <v>40600</v>
          </cell>
          <cell r="I117">
            <v>40600</v>
          </cell>
          <cell r="J117">
            <v>40600</v>
          </cell>
        </row>
        <row r="118">
          <cell r="B118" t="str">
            <v>500ML MIZONE MANGGA KWENI 1X12</v>
          </cell>
          <cell r="C118" t="str">
            <v>Box</v>
          </cell>
          <cell r="D118">
            <v>30738</v>
          </cell>
          <cell r="E118">
            <v>30738</v>
          </cell>
          <cell r="F118">
            <v>29355</v>
          </cell>
          <cell r="G118">
            <v>29355</v>
          </cell>
          <cell r="H118">
            <v>40600</v>
          </cell>
          <cell r="I118">
            <v>40600</v>
          </cell>
          <cell r="J118">
            <v>40600</v>
          </cell>
        </row>
        <row r="119">
          <cell r="B119" t="str">
            <v>500ML MIZONE YUZU LEMON 1X12</v>
          </cell>
          <cell r="C119" t="str">
            <v>Box</v>
          </cell>
          <cell r="D119">
            <v>30738</v>
          </cell>
          <cell r="E119">
            <v>30738</v>
          </cell>
          <cell r="F119">
            <v>29355</v>
          </cell>
          <cell r="G119">
            <v>29355</v>
          </cell>
          <cell r="H119">
            <v>28500</v>
          </cell>
          <cell r="I119">
            <v>28500</v>
          </cell>
          <cell r="J119">
            <v>28500</v>
          </cell>
          <cell r="K119">
            <v>28500</v>
          </cell>
        </row>
        <row r="120">
          <cell r="B120" t="str">
            <v>500ML MIZONE ORANGE LIME 1X12</v>
          </cell>
          <cell r="C120" t="str">
            <v>Box</v>
          </cell>
          <cell r="D120">
            <v>30738</v>
          </cell>
          <cell r="E120">
            <v>30738</v>
          </cell>
          <cell r="F120">
            <v>29355</v>
          </cell>
          <cell r="G120">
            <v>29355</v>
          </cell>
          <cell r="H120">
            <v>28500</v>
          </cell>
          <cell r="I120">
            <v>28500</v>
          </cell>
          <cell r="J120">
            <v>28500</v>
          </cell>
          <cell r="K120">
            <v>28500</v>
          </cell>
        </row>
        <row r="121">
          <cell r="B121" t="str">
            <v>500ML MIZONE FRES'IN CRISPY APPLE 1X12</v>
          </cell>
          <cell r="C121" t="str">
            <v>Box</v>
          </cell>
          <cell r="D121">
            <v>30738</v>
          </cell>
          <cell r="E121">
            <v>30738</v>
          </cell>
          <cell r="F121">
            <v>40600</v>
          </cell>
          <cell r="G121">
            <v>40600</v>
          </cell>
          <cell r="H121">
            <v>28500</v>
          </cell>
          <cell r="I121">
            <v>28500</v>
          </cell>
          <cell r="J121">
            <v>28500</v>
          </cell>
          <cell r="K121">
            <v>28500</v>
          </cell>
        </row>
        <row r="122">
          <cell r="B122" t="str">
            <v>500ML MIZONE FRES'IN JC STRAWBERRY 1X12</v>
          </cell>
          <cell r="C122" t="str">
            <v>Box</v>
          </cell>
          <cell r="D122">
            <v>30738</v>
          </cell>
          <cell r="E122">
            <v>30738</v>
          </cell>
          <cell r="F122">
            <v>40600</v>
          </cell>
          <cell r="G122">
            <v>40600</v>
          </cell>
          <cell r="H122">
            <v>28500</v>
          </cell>
          <cell r="I122">
            <v>28500</v>
          </cell>
          <cell r="J122">
            <v>28500</v>
          </cell>
          <cell r="K122">
            <v>28500</v>
          </cell>
        </row>
        <row r="123">
          <cell r="B123" t="str">
            <v>MIZZONE MJS</v>
          </cell>
          <cell r="C123" t="str">
            <v>Box</v>
          </cell>
          <cell r="D123">
            <v>28500</v>
          </cell>
          <cell r="E123">
            <v>28500</v>
          </cell>
          <cell r="F123">
            <v>28500</v>
          </cell>
          <cell r="G123">
            <v>28500</v>
          </cell>
          <cell r="H123">
            <v>28500</v>
          </cell>
          <cell r="I123">
            <v>28500</v>
          </cell>
          <cell r="J123">
            <v>28500</v>
          </cell>
          <cell r="K123">
            <v>28500</v>
          </cell>
        </row>
        <row r="124">
          <cell r="B124" t="str">
            <v>5 GALLON VIT LOCAL</v>
          </cell>
          <cell r="C124" t="str">
            <v>Unit</v>
          </cell>
          <cell r="D124">
            <v>7000</v>
          </cell>
          <cell r="E124">
            <v>7000</v>
          </cell>
          <cell r="F124">
            <v>6750</v>
          </cell>
          <cell r="G124">
            <v>6750</v>
          </cell>
        </row>
        <row r="125">
          <cell r="B125" t="str">
            <v>EMPTY BOTTLE VIT 5 GALLON</v>
          </cell>
          <cell r="C125" t="str">
            <v>Unit</v>
          </cell>
          <cell r="D125">
            <v>30000</v>
          </cell>
          <cell r="E125">
            <v>30000</v>
          </cell>
          <cell r="F125">
            <v>30000</v>
          </cell>
          <cell r="G125">
            <v>30000</v>
          </cell>
        </row>
        <row r="126">
          <cell r="B126" t="str">
            <v>350ML LEVITE RASA JAMBU BIJI 1X12</v>
          </cell>
          <cell r="C126" t="str">
            <v>Box</v>
          </cell>
          <cell r="D126">
            <v>30996</v>
          </cell>
          <cell r="E126">
            <v>30996</v>
          </cell>
          <cell r="F126">
            <v>30996</v>
          </cell>
          <cell r="G126">
            <v>30996</v>
          </cell>
        </row>
        <row r="127">
          <cell r="B127" t="str">
            <v>350ML LEVITE RASA ANGGUR HIJAU 1X12</v>
          </cell>
          <cell r="C127" t="str">
            <v>Box</v>
          </cell>
          <cell r="D127">
            <v>30996</v>
          </cell>
          <cell r="E127">
            <v>30996</v>
          </cell>
        </row>
        <row r="128">
          <cell r="B128" t="str">
            <v>350ML LEVITE RASA JERUK 1X12</v>
          </cell>
          <cell r="C128" t="str">
            <v>Box</v>
          </cell>
          <cell r="D128">
            <v>30996</v>
          </cell>
          <cell r="E128">
            <v>30996</v>
          </cell>
          <cell r="F128">
            <v>30996</v>
          </cell>
          <cell r="G128">
            <v>30996</v>
          </cell>
        </row>
        <row r="129">
          <cell r="B129" t="str">
            <v>350ML LEVITE RASA SIRSAK 1X12</v>
          </cell>
          <cell r="C129" t="str">
            <v>Box</v>
          </cell>
          <cell r="D129">
            <v>30996</v>
          </cell>
          <cell r="E129">
            <v>30996</v>
          </cell>
          <cell r="F129">
            <v>30996</v>
          </cell>
          <cell r="G129">
            <v>30996</v>
          </cell>
        </row>
        <row r="130">
          <cell r="B130" t="str">
            <v>5 GALLON AQUA LOCAL</v>
          </cell>
          <cell r="C130" t="str">
            <v>Unit</v>
          </cell>
          <cell r="D130">
            <v>8223</v>
          </cell>
          <cell r="E130">
            <v>7680</v>
          </cell>
          <cell r="F130">
            <v>7680</v>
          </cell>
          <cell r="G130">
            <v>7680</v>
          </cell>
        </row>
        <row r="131">
          <cell r="B131" t="str">
            <v>EMPTY BOTTLE AQUA 5 GALLON</v>
          </cell>
          <cell r="C131" t="str">
            <v>Unit</v>
          </cell>
          <cell r="D131">
            <v>30000</v>
          </cell>
          <cell r="E131">
            <v>30000</v>
          </cell>
          <cell r="F131">
            <v>30000</v>
          </cell>
          <cell r="G131">
            <v>30000</v>
          </cell>
        </row>
        <row r="132">
          <cell r="B132" t="str">
            <v>380ML AQUA REFLECTIONS 1X12</v>
          </cell>
          <cell r="C132" t="str">
            <v>Unit</v>
          </cell>
          <cell r="D132">
            <v>58440</v>
          </cell>
          <cell r="E132">
            <v>58440</v>
          </cell>
          <cell r="F132">
            <v>58440</v>
          </cell>
          <cell r="G132">
            <v>58440</v>
          </cell>
        </row>
        <row r="133">
          <cell r="B133" t="str">
            <v>380ML AQUA SPARKLING 1X12</v>
          </cell>
          <cell r="C133" t="str">
            <v>Unit</v>
          </cell>
          <cell r="D133">
            <v>63480</v>
          </cell>
          <cell r="E133">
            <v>63480</v>
          </cell>
          <cell r="F133">
            <v>63480</v>
          </cell>
          <cell r="G133">
            <v>63480</v>
          </cell>
        </row>
        <row r="134">
          <cell r="B134" t="str">
            <v>1500ML EVIAN 1X12</v>
          </cell>
          <cell r="C134" t="str">
            <v>Unit</v>
          </cell>
          <cell r="D134">
            <v>247000</v>
          </cell>
          <cell r="E134">
            <v>247000</v>
          </cell>
          <cell r="F134">
            <v>247000</v>
          </cell>
          <cell r="G134">
            <v>247000</v>
          </cell>
        </row>
        <row r="135">
          <cell r="B135" t="str">
            <v>330ML EVIAN 1X24</v>
          </cell>
          <cell r="C135" t="str">
            <v>Unit</v>
          </cell>
          <cell r="D135">
            <v>183000</v>
          </cell>
          <cell r="E135">
            <v>183000</v>
          </cell>
          <cell r="F135">
            <v>183000</v>
          </cell>
          <cell r="G135">
            <v>183000</v>
          </cell>
        </row>
        <row r="136">
          <cell r="B136" t="str">
            <v>500ML EVIAN 1X24</v>
          </cell>
          <cell r="C136" t="str">
            <v>Unit</v>
          </cell>
          <cell r="D136">
            <v>248500</v>
          </cell>
          <cell r="E136">
            <v>248500</v>
          </cell>
          <cell r="F136">
            <v>248500</v>
          </cell>
          <cell r="G136">
            <v>248500</v>
          </cell>
        </row>
        <row r="137">
          <cell r="B137" t="str">
            <v>380 ML AQUA LOCAL 1X24</v>
          </cell>
          <cell r="C137" t="str">
            <v>Unit</v>
          </cell>
          <cell r="D137">
            <v>-12000</v>
          </cell>
          <cell r="E137">
            <v>-12000</v>
          </cell>
          <cell r="F137">
            <v>-12000</v>
          </cell>
          <cell r="G137">
            <v>-12000</v>
          </cell>
        </row>
        <row r="138">
          <cell r="B138" t="str">
            <v>CRATE AQUA 380ML LOCAL</v>
          </cell>
          <cell r="C138" t="str">
            <v>Unit</v>
          </cell>
          <cell r="D138">
            <v>-13000</v>
          </cell>
          <cell r="E138">
            <v>-13000</v>
          </cell>
          <cell r="F138">
            <v>-13000</v>
          </cell>
          <cell r="G138">
            <v>-13000</v>
          </cell>
        </row>
        <row r="139">
          <cell r="B139" t="str">
            <v>EMPTY BOTLE AQUA 380ML LOCAL</v>
          </cell>
          <cell r="C139" t="str">
            <v>Unit</v>
          </cell>
          <cell r="D139">
            <v>-500</v>
          </cell>
          <cell r="E139">
            <v>-500</v>
          </cell>
          <cell r="F139">
            <v>-500</v>
          </cell>
          <cell r="G139">
            <v>-500</v>
          </cell>
          <cell r="H139">
            <v>27610</v>
          </cell>
          <cell r="I139">
            <v>27610</v>
          </cell>
          <cell r="J139">
            <v>27610</v>
          </cell>
          <cell r="K139">
            <v>27610</v>
          </cell>
        </row>
        <row r="140">
          <cell r="B140" t="str">
            <v>PALLET RENT DOUBLE FACE</v>
          </cell>
          <cell r="C140" t="str">
            <v>Unit</v>
          </cell>
          <cell r="D140">
            <v>100000</v>
          </cell>
          <cell r="E140">
            <v>100000</v>
          </cell>
          <cell r="F140">
            <v>100000</v>
          </cell>
          <cell r="G140">
            <v>100000</v>
          </cell>
          <cell r="H140">
            <v>6750</v>
          </cell>
          <cell r="I140">
            <v>6150</v>
          </cell>
          <cell r="J140">
            <v>5850</v>
          </cell>
          <cell r="K140">
            <v>5500</v>
          </cell>
        </row>
        <row r="141">
          <cell r="B141" t="str">
            <v>PALLET 120CM X 100CM X 16CM</v>
          </cell>
          <cell r="C141" t="str">
            <v>Unit</v>
          </cell>
          <cell r="D141">
            <v>100000</v>
          </cell>
          <cell r="E141">
            <v>100000</v>
          </cell>
          <cell r="F141">
            <v>100000</v>
          </cell>
          <cell r="G141">
            <v>100000</v>
          </cell>
          <cell r="H141">
            <v>30000</v>
          </cell>
          <cell r="I141">
            <v>30000</v>
          </cell>
          <cell r="J141">
            <v>30000</v>
          </cell>
          <cell r="K141">
            <v>30000</v>
          </cell>
        </row>
        <row r="142">
          <cell r="B142" t="str">
            <v>CARTON BOX AQUA 240ML LOCAL 40TH</v>
          </cell>
          <cell r="C142" t="str">
            <v>Unit</v>
          </cell>
          <cell r="D142">
            <v>1786</v>
          </cell>
          <cell r="E142">
            <v>1786</v>
          </cell>
          <cell r="F142">
            <v>1786</v>
          </cell>
          <cell r="G142">
            <v>1786</v>
          </cell>
          <cell r="H142">
            <v>7457</v>
          </cell>
          <cell r="I142">
            <v>7457</v>
          </cell>
          <cell r="J142">
            <v>7240</v>
          </cell>
          <cell r="K142">
            <v>6710</v>
          </cell>
        </row>
        <row r="143">
          <cell r="B143" t="str">
            <v>CARTON BOX AQUA 240ML LOCAL V.1</v>
          </cell>
          <cell r="C143" t="str">
            <v>Unit</v>
          </cell>
          <cell r="D143">
            <v>1786</v>
          </cell>
          <cell r="E143">
            <v>1786</v>
          </cell>
          <cell r="F143">
            <v>1786</v>
          </cell>
          <cell r="G143">
            <v>1786</v>
          </cell>
          <cell r="H143">
            <v>30000</v>
          </cell>
          <cell r="I143">
            <v>30000</v>
          </cell>
          <cell r="J143">
            <v>30000</v>
          </cell>
          <cell r="K143">
            <v>30000</v>
          </cell>
        </row>
        <row r="144">
          <cell r="B144" t="str">
            <v>CARTON BOX AQUA 1500ML LOCAL V.1</v>
          </cell>
          <cell r="C144" t="str">
            <v>Unit</v>
          </cell>
          <cell r="D144">
            <v>3193</v>
          </cell>
          <cell r="E144">
            <v>3193</v>
          </cell>
          <cell r="F144">
            <v>3193</v>
          </cell>
          <cell r="G144">
            <v>2361</v>
          </cell>
        </row>
        <row r="145">
          <cell r="B145" t="str">
            <v>CARTON BOX AQUA 600ML LOCAL V.1</v>
          </cell>
          <cell r="C145" t="str">
            <v>Unit</v>
          </cell>
          <cell r="D145">
            <v>2716</v>
          </cell>
          <cell r="E145">
            <v>2716</v>
          </cell>
          <cell r="F145">
            <v>2716</v>
          </cell>
          <cell r="G145">
            <v>1914</v>
          </cell>
        </row>
        <row r="146">
          <cell r="B146" t="str">
            <v>POTONGAN HARGA</v>
          </cell>
        </row>
        <row r="147">
          <cell r="B147" t="str">
            <v>JUG RACK</v>
          </cell>
          <cell r="C147" t="str">
            <v>Unit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-12000</v>
          </cell>
          <cell r="I147">
            <v>-12000</v>
          </cell>
          <cell r="J147">
            <v>-12000</v>
          </cell>
          <cell r="K147">
            <v>-12000</v>
          </cell>
        </row>
        <row r="183">
          <cell r="B183" t="str">
            <v>1500ML AQUA LOCAL 1X12</v>
          </cell>
          <cell r="C183" t="str">
            <v>Box</v>
          </cell>
          <cell r="D183">
            <v>33358</v>
          </cell>
          <cell r="E183">
            <v>33358</v>
          </cell>
          <cell r="F183">
            <v>32275</v>
          </cell>
          <cell r="G183">
            <v>31488</v>
          </cell>
          <cell r="H183">
            <v>30661</v>
          </cell>
          <cell r="I183">
            <v>30661</v>
          </cell>
          <cell r="J183">
            <v>29768</v>
          </cell>
          <cell r="K183">
            <v>27000</v>
          </cell>
        </row>
        <row r="184">
          <cell r="B184" t="str">
            <v>240ML AQUA LOCAL 1X48</v>
          </cell>
          <cell r="C184" t="str">
            <v>Box</v>
          </cell>
          <cell r="D184">
            <v>19883</v>
          </cell>
          <cell r="E184">
            <v>19883</v>
          </cell>
          <cell r="F184">
            <v>17430</v>
          </cell>
          <cell r="G184">
            <v>16915</v>
          </cell>
          <cell r="H184">
            <v>16486</v>
          </cell>
          <cell r="I184">
            <v>16486</v>
          </cell>
          <cell r="J184">
            <v>16006</v>
          </cell>
          <cell r="K184">
            <v>14800</v>
          </cell>
        </row>
        <row r="185">
          <cell r="B185" t="str">
            <v>330ML AQUA LOCAL 1X24</v>
          </cell>
          <cell r="C185" t="str">
            <v>Box</v>
          </cell>
          <cell r="D185">
            <v>25575</v>
          </cell>
          <cell r="E185">
            <v>25575</v>
          </cell>
          <cell r="F185">
            <v>23685</v>
          </cell>
          <cell r="G185">
            <v>23685</v>
          </cell>
          <cell r="H185">
            <v>23685</v>
          </cell>
          <cell r="I185">
            <v>23685</v>
          </cell>
          <cell r="J185">
            <v>23014</v>
          </cell>
          <cell r="K185">
            <v>21950</v>
          </cell>
        </row>
        <row r="186">
          <cell r="B186" t="str">
            <v>600ML AQUA LOCAL 1X24</v>
          </cell>
          <cell r="C186" t="str">
            <v>Box</v>
          </cell>
          <cell r="D186">
            <v>33780</v>
          </cell>
          <cell r="E186">
            <v>33780</v>
          </cell>
          <cell r="F186">
            <v>32881</v>
          </cell>
          <cell r="G186">
            <v>31923</v>
          </cell>
          <cell r="H186">
            <v>31084</v>
          </cell>
          <cell r="I186">
            <v>31084</v>
          </cell>
          <cell r="J186">
            <v>30179</v>
          </cell>
          <cell r="K186">
            <v>29300</v>
          </cell>
        </row>
        <row r="187">
          <cell r="B187" t="str">
            <v>240ML VIT LOCAL 1X48</v>
          </cell>
          <cell r="C187" t="str">
            <v>Box</v>
          </cell>
          <cell r="D187">
            <v>13550</v>
          </cell>
          <cell r="E187">
            <v>13550</v>
          </cell>
          <cell r="F187">
            <v>12500</v>
          </cell>
          <cell r="G187">
            <v>12500</v>
          </cell>
          <cell r="H187">
            <v>12500</v>
          </cell>
          <cell r="I187">
            <v>12500</v>
          </cell>
          <cell r="J187">
            <v>12000</v>
          </cell>
          <cell r="K187">
            <v>12000</v>
          </cell>
        </row>
        <row r="188">
          <cell r="B188" t="str">
            <v>600ML VIT LOCAL 1X24</v>
          </cell>
          <cell r="C188" t="str">
            <v>Box</v>
          </cell>
          <cell r="D188">
            <v>23060</v>
          </cell>
          <cell r="E188">
            <v>23060</v>
          </cell>
          <cell r="F188">
            <v>20800</v>
          </cell>
          <cell r="G188">
            <v>20800</v>
          </cell>
          <cell r="H188">
            <v>20800</v>
          </cell>
          <cell r="I188">
            <v>20800</v>
          </cell>
        </row>
        <row r="189">
          <cell r="B189" t="str">
            <v>1500ML VIT LOCAL 1X12</v>
          </cell>
          <cell r="C189" t="str">
            <v>Box</v>
          </cell>
          <cell r="D189">
            <v>22040</v>
          </cell>
          <cell r="E189">
            <v>22040</v>
          </cell>
          <cell r="F189">
            <v>19800</v>
          </cell>
          <cell r="G189">
            <v>19800</v>
          </cell>
          <cell r="H189">
            <v>19800</v>
          </cell>
          <cell r="I189">
            <v>19800</v>
          </cell>
          <cell r="J189">
            <v>19650</v>
          </cell>
          <cell r="K189">
            <v>19650</v>
          </cell>
        </row>
        <row r="190">
          <cell r="B190" t="str">
            <v>500ML MIZONE COOLIN BLEWAH LE 1X12</v>
          </cell>
          <cell r="C190" t="str">
            <v>Box</v>
          </cell>
          <cell r="D190">
            <v>30738</v>
          </cell>
          <cell r="E190">
            <v>30738</v>
          </cell>
          <cell r="F190">
            <v>27400</v>
          </cell>
          <cell r="G190">
            <v>27400</v>
          </cell>
          <cell r="H190">
            <v>27400</v>
          </cell>
          <cell r="I190">
            <v>27400</v>
          </cell>
          <cell r="J190">
            <v>18700</v>
          </cell>
          <cell r="K190">
            <v>18700</v>
          </cell>
        </row>
        <row r="191">
          <cell r="B191" t="str">
            <v>500ML MIZONE LYCHEE LEMON 1X12</v>
          </cell>
          <cell r="C191" t="str">
            <v>Box</v>
          </cell>
          <cell r="D191">
            <v>30738</v>
          </cell>
          <cell r="E191">
            <v>30738</v>
          </cell>
          <cell r="F191">
            <v>29605</v>
          </cell>
          <cell r="G191">
            <v>29605</v>
          </cell>
          <cell r="H191">
            <v>28750</v>
          </cell>
          <cell r="I191">
            <v>28750</v>
          </cell>
          <cell r="J191">
            <v>31496</v>
          </cell>
        </row>
        <row r="192">
          <cell r="B192" t="str">
            <v>500ML MIZONE YUZU LEMON 1X12</v>
          </cell>
          <cell r="C192" t="str">
            <v>Box</v>
          </cell>
          <cell r="D192">
            <v>30738</v>
          </cell>
          <cell r="E192">
            <v>30738</v>
          </cell>
          <cell r="F192">
            <v>29355</v>
          </cell>
          <cell r="G192">
            <v>29355</v>
          </cell>
          <cell r="H192">
            <v>28500</v>
          </cell>
          <cell r="I192">
            <v>28500</v>
          </cell>
          <cell r="J192">
            <v>28500</v>
          </cell>
          <cell r="K192">
            <v>28500</v>
          </cell>
        </row>
        <row r="193">
          <cell r="B193" t="str">
            <v>500ML MIZONE MANGGA KWENI 1X12</v>
          </cell>
          <cell r="C193" t="str">
            <v>Box</v>
          </cell>
          <cell r="D193">
            <v>30738</v>
          </cell>
          <cell r="E193">
            <v>30738</v>
          </cell>
          <cell r="F193">
            <v>29605</v>
          </cell>
          <cell r="G193">
            <v>29605</v>
          </cell>
          <cell r="H193">
            <v>28750</v>
          </cell>
          <cell r="I193">
            <v>28750</v>
          </cell>
          <cell r="J193">
            <v>31496</v>
          </cell>
        </row>
        <row r="194">
          <cell r="B194" t="str">
            <v>500ML MIZONE ORANGE LIME 1X12</v>
          </cell>
          <cell r="C194" t="str">
            <v>Box</v>
          </cell>
          <cell r="D194">
            <v>30738</v>
          </cell>
          <cell r="E194">
            <v>30738</v>
          </cell>
          <cell r="F194">
            <v>29605</v>
          </cell>
          <cell r="G194">
            <v>29605</v>
          </cell>
          <cell r="H194">
            <v>28750</v>
          </cell>
          <cell r="I194">
            <v>28750</v>
          </cell>
          <cell r="J194">
            <v>41100</v>
          </cell>
        </row>
        <row r="195">
          <cell r="B195" t="str">
            <v>500ML MIZONE APPLE GUAVA 1X12</v>
          </cell>
          <cell r="C195" t="str">
            <v>Box</v>
          </cell>
          <cell r="D195">
            <v>30738</v>
          </cell>
          <cell r="E195">
            <v>30738</v>
          </cell>
          <cell r="F195">
            <v>29605</v>
          </cell>
          <cell r="G195">
            <v>29605</v>
          </cell>
          <cell r="H195">
            <v>28750</v>
          </cell>
          <cell r="I195">
            <v>28750</v>
          </cell>
          <cell r="J195">
            <v>41100</v>
          </cell>
        </row>
        <row r="196">
          <cell r="B196" t="str">
            <v>500ML MIZONE FRES'IN CRISPY APPLE 1X12</v>
          </cell>
          <cell r="C196" t="str">
            <v>Box</v>
          </cell>
          <cell r="D196">
            <v>30738</v>
          </cell>
          <cell r="E196">
            <v>30738</v>
          </cell>
          <cell r="F196">
            <v>40600</v>
          </cell>
          <cell r="G196">
            <v>40600</v>
          </cell>
          <cell r="H196">
            <v>40600</v>
          </cell>
          <cell r="I196">
            <v>40600</v>
          </cell>
          <cell r="J196">
            <v>28750</v>
          </cell>
          <cell r="K196">
            <v>28750</v>
          </cell>
        </row>
        <row r="197">
          <cell r="B197" t="str">
            <v>500ML MIZONE FRES'IN JC STRAWBERRY 1X12</v>
          </cell>
          <cell r="C197" t="str">
            <v>Box</v>
          </cell>
          <cell r="D197">
            <v>30738</v>
          </cell>
          <cell r="E197">
            <v>30738</v>
          </cell>
          <cell r="F197">
            <v>40600</v>
          </cell>
          <cell r="G197">
            <v>40600</v>
          </cell>
          <cell r="H197">
            <v>40600</v>
          </cell>
          <cell r="I197">
            <v>40600</v>
          </cell>
          <cell r="J197">
            <v>28750</v>
          </cell>
          <cell r="K197">
            <v>28750</v>
          </cell>
        </row>
        <row r="198">
          <cell r="B198" t="str">
            <v>MIZZONE MJS</v>
          </cell>
          <cell r="C198" t="str">
            <v>Box</v>
          </cell>
          <cell r="D198">
            <v>28500</v>
          </cell>
          <cell r="E198">
            <v>28500</v>
          </cell>
          <cell r="F198">
            <v>28500</v>
          </cell>
          <cell r="G198">
            <v>28500</v>
          </cell>
          <cell r="H198">
            <v>28500</v>
          </cell>
          <cell r="I198">
            <v>28500</v>
          </cell>
          <cell r="J198">
            <v>28750</v>
          </cell>
          <cell r="K198">
            <v>28750</v>
          </cell>
        </row>
        <row r="199">
          <cell r="B199" t="str">
            <v>5 GALLON VIT LOCAL</v>
          </cell>
          <cell r="C199" t="str">
            <v>Unit</v>
          </cell>
          <cell r="D199">
            <v>7000</v>
          </cell>
          <cell r="E199">
            <v>7000</v>
          </cell>
          <cell r="F199">
            <v>3750</v>
          </cell>
          <cell r="G199">
            <v>3750</v>
          </cell>
          <cell r="H199">
            <v>3750</v>
          </cell>
          <cell r="I199">
            <v>3750</v>
          </cell>
          <cell r="J199">
            <v>28750</v>
          </cell>
          <cell r="K199">
            <v>28750</v>
          </cell>
        </row>
        <row r="200">
          <cell r="B200" t="str">
            <v>EMPTY BOTTLE VIT 5 GALLON</v>
          </cell>
          <cell r="C200" t="str">
            <v>Unit</v>
          </cell>
          <cell r="D200">
            <v>30000</v>
          </cell>
          <cell r="E200">
            <v>30000</v>
          </cell>
          <cell r="F200">
            <v>30000</v>
          </cell>
          <cell r="G200">
            <v>30000</v>
          </cell>
          <cell r="H200">
            <v>30000</v>
          </cell>
          <cell r="I200">
            <v>30000</v>
          </cell>
          <cell r="J200">
            <v>28750</v>
          </cell>
          <cell r="K200">
            <v>28750</v>
          </cell>
        </row>
        <row r="201">
          <cell r="B201" t="str">
            <v>5 GALLON AQUA LOCAL</v>
          </cell>
          <cell r="C201" t="str">
            <v>Unit</v>
          </cell>
          <cell r="D201">
            <v>8613</v>
          </cell>
          <cell r="E201">
            <v>8070</v>
          </cell>
          <cell r="F201">
            <v>8070</v>
          </cell>
          <cell r="G201">
            <v>8070</v>
          </cell>
          <cell r="H201">
            <v>7847</v>
          </cell>
          <cell r="I201">
            <v>7847</v>
          </cell>
          <cell r="J201">
            <v>27610</v>
          </cell>
          <cell r="K201">
            <v>27610</v>
          </cell>
        </row>
        <row r="202">
          <cell r="B202" t="str">
            <v>EMPTY BOTTLE AQUA 5 GALLON</v>
          </cell>
          <cell r="C202" t="str">
            <v>Unit</v>
          </cell>
          <cell r="D202">
            <v>30000</v>
          </cell>
          <cell r="E202">
            <v>30000</v>
          </cell>
          <cell r="F202">
            <v>30000</v>
          </cell>
          <cell r="G202">
            <v>30000</v>
          </cell>
          <cell r="H202">
            <v>30000</v>
          </cell>
          <cell r="I202">
            <v>30000</v>
          </cell>
          <cell r="J202">
            <v>5250</v>
          </cell>
          <cell r="K202">
            <v>5250</v>
          </cell>
        </row>
        <row r="203">
          <cell r="B203" t="str">
            <v>380 ML AQUA LOCAL 1X24</v>
          </cell>
          <cell r="C203" t="str">
            <v>Unit</v>
          </cell>
          <cell r="D203">
            <v>-12000</v>
          </cell>
          <cell r="E203">
            <v>-12000</v>
          </cell>
          <cell r="F203">
            <v>-12000</v>
          </cell>
          <cell r="G203">
            <v>-12000</v>
          </cell>
          <cell r="H203">
            <v>-12000</v>
          </cell>
          <cell r="I203">
            <v>-12000</v>
          </cell>
          <cell r="J203">
            <v>30000</v>
          </cell>
          <cell r="K203">
            <v>30000</v>
          </cell>
        </row>
        <row r="204">
          <cell r="B204" t="str">
            <v>CRATE AQUA 380ML LOCAL</v>
          </cell>
          <cell r="C204" t="str">
            <v>Unit</v>
          </cell>
          <cell r="D204">
            <v>-13000</v>
          </cell>
          <cell r="E204">
            <v>-13000</v>
          </cell>
          <cell r="F204">
            <v>-13000</v>
          </cell>
          <cell r="G204">
            <v>-13000</v>
          </cell>
          <cell r="H204">
            <v>-13000</v>
          </cell>
          <cell r="I204">
            <v>-13000</v>
          </cell>
          <cell r="J204">
            <v>7240</v>
          </cell>
          <cell r="K204">
            <v>6710</v>
          </cell>
        </row>
        <row r="205">
          <cell r="B205" t="str">
            <v>EMPTY BOTLE AQUA 380ML LOCAL</v>
          </cell>
          <cell r="C205" t="str">
            <v>Unit</v>
          </cell>
          <cell r="D205">
            <v>-500</v>
          </cell>
          <cell r="E205">
            <v>-500</v>
          </cell>
          <cell r="F205">
            <v>-500</v>
          </cell>
          <cell r="G205">
            <v>-500</v>
          </cell>
          <cell r="H205">
            <v>-500</v>
          </cell>
          <cell r="I205">
            <v>-500</v>
          </cell>
          <cell r="J205">
            <v>30000</v>
          </cell>
          <cell r="K205">
            <v>30000</v>
          </cell>
        </row>
        <row r="206">
          <cell r="B206" t="str">
            <v>PALLET RENT DOUBLE FACE</v>
          </cell>
          <cell r="C206" t="str">
            <v>Unit</v>
          </cell>
          <cell r="D206">
            <v>100000</v>
          </cell>
          <cell r="E206">
            <v>100000</v>
          </cell>
          <cell r="F206">
            <v>100000</v>
          </cell>
          <cell r="G206">
            <v>100000</v>
          </cell>
          <cell r="H206">
            <v>100000</v>
          </cell>
          <cell r="I206">
            <v>100000</v>
          </cell>
          <cell r="J206">
            <v>-12000</v>
          </cell>
          <cell r="K206">
            <v>-12000</v>
          </cell>
        </row>
        <row r="207">
          <cell r="B207" t="str">
            <v>PALLET 120CM X 100CM X 16CM</v>
          </cell>
          <cell r="C207" t="str">
            <v>Unit</v>
          </cell>
          <cell r="D207">
            <v>100000</v>
          </cell>
          <cell r="E207">
            <v>100000</v>
          </cell>
          <cell r="F207">
            <v>100000</v>
          </cell>
          <cell r="G207">
            <v>100000</v>
          </cell>
          <cell r="H207">
            <v>100000</v>
          </cell>
          <cell r="I207">
            <v>100000</v>
          </cell>
          <cell r="J207">
            <v>100000</v>
          </cell>
          <cell r="K207">
            <v>100000</v>
          </cell>
        </row>
        <row r="208">
          <cell r="B208" t="str">
            <v>POTONGAN HARGA</v>
          </cell>
        </row>
        <row r="209">
          <cell r="B209" t="str">
            <v>JUG RACK</v>
          </cell>
          <cell r="C209" t="str">
            <v>Unit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-13000</v>
          </cell>
          <cell r="K209">
            <v>-13000</v>
          </cell>
        </row>
        <row r="210">
          <cell r="B210" t="str">
            <v>1500ML AQUA LOCAL 1X12</v>
          </cell>
          <cell r="C210" t="str">
            <v>Box</v>
          </cell>
          <cell r="D210">
            <v>33358</v>
          </cell>
          <cell r="E210">
            <v>33358</v>
          </cell>
          <cell r="F210">
            <v>32275</v>
          </cell>
          <cell r="G210">
            <v>31488</v>
          </cell>
          <cell r="H210">
            <v>30661</v>
          </cell>
          <cell r="I210">
            <v>30661</v>
          </cell>
          <cell r="J210">
            <v>29768</v>
          </cell>
          <cell r="K210">
            <v>27000</v>
          </cell>
        </row>
        <row r="211">
          <cell r="B211" t="str">
            <v>240ML AQUA LOCAL 1X48</v>
          </cell>
          <cell r="C211" t="str">
            <v>Box</v>
          </cell>
          <cell r="D211">
            <v>19883</v>
          </cell>
          <cell r="E211">
            <v>19883</v>
          </cell>
          <cell r="F211">
            <v>17430</v>
          </cell>
          <cell r="G211">
            <v>16915</v>
          </cell>
          <cell r="H211">
            <v>16486</v>
          </cell>
          <cell r="I211">
            <v>16486</v>
          </cell>
          <cell r="J211">
            <v>16006</v>
          </cell>
          <cell r="K211">
            <v>14800</v>
          </cell>
        </row>
        <row r="212">
          <cell r="B212" t="str">
            <v>330ML AQUA LOCAL 1X24</v>
          </cell>
          <cell r="C212" t="str">
            <v>Box</v>
          </cell>
          <cell r="D212">
            <v>25575</v>
          </cell>
          <cell r="E212">
            <v>25575</v>
          </cell>
          <cell r="F212">
            <v>23685</v>
          </cell>
          <cell r="G212">
            <v>23685</v>
          </cell>
          <cell r="H212">
            <v>23685</v>
          </cell>
          <cell r="I212">
            <v>23685</v>
          </cell>
          <cell r="J212">
            <v>23014</v>
          </cell>
          <cell r="K212">
            <v>21950</v>
          </cell>
        </row>
        <row r="213">
          <cell r="B213" t="str">
            <v>600ML AQUA LOCAL 1X24</v>
          </cell>
          <cell r="C213" t="str">
            <v>Box</v>
          </cell>
          <cell r="D213">
            <v>33780</v>
          </cell>
          <cell r="E213">
            <v>33780</v>
          </cell>
          <cell r="F213">
            <v>32881</v>
          </cell>
          <cell r="G213">
            <v>31923</v>
          </cell>
          <cell r="H213">
            <v>31084</v>
          </cell>
          <cell r="I213">
            <v>31084</v>
          </cell>
          <cell r="J213">
            <v>30179</v>
          </cell>
          <cell r="K213">
            <v>29300</v>
          </cell>
        </row>
        <row r="214">
          <cell r="B214" t="str">
            <v>240ML VIT LOCAL 1X48</v>
          </cell>
          <cell r="C214" t="str">
            <v>Box</v>
          </cell>
          <cell r="D214">
            <v>13550</v>
          </cell>
          <cell r="E214">
            <v>13550</v>
          </cell>
          <cell r="F214">
            <v>13150</v>
          </cell>
          <cell r="G214">
            <v>12500</v>
          </cell>
          <cell r="H214">
            <v>12500</v>
          </cell>
          <cell r="I214">
            <v>12500</v>
          </cell>
          <cell r="J214">
            <v>12000</v>
          </cell>
          <cell r="K214">
            <v>12000</v>
          </cell>
        </row>
        <row r="215">
          <cell r="B215" t="str">
            <v>600ML VIT LOCAL 1X24</v>
          </cell>
          <cell r="C215" t="str">
            <v>Box</v>
          </cell>
          <cell r="D215">
            <v>23060</v>
          </cell>
          <cell r="E215">
            <v>23060</v>
          </cell>
          <cell r="F215">
            <v>22600</v>
          </cell>
          <cell r="G215">
            <v>20800</v>
          </cell>
          <cell r="H215">
            <v>20800</v>
          </cell>
          <cell r="I215">
            <v>20800</v>
          </cell>
        </row>
        <row r="216">
          <cell r="B216" t="str">
            <v>330ML VIT LOCAL 1X24</v>
          </cell>
          <cell r="C216" t="str">
            <v>Box</v>
          </cell>
          <cell r="D216">
            <v>21420</v>
          </cell>
          <cell r="E216">
            <v>23100</v>
          </cell>
          <cell r="F216">
            <v>23100</v>
          </cell>
        </row>
        <row r="217">
          <cell r="B217" t="str">
            <v>1500ML VIT LOCAL 1X12</v>
          </cell>
          <cell r="C217" t="str">
            <v>Box</v>
          </cell>
          <cell r="D217">
            <v>22040</v>
          </cell>
          <cell r="E217">
            <v>22040</v>
          </cell>
          <cell r="F217">
            <v>21600</v>
          </cell>
          <cell r="G217">
            <v>19800</v>
          </cell>
          <cell r="H217">
            <v>19800</v>
          </cell>
          <cell r="I217">
            <v>19800</v>
          </cell>
          <cell r="J217">
            <v>19650</v>
          </cell>
          <cell r="K217">
            <v>19650</v>
          </cell>
        </row>
        <row r="218">
          <cell r="B218" t="str">
            <v>500ML MIZONE COOLIN BLEWAH LE 1X12</v>
          </cell>
          <cell r="C218" t="str">
            <v>Box</v>
          </cell>
          <cell r="D218">
            <v>30738</v>
          </cell>
          <cell r="E218">
            <v>30738</v>
          </cell>
          <cell r="F218">
            <v>27400</v>
          </cell>
          <cell r="G218">
            <v>27400</v>
          </cell>
          <cell r="H218">
            <v>27400</v>
          </cell>
          <cell r="I218">
            <v>27400</v>
          </cell>
          <cell r="J218">
            <v>18700</v>
          </cell>
          <cell r="K218">
            <v>18700</v>
          </cell>
        </row>
        <row r="219">
          <cell r="B219" t="str">
            <v>500ML MIZONE LYCHEE LEMON 1X12</v>
          </cell>
          <cell r="C219" t="str">
            <v>Box</v>
          </cell>
          <cell r="D219">
            <v>30738</v>
          </cell>
          <cell r="E219">
            <v>30738</v>
          </cell>
          <cell r="F219">
            <v>29605</v>
          </cell>
          <cell r="G219">
            <v>29605</v>
          </cell>
          <cell r="H219">
            <v>28750</v>
          </cell>
          <cell r="I219">
            <v>28750</v>
          </cell>
          <cell r="J219">
            <v>31496</v>
          </cell>
        </row>
        <row r="220">
          <cell r="B220" t="str">
            <v>500ML MIZONE YUZU LEMON 1X12</v>
          </cell>
          <cell r="C220" t="str">
            <v>Box</v>
          </cell>
          <cell r="D220">
            <v>30738</v>
          </cell>
          <cell r="E220">
            <v>30738</v>
          </cell>
          <cell r="F220">
            <v>29355</v>
          </cell>
          <cell r="G220">
            <v>29355</v>
          </cell>
          <cell r="H220">
            <v>28500</v>
          </cell>
          <cell r="I220">
            <v>28500</v>
          </cell>
          <cell r="J220">
            <v>28500</v>
          </cell>
          <cell r="K220">
            <v>28500</v>
          </cell>
        </row>
        <row r="221">
          <cell r="B221" t="str">
            <v>500ML MIZONE MANGGA KWENI 1X12</v>
          </cell>
          <cell r="C221" t="str">
            <v>Box</v>
          </cell>
          <cell r="D221">
            <v>30738</v>
          </cell>
          <cell r="E221">
            <v>30738</v>
          </cell>
          <cell r="F221">
            <v>29605</v>
          </cell>
          <cell r="G221">
            <v>29605</v>
          </cell>
          <cell r="H221">
            <v>28750</v>
          </cell>
          <cell r="I221">
            <v>28750</v>
          </cell>
          <cell r="J221">
            <v>31496</v>
          </cell>
        </row>
        <row r="222">
          <cell r="B222" t="str">
            <v>500ML MIZONE ORANGE LIME 1X12</v>
          </cell>
          <cell r="C222" t="str">
            <v>Box</v>
          </cell>
          <cell r="D222">
            <v>30738</v>
          </cell>
          <cell r="E222">
            <v>30738</v>
          </cell>
          <cell r="F222">
            <v>29605</v>
          </cell>
          <cell r="G222">
            <v>29605</v>
          </cell>
          <cell r="H222">
            <v>28750</v>
          </cell>
          <cell r="I222">
            <v>28750</v>
          </cell>
          <cell r="J222">
            <v>41100</v>
          </cell>
        </row>
        <row r="223">
          <cell r="B223" t="str">
            <v>500ML MIZONE APPLE GUAVA 1X12</v>
          </cell>
          <cell r="C223" t="str">
            <v>Box</v>
          </cell>
          <cell r="D223">
            <v>30738</v>
          </cell>
          <cell r="E223">
            <v>30738</v>
          </cell>
          <cell r="F223">
            <v>29605</v>
          </cell>
          <cell r="G223">
            <v>29605</v>
          </cell>
          <cell r="H223">
            <v>28750</v>
          </cell>
          <cell r="I223">
            <v>28750</v>
          </cell>
          <cell r="J223">
            <v>41100</v>
          </cell>
        </row>
        <row r="224">
          <cell r="B224" t="str">
            <v>500ML MIZONE FRES'IN CRISPY APPLE 1X12</v>
          </cell>
          <cell r="C224" t="str">
            <v>Box</v>
          </cell>
          <cell r="D224">
            <v>30738</v>
          </cell>
          <cell r="E224">
            <v>30738</v>
          </cell>
          <cell r="F224">
            <v>40600</v>
          </cell>
          <cell r="G224">
            <v>40600</v>
          </cell>
          <cell r="H224">
            <v>40600</v>
          </cell>
          <cell r="I224">
            <v>40600</v>
          </cell>
          <cell r="J224">
            <v>28750</v>
          </cell>
          <cell r="K224">
            <v>28750</v>
          </cell>
        </row>
        <row r="225">
          <cell r="B225" t="str">
            <v>500ML MIZONE FRES'IN JC STRAWBERRY 1X12</v>
          </cell>
          <cell r="C225" t="str">
            <v>Box</v>
          </cell>
          <cell r="D225">
            <v>30738</v>
          </cell>
          <cell r="E225">
            <v>30738</v>
          </cell>
          <cell r="F225">
            <v>40600</v>
          </cell>
          <cell r="G225">
            <v>40600</v>
          </cell>
          <cell r="H225">
            <v>40600</v>
          </cell>
          <cell r="I225">
            <v>40600</v>
          </cell>
          <cell r="J225">
            <v>28750</v>
          </cell>
          <cell r="K225">
            <v>28750</v>
          </cell>
        </row>
        <row r="226">
          <cell r="B226" t="str">
            <v>MIZZONE MJS</v>
          </cell>
          <cell r="C226" t="str">
            <v>Box</v>
          </cell>
          <cell r="D226">
            <v>28500</v>
          </cell>
          <cell r="E226">
            <v>28500</v>
          </cell>
          <cell r="F226">
            <v>28500</v>
          </cell>
          <cell r="G226">
            <v>28500</v>
          </cell>
          <cell r="H226">
            <v>28500</v>
          </cell>
          <cell r="I226">
            <v>28500</v>
          </cell>
          <cell r="J226">
            <v>28750</v>
          </cell>
          <cell r="K226">
            <v>28750</v>
          </cell>
        </row>
        <row r="227">
          <cell r="B227" t="str">
            <v>5 GALLON VIT LOCAL</v>
          </cell>
          <cell r="C227" t="str">
            <v>Unit</v>
          </cell>
          <cell r="D227">
            <v>7000</v>
          </cell>
          <cell r="E227">
            <v>7000</v>
          </cell>
          <cell r="F227">
            <v>6750</v>
          </cell>
          <cell r="G227">
            <v>3750</v>
          </cell>
          <cell r="H227">
            <v>3750</v>
          </cell>
          <cell r="I227">
            <v>3750</v>
          </cell>
          <cell r="J227">
            <v>28750</v>
          </cell>
          <cell r="K227">
            <v>28750</v>
          </cell>
        </row>
        <row r="228">
          <cell r="B228" t="str">
            <v>EMPTY BOTTLE VIT 5 GALLON</v>
          </cell>
          <cell r="C228" t="str">
            <v>Unit</v>
          </cell>
          <cell r="D228">
            <v>30000</v>
          </cell>
          <cell r="E228">
            <v>30000</v>
          </cell>
          <cell r="F228">
            <v>30000</v>
          </cell>
          <cell r="G228">
            <v>30000</v>
          </cell>
          <cell r="H228">
            <v>30000</v>
          </cell>
          <cell r="I228">
            <v>30000</v>
          </cell>
          <cell r="J228">
            <v>28750</v>
          </cell>
          <cell r="K228">
            <v>28750</v>
          </cell>
        </row>
        <row r="229">
          <cell r="B229" t="str">
            <v>5 GALLON AQUA LOCAL</v>
          </cell>
          <cell r="C229" t="str">
            <v>Unit</v>
          </cell>
          <cell r="D229">
            <v>8070</v>
          </cell>
          <cell r="E229">
            <v>8070</v>
          </cell>
          <cell r="F229">
            <v>8070</v>
          </cell>
          <cell r="G229">
            <v>8070</v>
          </cell>
          <cell r="H229">
            <v>7847</v>
          </cell>
          <cell r="I229">
            <v>7847</v>
          </cell>
          <cell r="J229">
            <v>27610</v>
          </cell>
          <cell r="K229">
            <v>27610</v>
          </cell>
        </row>
        <row r="230">
          <cell r="B230" t="str">
            <v>EMPTY BOTTLE AQUA 5 GALLON</v>
          </cell>
          <cell r="C230" t="str">
            <v>Unit</v>
          </cell>
          <cell r="D230">
            <v>30000</v>
          </cell>
          <cell r="E230">
            <v>30000</v>
          </cell>
          <cell r="F230">
            <v>30000</v>
          </cell>
          <cell r="G230">
            <v>30000</v>
          </cell>
          <cell r="H230">
            <v>30000</v>
          </cell>
          <cell r="I230">
            <v>30000</v>
          </cell>
          <cell r="J230">
            <v>5250</v>
          </cell>
          <cell r="K230">
            <v>5250</v>
          </cell>
        </row>
        <row r="231">
          <cell r="B231" t="str">
            <v>380 ML AQUA LOCAL 1X24</v>
          </cell>
          <cell r="C231" t="str">
            <v>Unit</v>
          </cell>
          <cell r="D231">
            <v>-12000</v>
          </cell>
          <cell r="E231">
            <v>-12000</v>
          </cell>
          <cell r="F231">
            <v>-12000</v>
          </cell>
          <cell r="G231">
            <v>-12000</v>
          </cell>
          <cell r="H231">
            <v>-12000</v>
          </cell>
          <cell r="I231">
            <v>-12000</v>
          </cell>
          <cell r="J231">
            <v>30000</v>
          </cell>
          <cell r="K231">
            <v>30000</v>
          </cell>
        </row>
        <row r="232">
          <cell r="B232" t="str">
            <v>CRATE AQUA 380ML LOCAL</v>
          </cell>
          <cell r="C232" t="str">
            <v>Unit</v>
          </cell>
          <cell r="D232">
            <v>-13000</v>
          </cell>
          <cell r="E232">
            <v>-13000</v>
          </cell>
          <cell r="F232">
            <v>-13000</v>
          </cell>
          <cell r="G232">
            <v>-13000</v>
          </cell>
          <cell r="H232">
            <v>-13000</v>
          </cell>
          <cell r="I232">
            <v>-13000</v>
          </cell>
          <cell r="J232">
            <v>7240</v>
          </cell>
          <cell r="K232">
            <v>6710</v>
          </cell>
        </row>
        <row r="233">
          <cell r="B233" t="str">
            <v>EMPTY BOTLE AQUA 380ML LOCAL</v>
          </cell>
          <cell r="C233" t="str">
            <v>Unit</v>
          </cell>
          <cell r="D233">
            <v>-500</v>
          </cell>
          <cell r="E233">
            <v>-500</v>
          </cell>
          <cell r="F233">
            <v>-500</v>
          </cell>
          <cell r="G233">
            <v>-500</v>
          </cell>
          <cell r="H233">
            <v>-500</v>
          </cell>
          <cell r="I233">
            <v>-500</v>
          </cell>
          <cell r="J233">
            <v>30000</v>
          </cell>
          <cell r="K233">
            <v>30000</v>
          </cell>
        </row>
        <row r="234">
          <cell r="B234" t="str">
            <v>PALLET RENT DOUBLE FACE</v>
          </cell>
          <cell r="C234" t="str">
            <v>Unit</v>
          </cell>
          <cell r="D234">
            <v>100000</v>
          </cell>
          <cell r="E234">
            <v>100000</v>
          </cell>
          <cell r="F234">
            <v>100000</v>
          </cell>
          <cell r="G234">
            <v>100000</v>
          </cell>
          <cell r="H234">
            <v>100000</v>
          </cell>
          <cell r="I234">
            <v>100000</v>
          </cell>
          <cell r="J234">
            <v>-12000</v>
          </cell>
          <cell r="K234">
            <v>-12000</v>
          </cell>
        </row>
        <row r="235">
          <cell r="B235" t="str">
            <v>PALLET 120CM X 100CM X 16CM</v>
          </cell>
          <cell r="C235" t="str">
            <v>Unit</v>
          </cell>
          <cell r="D235">
            <v>100000</v>
          </cell>
          <cell r="E235">
            <v>100000</v>
          </cell>
          <cell r="F235">
            <v>100000</v>
          </cell>
          <cell r="G235">
            <v>100000</v>
          </cell>
          <cell r="H235">
            <v>100000</v>
          </cell>
          <cell r="I235">
            <v>100000</v>
          </cell>
          <cell r="J235">
            <v>100000</v>
          </cell>
          <cell r="K235">
            <v>100000</v>
          </cell>
        </row>
        <row r="236">
          <cell r="B236" t="str">
            <v>POTONGAN HARGA</v>
          </cell>
        </row>
        <row r="237">
          <cell r="B237" t="str">
            <v>JUG RACK</v>
          </cell>
          <cell r="C237" t="str">
            <v>Unit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-13000</v>
          </cell>
          <cell r="K237">
            <v>-13000</v>
          </cell>
        </row>
      </sheetData>
      <sheetData sheetId="7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"/>
      <sheetName val="Baran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Customer"/>
      <sheetName val="MENU"/>
      <sheetName val="Invoice"/>
      <sheetName val="Kartu Piutang"/>
      <sheetName val="INVOICE NEW"/>
      <sheetName val="FORMULA"/>
    </sheetNames>
    <sheetDataSet>
      <sheetData sheetId="0" refreshError="1"/>
      <sheetData sheetId="1" refreshError="1">
        <row r="2">
          <cell r="A2">
            <v>10110</v>
          </cell>
          <cell r="B2" t="str">
            <v>AQ.5GLN ISI</v>
          </cell>
          <cell r="C2">
            <v>11000</v>
          </cell>
        </row>
        <row r="3">
          <cell r="A3">
            <v>10111</v>
          </cell>
          <cell r="B3" t="str">
            <v>AQ.5GLN BTL</v>
          </cell>
          <cell r="C3">
            <v>30000</v>
          </cell>
        </row>
        <row r="4">
          <cell r="A4">
            <v>10114</v>
          </cell>
          <cell r="B4" t="str">
            <v>PALLET KAYU</v>
          </cell>
          <cell r="C4">
            <v>100000</v>
          </cell>
        </row>
        <row r="5">
          <cell r="A5">
            <v>10510</v>
          </cell>
          <cell r="B5" t="str">
            <v>AQ 380 ML ISI 1 X 24</v>
          </cell>
          <cell r="C5">
            <v>18500</v>
          </cell>
        </row>
        <row r="6">
          <cell r="A6">
            <v>10511</v>
          </cell>
          <cell r="B6" t="str">
            <v>AQ.380 ML BTL</v>
          </cell>
          <cell r="C6">
            <v>500</v>
          </cell>
        </row>
        <row r="7">
          <cell r="A7">
            <v>10512</v>
          </cell>
          <cell r="B7" t="str">
            <v>AQ.380 ML KRAT</v>
          </cell>
          <cell r="C7">
            <v>13500</v>
          </cell>
        </row>
        <row r="8">
          <cell r="A8">
            <v>12111</v>
          </cell>
          <cell r="B8" t="str">
            <v>AQ.1500 ML 1X12</v>
          </cell>
          <cell r="C8">
            <v>30750</v>
          </cell>
        </row>
        <row r="9">
          <cell r="A9">
            <v>12312</v>
          </cell>
          <cell r="B9" t="str">
            <v>AQ.600 ML 1X24</v>
          </cell>
          <cell r="C9">
            <v>32800</v>
          </cell>
        </row>
        <row r="10">
          <cell r="A10">
            <v>12512</v>
          </cell>
          <cell r="B10" t="str">
            <v>AQ.330 ML 1X24</v>
          </cell>
          <cell r="C10">
            <v>23750</v>
          </cell>
        </row>
        <row r="11">
          <cell r="A11">
            <v>12613</v>
          </cell>
          <cell r="B11" t="str">
            <v>AQ.240 ML 1x48</v>
          </cell>
          <cell r="C11">
            <v>17100</v>
          </cell>
        </row>
        <row r="12">
          <cell r="A12">
            <v>20110</v>
          </cell>
          <cell r="B12" t="str">
            <v>VT.5GLN ISI</v>
          </cell>
          <cell r="C12">
            <v>7900</v>
          </cell>
        </row>
        <row r="13">
          <cell r="A13">
            <v>20111</v>
          </cell>
          <cell r="B13" t="str">
            <v>VT.5GLN BTL</v>
          </cell>
          <cell r="C13">
            <v>30000</v>
          </cell>
        </row>
        <row r="14">
          <cell r="A14">
            <v>22111</v>
          </cell>
          <cell r="B14" t="str">
            <v>VT.1500 ML 1X12</v>
          </cell>
          <cell r="C14">
            <v>20400</v>
          </cell>
        </row>
        <row r="15">
          <cell r="A15">
            <v>22312</v>
          </cell>
          <cell r="B15" t="str">
            <v>VT.600 ML 1X24</v>
          </cell>
          <cell r="C15">
            <v>21300</v>
          </cell>
        </row>
        <row r="16">
          <cell r="A16">
            <v>22613</v>
          </cell>
          <cell r="B16" t="str">
            <v>VT.240 ML 1X48</v>
          </cell>
          <cell r="C16">
            <v>13200</v>
          </cell>
        </row>
        <row r="17">
          <cell r="A17">
            <v>40410</v>
          </cell>
          <cell r="B17" t="str">
            <v>MIZONE ORANGE LIME 500 ML</v>
          </cell>
          <cell r="C17">
            <v>29500</v>
          </cell>
        </row>
        <row r="18">
          <cell r="A18">
            <v>40411</v>
          </cell>
          <cell r="B18" t="str">
            <v>MIZONE PASSION FRUIT 500 ML</v>
          </cell>
          <cell r="C18">
            <v>29500</v>
          </cell>
        </row>
        <row r="19">
          <cell r="A19">
            <v>40412</v>
          </cell>
          <cell r="B19" t="str">
            <v>MIZONE LYCHEE LEMON 500 M</v>
          </cell>
          <cell r="C19">
            <v>29500</v>
          </cell>
        </row>
        <row r="20">
          <cell r="A20">
            <v>40413</v>
          </cell>
          <cell r="B20" t="str">
            <v>MIZONE M.PACK TT 500 ML</v>
          </cell>
          <cell r="C20">
            <v>29500</v>
          </cell>
        </row>
        <row r="21">
          <cell r="A21">
            <v>40418</v>
          </cell>
          <cell r="B21" t="str">
            <v>MIZONE APPLE GUAVA 500 ML</v>
          </cell>
          <cell r="C21">
            <v>29500</v>
          </cell>
        </row>
        <row r="22">
          <cell r="A22">
            <v>40419</v>
          </cell>
          <cell r="B22" t="str">
            <v>MIZONE MANGGO KWENI 500 ML</v>
          </cell>
          <cell r="C22">
            <v>29500</v>
          </cell>
        </row>
        <row r="23">
          <cell r="A23">
            <v>40420</v>
          </cell>
          <cell r="B23" t="str">
            <v>MILKUAT FRUITY  70 X 60 PC</v>
          </cell>
          <cell r="C23">
            <v>48700</v>
          </cell>
        </row>
        <row r="24">
          <cell r="A24">
            <v>40422</v>
          </cell>
          <cell r="B24" t="str">
            <v>MILKUAT STRAWBERY 70 X 60</v>
          </cell>
          <cell r="C24">
            <v>48700</v>
          </cell>
        </row>
        <row r="25">
          <cell r="A25">
            <v>40423</v>
          </cell>
          <cell r="B25" t="str">
            <v>MILKUAT MANGGO 70 X 60 PC</v>
          </cell>
          <cell r="C25">
            <v>48700</v>
          </cell>
        </row>
        <row r="26">
          <cell r="A26">
            <v>40424</v>
          </cell>
          <cell r="B26" t="str">
            <v>MILKUAT GRAPE 70 X 60 PC</v>
          </cell>
          <cell r="C26">
            <v>48700</v>
          </cell>
        </row>
        <row r="27">
          <cell r="A27">
            <v>40425</v>
          </cell>
          <cell r="B27" t="str">
            <v>MILKUAT JUICY BERRY 70 X 60 PC</v>
          </cell>
          <cell r="C27">
            <v>48700</v>
          </cell>
        </row>
        <row r="28">
          <cell r="A28">
            <v>40426</v>
          </cell>
          <cell r="B28" t="str">
            <v>MILKUAT GENIO CHOCOLATE 125 ML X 40 PC</v>
          </cell>
          <cell r="C28">
            <v>65450</v>
          </cell>
        </row>
        <row r="29">
          <cell r="A29">
            <v>40427</v>
          </cell>
          <cell r="B29" t="str">
            <v>MILKUAT GENIO CHOCOLATE 110 ML X 36 PC</v>
          </cell>
          <cell r="C29">
            <v>46094</v>
          </cell>
        </row>
        <row r="30">
          <cell r="A30">
            <v>40428</v>
          </cell>
          <cell r="B30" t="str">
            <v>MILKUAT HAPPY SODA</v>
          </cell>
          <cell r="C30">
            <v>49650</v>
          </cell>
        </row>
        <row r="31">
          <cell r="A31">
            <v>40429</v>
          </cell>
          <cell r="B31" t="str">
            <v>MILKUAT KOOL COLA 100 ML X 40 PC</v>
          </cell>
          <cell r="C31">
            <v>49650</v>
          </cell>
        </row>
        <row r="32">
          <cell r="A32">
            <v>40430</v>
          </cell>
          <cell r="B32" t="str">
            <v>MILKUAT TIGERHEAD CHOCO 180 X 24</v>
          </cell>
          <cell r="C32">
            <v>55500</v>
          </cell>
        </row>
        <row r="33">
          <cell r="A33">
            <v>40431</v>
          </cell>
          <cell r="B33" t="str">
            <v>MILKUAT TIGERHEAD STRAWBERRY 180 X 24</v>
          </cell>
          <cell r="C33">
            <v>55500</v>
          </cell>
        </row>
        <row r="34">
          <cell r="A34">
            <v>40432</v>
          </cell>
          <cell r="B34" t="str">
            <v>MILKUAT POUCH CARAMEL 70 X 54 PC</v>
          </cell>
          <cell r="C34">
            <v>43700</v>
          </cell>
        </row>
        <row r="35">
          <cell r="A35">
            <v>40433</v>
          </cell>
          <cell r="B35" t="str">
            <v>MILKUAT POUCH CHOCOLATE 70 X 54 PC</v>
          </cell>
          <cell r="C35">
            <v>43700</v>
          </cell>
        </row>
        <row r="36">
          <cell r="A36">
            <v>40434</v>
          </cell>
          <cell r="B36" t="str">
            <v>MILKUAT POUCH CHOCOLATE 130 X 36 PC</v>
          </cell>
          <cell r="C36">
            <v>47700</v>
          </cell>
        </row>
        <row r="37">
          <cell r="A37">
            <v>40435</v>
          </cell>
          <cell r="B37" t="str">
            <v>MILKUAT POUCH STRAWBERRY 130 X 36 PC</v>
          </cell>
          <cell r="C37">
            <v>47700</v>
          </cell>
        </row>
        <row r="38">
          <cell r="A38">
            <v>40436</v>
          </cell>
          <cell r="B38" t="str">
            <v>MILKUAT POUCH FRUTY 130 X 36 PC</v>
          </cell>
          <cell r="C38">
            <v>47700</v>
          </cell>
        </row>
        <row r="39">
          <cell r="A39">
            <v>40437</v>
          </cell>
          <cell r="B39" t="str">
            <v>MILKUAT POUCH STRAWBERRY CREAM 70 ML X 54</v>
          </cell>
          <cell r="C39">
            <v>43700</v>
          </cell>
        </row>
        <row r="40">
          <cell r="A40">
            <v>40438</v>
          </cell>
          <cell r="B40" t="str">
            <v>MILKUAT POUCH STRAWBERRY CREAM 130 ML X 36</v>
          </cell>
          <cell r="C40">
            <v>47700</v>
          </cell>
        </row>
        <row r="41">
          <cell r="A41">
            <v>40439</v>
          </cell>
          <cell r="B41" t="str">
            <v>MILKUAT PREBIOTIK STRAWBERRY 100 X 40 PC</v>
          </cell>
          <cell r="C41">
            <v>47700</v>
          </cell>
        </row>
        <row r="42">
          <cell r="A42">
            <v>40440</v>
          </cell>
          <cell r="B42" t="str">
            <v>MILKUAT PR1EBIOTIK GRAPE 100 X 40 PC</v>
          </cell>
          <cell r="C42">
            <v>47700</v>
          </cell>
        </row>
        <row r="43">
          <cell r="A43">
            <v>40441</v>
          </cell>
          <cell r="B43" t="str">
            <v>MILKUAT PREBIOTIK ORANGE  100 X 40 PC</v>
          </cell>
          <cell r="C43">
            <v>47700</v>
          </cell>
        </row>
        <row r="44">
          <cell r="A44">
            <v>40442</v>
          </cell>
          <cell r="B44" t="str">
            <v>MILKUAT GENIO STRAWBERRY 125 ML X 40 PC</v>
          </cell>
          <cell r="C44">
            <v>65450</v>
          </cell>
        </row>
        <row r="45">
          <cell r="A45">
            <v>40443</v>
          </cell>
          <cell r="B45" t="str">
            <v>MILKUAT STRAWBERRY 90 ML X 40 PC</v>
          </cell>
          <cell r="C45">
            <v>49650</v>
          </cell>
        </row>
        <row r="46">
          <cell r="A46">
            <v>40444</v>
          </cell>
          <cell r="B46" t="str">
            <v>MILKUAT APPLE 90 X 60 PC</v>
          </cell>
          <cell r="C46">
            <v>48700</v>
          </cell>
        </row>
        <row r="47">
          <cell r="A47">
            <v>40445</v>
          </cell>
          <cell r="B47" t="str">
            <v>MILKUAT POUCH CHOCOLATE  110x36 PC</v>
          </cell>
          <cell r="C47">
            <v>48700</v>
          </cell>
        </row>
        <row r="48">
          <cell r="A48">
            <v>40446</v>
          </cell>
          <cell r="B48" t="str">
            <v>MILKUAT POUCH CARAMEL 110 ML X 36</v>
          </cell>
          <cell r="C48">
            <v>48700</v>
          </cell>
        </row>
        <row r="49">
          <cell r="A49">
            <v>40447</v>
          </cell>
          <cell r="B49" t="str">
            <v>MILKUAT SCHOOL VANILLA 110 ML X 24</v>
          </cell>
          <cell r="C49">
            <v>48700</v>
          </cell>
        </row>
        <row r="50">
          <cell r="A50">
            <v>40448</v>
          </cell>
          <cell r="B50" t="str">
            <v>MILKUAT SCHOOL CHOCO BLAST 110 ML X 24</v>
          </cell>
          <cell r="C50">
            <v>48700</v>
          </cell>
        </row>
        <row r="51">
          <cell r="A51">
            <v>40449</v>
          </cell>
          <cell r="B51" t="str">
            <v>MILKUAT TIGERHEAD CHOCO 95 x 40</v>
          </cell>
          <cell r="C51">
            <v>49700</v>
          </cell>
        </row>
        <row r="52">
          <cell r="A52">
            <v>40450</v>
          </cell>
          <cell r="B52" t="str">
            <v>MILKUAT TIGERHEAD STRAWBERRY 95 X 40</v>
          </cell>
          <cell r="C52">
            <v>48700</v>
          </cell>
        </row>
        <row r="53">
          <cell r="A53">
            <v>40451</v>
          </cell>
          <cell r="B53" t="str">
            <v>MILKUAT JUICY BERRY  90x60 PC</v>
          </cell>
          <cell r="C53">
            <v>48700</v>
          </cell>
        </row>
        <row r="54">
          <cell r="A54" t="str">
            <v>NUR KHOLIS</v>
          </cell>
          <cell r="B54" t="str">
            <v>YPS Winongan</v>
          </cell>
          <cell r="C54" t="str">
            <v>(L 8130 XJ)L 9005 XN</v>
          </cell>
        </row>
        <row r="55">
          <cell r="A55" t="str">
            <v>SOLIKIN A</v>
          </cell>
          <cell r="B55" t="str">
            <v>YPS Winongan</v>
          </cell>
          <cell r="C55" t="str">
            <v>(L 8892 UZ) L 9227 XA</v>
          </cell>
        </row>
        <row r="56">
          <cell r="A56" t="str">
            <v>HADI.S</v>
          </cell>
          <cell r="B56" t="str">
            <v>YPS Winongan</v>
          </cell>
          <cell r="C56" t="str">
            <v>(L 8891 UX) L 9228 XA</v>
          </cell>
        </row>
        <row r="57">
          <cell r="A57" t="str">
            <v>MASRIDI</v>
          </cell>
          <cell r="B57" t="str">
            <v>YPS Winongan</v>
          </cell>
          <cell r="C57" t="str">
            <v>(L 8897 UW)L 9230 XA</v>
          </cell>
        </row>
        <row r="58">
          <cell r="A58" t="str">
            <v>NUR HADI</v>
          </cell>
          <cell r="B58" t="str">
            <v>YPS Winongan</v>
          </cell>
          <cell r="C58" t="str">
            <v>(L 8892 UX)L 9232 XA</v>
          </cell>
        </row>
        <row r="59">
          <cell r="A59" t="str">
            <v>CHOLILI</v>
          </cell>
          <cell r="B59" t="str">
            <v>YPS Winongan</v>
          </cell>
          <cell r="C59" t="str">
            <v>(L 8894 UY)L 9233 XA</v>
          </cell>
        </row>
        <row r="60">
          <cell r="A60" t="str">
            <v>AGUS R</v>
          </cell>
          <cell r="B60" t="str">
            <v>YPS Winongan</v>
          </cell>
          <cell r="C60" t="str">
            <v>L 9808 UW</v>
          </cell>
        </row>
        <row r="61">
          <cell r="A61" t="str">
            <v>AHMAD</v>
          </cell>
          <cell r="B61" t="str">
            <v>YPS Winongan</v>
          </cell>
          <cell r="C61" t="str">
            <v>L 9896 UW</v>
          </cell>
        </row>
        <row r="62">
          <cell r="A62" t="str">
            <v>DENNY S</v>
          </cell>
          <cell r="B62" t="str">
            <v>DAFTAR HARGA KLAIM AQUA,VIT,MIZONE 9 DES 2013</v>
          </cell>
          <cell r="C62" t="str">
            <v>(N 8479 UW)N 8390 UA</v>
          </cell>
        </row>
        <row r="63">
          <cell r="A63" t="str">
            <v>SUYONO</v>
          </cell>
          <cell r="B63" t="str">
            <v>PRODUK</v>
          </cell>
          <cell r="C63" t="str">
            <v>ISI</v>
          </cell>
        </row>
        <row r="64">
          <cell r="A64" t="str">
            <v>UZER</v>
          </cell>
          <cell r="B64" t="str">
            <v>A 240 ML</v>
          </cell>
          <cell r="C64">
            <v>48</v>
          </cell>
        </row>
        <row r="65">
          <cell r="A65" t="str">
            <v>AGUS CAKIL</v>
          </cell>
          <cell r="B65" t="str">
            <v>A 330 ML</v>
          </cell>
          <cell r="C65">
            <v>24</v>
          </cell>
        </row>
        <row r="66">
          <cell r="A66" t="str">
            <v>ASIK</v>
          </cell>
          <cell r="B66" t="str">
            <v>A 600 ML</v>
          </cell>
          <cell r="C66">
            <v>24</v>
          </cell>
        </row>
        <row r="67">
          <cell r="A67" t="str">
            <v>TOSIM</v>
          </cell>
          <cell r="B67" t="str">
            <v>A 1500 ML</v>
          </cell>
          <cell r="C67">
            <v>12</v>
          </cell>
        </row>
        <row r="68">
          <cell r="A68" t="str">
            <v>WACHID</v>
          </cell>
          <cell r="B68" t="str">
            <v>MIZONE 500</v>
          </cell>
          <cell r="C68">
            <v>12</v>
          </cell>
        </row>
        <row r="69">
          <cell r="A69" t="str">
            <v>SUYONO</v>
          </cell>
          <cell r="B69" t="str">
            <v>MIZONE 1500</v>
          </cell>
          <cell r="C69" t="str">
            <v>N 9703 W</v>
          </cell>
        </row>
        <row r="70">
          <cell r="A70" t="str">
            <v>HENDRO</v>
          </cell>
          <cell r="B70" t="str">
            <v>A 5 GLN ISI</v>
          </cell>
          <cell r="C70" t="str">
            <v>19 Ltr</v>
          </cell>
        </row>
        <row r="71">
          <cell r="A71" t="str">
            <v>WAWAN</v>
          </cell>
          <cell r="B71" t="str">
            <v>A 5 GLN KSG</v>
          </cell>
          <cell r="C71" t="str">
            <v>N 9725 W</v>
          </cell>
        </row>
        <row r="72">
          <cell r="A72" t="str">
            <v>ADIM</v>
          </cell>
          <cell r="B72" t="str">
            <v>Container</v>
          </cell>
          <cell r="C72" t="str">
            <v>L 8091 ZQ</v>
          </cell>
        </row>
        <row r="73">
          <cell r="A73" t="str">
            <v>ANWAR</v>
          </cell>
          <cell r="B73" t="str">
            <v>V 240 ML</v>
          </cell>
          <cell r="C73">
            <v>48</v>
          </cell>
        </row>
        <row r="74">
          <cell r="A74" t="str">
            <v>SIFAK</v>
          </cell>
          <cell r="B74" t="str">
            <v>V 600 ML</v>
          </cell>
          <cell r="C74">
            <v>24</v>
          </cell>
        </row>
        <row r="75">
          <cell r="A75" t="str">
            <v>JONO</v>
          </cell>
          <cell r="B75" t="str">
            <v>V 1500 ML</v>
          </cell>
          <cell r="C75">
            <v>12</v>
          </cell>
        </row>
        <row r="76">
          <cell r="A76" t="str">
            <v>RUDI</v>
          </cell>
          <cell r="B76" t="str">
            <v>V 5 GLN ISI</v>
          </cell>
          <cell r="C76" t="str">
            <v>19 Ltr</v>
          </cell>
        </row>
        <row r="77">
          <cell r="A77" t="str">
            <v>SUYANTO</v>
          </cell>
          <cell r="B77" t="str">
            <v>V 5 GLN KSG</v>
          </cell>
          <cell r="C77" t="str">
            <v>L 8097 WM</v>
          </cell>
        </row>
        <row r="78">
          <cell r="A78" t="str">
            <v>MARSONO</v>
          </cell>
          <cell r="B78" t="str">
            <v>Container</v>
          </cell>
          <cell r="C78" t="str">
            <v>L 8102 WA</v>
          </cell>
        </row>
        <row r="79">
          <cell r="A79" t="str">
            <v>DIDIT</v>
          </cell>
          <cell r="B79" t="str">
            <v>Container</v>
          </cell>
          <cell r="C79" t="str">
            <v>(L 8895 UY)L 9231 XA</v>
          </cell>
        </row>
        <row r="80">
          <cell r="A80" t="str">
            <v>MAHMUDI</v>
          </cell>
          <cell r="B80" t="str">
            <v>Container</v>
          </cell>
          <cell r="C80" t="str">
            <v>(L 8891 UY)L 9234 XA</v>
          </cell>
        </row>
        <row r="81">
          <cell r="A81" t="str">
            <v>TOHA</v>
          </cell>
          <cell r="B81" t="str">
            <v>Container</v>
          </cell>
          <cell r="C81" t="str">
            <v>N 8249 UW</v>
          </cell>
        </row>
        <row r="82">
          <cell r="A82" t="str">
            <v>YANTO B</v>
          </cell>
          <cell r="B82" t="str">
            <v>Container</v>
          </cell>
          <cell r="C82" t="str">
            <v>N 9333 W</v>
          </cell>
        </row>
        <row r="83">
          <cell r="A83" t="str">
            <v>DODIK</v>
          </cell>
          <cell r="B83" t="str">
            <v>Container</v>
          </cell>
          <cell r="C83" t="str">
            <v>N 9445 W</v>
          </cell>
        </row>
        <row r="84">
          <cell r="A84" t="str">
            <v>SUKADI</v>
          </cell>
          <cell r="B84" t="str">
            <v>Container</v>
          </cell>
          <cell r="C84" t="str">
            <v>N 9494 W</v>
          </cell>
        </row>
        <row r="85">
          <cell r="A85" t="str">
            <v>JAFAR</v>
          </cell>
          <cell r="B85" t="str">
            <v>Container</v>
          </cell>
          <cell r="C85" t="str">
            <v>N 9495 W</v>
          </cell>
        </row>
        <row r="86">
          <cell r="A86" t="str">
            <v>SUKIR</v>
          </cell>
          <cell r="B86" t="str">
            <v>Container</v>
          </cell>
          <cell r="C86" t="str">
            <v>N 9806 W</v>
          </cell>
        </row>
        <row r="87">
          <cell r="A87" t="str">
            <v>MULYADI</v>
          </cell>
          <cell r="B87" t="str">
            <v>Container</v>
          </cell>
          <cell r="C87" t="str">
            <v>N 9846 W</v>
          </cell>
        </row>
        <row r="88">
          <cell r="A88" t="str">
            <v>MUHAMMAD</v>
          </cell>
          <cell r="B88" t="str">
            <v>Container</v>
          </cell>
          <cell r="C88" t="str">
            <v>N 9847 W</v>
          </cell>
        </row>
        <row r="89">
          <cell r="A89" t="str">
            <v>RIAWAN</v>
          </cell>
          <cell r="B89" t="str">
            <v>Container</v>
          </cell>
          <cell r="C89" t="str">
            <v>N 9850 W</v>
          </cell>
        </row>
        <row r="90">
          <cell r="A90" t="str">
            <v>SUGENG</v>
          </cell>
          <cell r="B90" t="str">
            <v>YPS Winongan</v>
          </cell>
          <cell r="C90" t="str">
            <v>N 8874 UR</v>
          </cell>
        </row>
        <row r="91">
          <cell r="A91" t="str">
            <v>AMIN</v>
          </cell>
          <cell r="B91" t="str">
            <v>YPS Winongan</v>
          </cell>
          <cell r="C91" t="str">
            <v>N 8626 UR</v>
          </cell>
        </row>
        <row r="92">
          <cell r="A92" t="str">
            <v>SANTO</v>
          </cell>
          <cell r="B92" t="str">
            <v>YPS Winongan</v>
          </cell>
          <cell r="C92" t="str">
            <v>N 8018 UR</v>
          </cell>
        </row>
        <row r="93">
          <cell r="A93" t="str">
            <v>MAHRUS</v>
          </cell>
          <cell r="B93" t="str">
            <v>YPS Winongan</v>
          </cell>
          <cell r="C93" t="str">
            <v>N 9168 UR</v>
          </cell>
        </row>
        <row r="94">
          <cell r="A94" t="str">
            <v>IBRAHIM</v>
          </cell>
          <cell r="B94" t="str">
            <v>YPS Winongan</v>
          </cell>
          <cell r="C94" t="str">
            <v>N 8400 UR</v>
          </cell>
        </row>
        <row r="95">
          <cell r="A95" t="str">
            <v>RISTANTO</v>
          </cell>
          <cell r="B95" t="str">
            <v>YPS Winongan</v>
          </cell>
          <cell r="C95" t="str">
            <v>N 8493 UR</v>
          </cell>
        </row>
        <row r="96">
          <cell r="A96" t="str">
            <v>HADI</v>
          </cell>
          <cell r="B96" t="str">
            <v>YPS Winongan</v>
          </cell>
          <cell r="C96" t="str">
            <v>N 9168 UR</v>
          </cell>
        </row>
        <row r="97">
          <cell r="A97" t="str">
            <v>BUANG</v>
          </cell>
          <cell r="B97" t="str">
            <v>YPS Winongan</v>
          </cell>
          <cell r="C97" t="str">
            <v>P 8898 UV</v>
          </cell>
        </row>
        <row r="98">
          <cell r="A98" t="str">
            <v>ABDUL</v>
          </cell>
          <cell r="B98" t="str">
            <v>YPS Winongan</v>
          </cell>
          <cell r="C98" t="str">
            <v>N 8586 UR</v>
          </cell>
        </row>
        <row r="99">
          <cell r="A99" t="str">
            <v>RATMO</v>
          </cell>
          <cell r="B99" t="str">
            <v>YPS Winongan</v>
          </cell>
          <cell r="C99" t="str">
            <v>N 8468 UR</v>
          </cell>
        </row>
        <row r="100">
          <cell r="A100" t="str">
            <v>SULISWANTO</v>
          </cell>
          <cell r="B100" t="str">
            <v>YPS Winongan</v>
          </cell>
          <cell r="C100" t="str">
            <v>N 8310 UW</v>
          </cell>
        </row>
        <row r="101">
          <cell r="A101" t="str">
            <v>HOLILI</v>
          </cell>
          <cell r="B101" t="str">
            <v>YPS Winongan</v>
          </cell>
          <cell r="C101" t="str">
            <v>N 8894 UY</v>
          </cell>
        </row>
        <row r="102">
          <cell r="A102" t="str">
            <v>YUSUF</v>
          </cell>
          <cell r="B102" t="str">
            <v>YPS Winongan</v>
          </cell>
          <cell r="C102" t="str">
            <v>N 8468 UR</v>
          </cell>
        </row>
        <row r="103">
          <cell r="A103" t="str">
            <v>JUMANTO</v>
          </cell>
          <cell r="B103" t="str">
            <v>YPS Winongan</v>
          </cell>
          <cell r="C103" t="str">
            <v>B 9684 AN</v>
          </cell>
        </row>
        <row r="104">
          <cell r="A104" t="str">
            <v>AGUS B</v>
          </cell>
          <cell r="C104" t="str">
            <v xml:space="preserve">L 8390 LV </v>
          </cell>
        </row>
        <row r="105">
          <cell r="A105" t="str">
            <v>SAFI'I</v>
          </cell>
          <cell r="B105" t="str">
            <v>YPS Winongan</v>
          </cell>
          <cell r="C105" t="str">
            <v>N 8343 US</v>
          </cell>
        </row>
        <row r="106">
          <cell r="A106" t="str">
            <v>CHOIRUL</v>
          </cell>
          <cell r="B106" t="str">
            <v>YPS Pandaan</v>
          </cell>
          <cell r="C106" t="str">
            <v>N 9312 UT</v>
          </cell>
        </row>
        <row r="107">
          <cell r="A107" t="str">
            <v>SIARI</v>
          </cell>
          <cell r="B107" t="str">
            <v>YPS Winongan</v>
          </cell>
          <cell r="C107" t="str">
            <v>B 9905 KB</v>
          </cell>
        </row>
        <row r="108">
          <cell r="A108" t="str">
            <v>SAMSUL</v>
          </cell>
          <cell r="B108" t="str">
            <v>YPS Winongan</v>
          </cell>
          <cell r="C108" t="str">
            <v>P 9905 UY</v>
          </cell>
        </row>
        <row r="109">
          <cell r="A109" t="str">
            <v>EKO</v>
          </cell>
          <cell r="B109" t="str">
            <v>YPS Winongan</v>
          </cell>
          <cell r="C109" t="str">
            <v>L 9813 UM</v>
          </cell>
        </row>
        <row r="110">
          <cell r="A110" t="str">
            <v>SAFIUDIN</v>
          </cell>
          <cell r="B110" t="str">
            <v>YPS Winongan</v>
          </cell>
          <cell r="C110" t="str">
            <v>P 8898 UV</v>
          </cell>
        </row>
        <row r="111">
          <cell r="A111" t="str">
            <v>CIPTO</v>
          </cell>
          <cell r="B111" t="str">
            <v>YPS Winongan</v>
          </cell>
          <cell r="C111" t="str">
            <v>P 8898 UV</v>
          </cell>
        </row>
        <row r="112">
          <cell r="A112" t="str">
            <v>YONO</v>
          </cell>
          <cell r="B112" t="str">
            <v>YPS Winongan</v>
          </cell>
          <cell r="C112" t="str">
            <v>P 8408 US</v>
          </cell>
        </row>
        <row r="113">
          <cell r="A113" t="str">
            <v>NASOR</v>
          </cell>
          <cell r="B113" t="str">
            <v>YPS Winongan</v>
          </cell>
          <cell r="C113" t="str">
            <v>N 9214 W</v>
          </cell>
        </row>
        <row r="114">
          <cell r="A114" t="str">
            <v>WARIMAN</v>
          </cell>
          <cell r="B114" t="str">
            <v>YPS Winongan</v>
          </cell>
          <cell r="C114" t="str">
            <v>N 9100 UR</v>
          </cell>
        </row>
        <row r="115">
          <cell r="A115" t="str">
            <v>ROBY</v>
          </cell>
          <cell r="B115" t="str">
            <v>YPS Winongan</v>
          </cell>
          <cell r="C115" t="str">
            <v>N 9725 W</v>
          </cell>
        </row>
        <row r="116">
          <cell r="A116" t="str">
            <v>KARIM</v>
          </cell>
          <cell r="B116" t="str">
            <v>YPS Winongan</v>
          </cell>
          <cell r="C116" t="str">
            <v>P 8408 UT</v>
          </cell>
        </row>
        <row r="117">
          <cell r="A117" t="str">
            <v>JEFRI</v>
          </cell>
          <cell r="B117" t="str">
            <v>YPS Winongan</v>
          </cell>
          <cell r="C117" t="str">
            <v>AD 1345 SA</v>
          </cell>
        </row>
        <row r="118">
          <cell r="A118" t="str">
            <v>JATMIKO</v>
          </cell>
          <cell r="B118" t="str">
            <v>YPS Pandaan</v>
          </cell>
          <cell r="C118" t="str">
            <v>N 8105 UR</v>
          </cell>
        </row>
        <row r="119">
          <cell r="A119" t="str">
            <v>YASIN</v>
          </cell>
          <cell r="B119" t="str">
            <v>YPS Pandaan</v>
          </cell>
          <cell r="C119" t="str">
            <v>B 9102 MN</v>
          </cell>
        </row>
        <row r="120">
          <cell r="A120" t="str">
            <v>SUNARYO</v>
          </cell>
          <cell r="B120" t="str">
            <v>YPS Pandaan</v>
          </cell>
          <cell r="C120" t="str">
            <v>N 8432 UW</v>
          </cell>
        </row>
        <row r="121">
          <cell r="A121" t="str">
            <v>SUDARSONO</v>
          </cell>
          <cell r="B121" t="str">
            <v>YPS Pandaan</v>
          </cell>
          <cell r="C121" t="str">
            <v>L 8104 WN</v>
          </cell>
        </row>
        <row r="122">
          <cell r="A122" t="str">
            <v>JAKIK</v>
          </cell>
          <cell r="B122" t="str">
            <v>YPS Winongan</v>
          </cell>
          <cell r="C122" t="str">
            <v>P 8898 UV</v>
          </cell>
        </row>
        <row r="123">
          <cell r="A123" t="str">
            <v>ASNAN</v>
          </cell>
          <cell r="B123" t="str">
            <v>YPS Pandaan</v>
          </cell>
          <cell r="C123" t="str">
            <v>N 0330VW</v>
          </cell>
        </row>
        <row r="124">
          <cell r="A124" t="str">
            <v>NANANG</v>
          </cell>
          <cell r="B124" t="str">
            <v>YPS Pandaan</v>
          </cell>
          <cell r="C124" t="str">
            <v>N 8479 W</v>
          </cell>
        </row>
        <row r="125">
          <cell r="A125" t="str">
            <v>KASIM</v>
          </cell>
          <cell r="B125" t="str">
            <v>YPS Winongan</v>
          </cell>
          <cell r="C125" t="str">
            <v>N 810N US</v>
          </cell>
        </row>
        <row r="126">
          <cell r="A126" t="str">
            <v>LATIF</v>
          </cell>
          <cell r="B126" t="str">
            <v>YPS Pandaan</v>
          </cell>
          <cell r="C126" t="str">
            <v>L 8104 WI</v>
          </cell>
        </row>
        <row r="127">
          <cell r="A127" t="str">
            <v>SANTOSO</v>
          </cell>
          <cell r="B127" t="str">
            <v>YPS Pandaan</v>
          </cell>
          <cell r="C127" t="str">
            <v>B 9032 BA</v>
          </cell>
        </row>
        <row r="128">
          <cell r="A128" t="str">
            <v>IWAN</v>
          </cell>
          <cell r="B128" t="str">
            <v>YPS Winongan</v>
          </cell>
          <cell r="C128" t="str">
            <v>P 8066 UV</v>
          </cell>
        </row>
        <row r="129">
          <cell r="A129" t="str">
            <v>TARMUJI</v>
          </cell>
          <cell r="B129" t="str">
            <v>YPS Pandaan</v>
          </cell>
          <cell r="C129" t="str">
            <v>B 9007 JJ</v>
          </cell>
        </row>
        <row r="130">
          <cell r="A130" t="str">
            <v>MAHRUS A</v>
          </cell>
          <cell r="B130" t="str">
            <v>YPS Winongan</v>
          </cell>
          <cell r="C130" t="str">
            <v>N 9214  WA</v>
          </cell>
        </row>
        <row r="131">
          <cell r="A131" t="str">
            <v>BUNYAMIN</v>
          </cell>
          <cell r="B131" t="str">
            <v>YPS Winongan</v>
          </cell>
          <cell r="C131" t="str">
            <v>N 8493 UR</v>
          </cell>
        </row>
        <row r="132">
          <cell r="A132" t="str">
            <v>AGUS D</v>
          </cell>
          <cell r="B132" t="str">
            <v>YPS Winongan</v>
          </cell>
          <cell r="C132" t="str">
            <v>L 9358 UK</v>
          </cell>
        </row>
        <row r="133">
          <cell r="A133" t="str">
            <v>BURAMIN</v>
          </cell>
          <cell r="B133" t="str">
            <v>YPS Winongan</v>
          </cell>
          <cell r="C133" t="str">
            <v>N 8493 UR</v>
          </cell>
        </row>
        <row r="134">
          <cell r="A134" t="str">
            <v>SABAR</v>
          </cell>
          <cell r="B134" t="str">
            <v>YPS Winongan</v>
          </cell>
          <cell r="C134" t="str">
            <v>N 9703 W</v>
          </cell>
        </row>
        <row r="135">
          <cell r="A135" t="str">
            <v>SYAIFUL T</v>
          </cell>
          <cell r="B135" t="str">
            <v>YPS Pandaan</v>
          </cell>
          <cell r="C135" t="str">
            <v>L 8101 ZZ</v>
          </cell>
        </row>
        <row r="136">
          <cell r="A136" t="str">
            <v>PURWADI</v>
          </cell>
          <cell r="B136" t="str">
            <v>YPS Pandaan</v>
          </cell>
          <cell r="C136" t="str">
            <v>L 8104 WR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MARCH"/>
      <sheetName val="FEB"/>
      <sheetName val="cover"/>
      <sheetName val="NRC"/>
      <sheetName val="LR"/>
      <sheetName val="LR Detil"/>
      <sheetName val="LR Detil  PER PRODUK"/>
      <sheetName val="LR DETIL PER BLN"/>
      <sheetName val="JAN"/>
      <sheetName val="DETIL NRC"/>
      <sheetName val="BIAYA"/>
      <sheetName val="MENU"/>
      <sheetName val="APRIL"/>
      <sheetName val="#REF"/>
      <sheetName val="TIS"/>
      <sheetName val="C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E1" t="str">
            <v>cgl</v>
          </cell>
          <cell r="F1" t="str">
            <v>saldoawal</v>
          </cell>
          <cell r="G1" t="str">
            <v>debet</v>
          </cell>
          <cell r="H1" t="str">
            <v>kredit</v>
          </cell>
          <cell r="I1" t="str">
            <v>saldoakhir</v>
          </cell>
        </row>
        <row r="2">
          <cell r="E2" t="str">
            <v>111101</v>
          </cell>
          <cell r="F2">
            <v>93213840</v>
          </cell>
          <cell r="G2">
            <v>0</v>
          </cell>
          <cell r="I2">
            <v>93213840</v>
          </cell>
        </row>
        <row r="3">
          <cell r="E3" t="str">
            <v>111102</v>
          </cell>
          <cell r="F3">
            <v>0</v>
          </cell>
          <cell r="I3">
            <v>0</v>
          </cell>
        </row>
        <row r="4">
          <cell r="E4" t="str">
            <v>111103</v>
          </cell>
          <cell r="F4">
            <v>0</v>
          </cell>
          <cell r="I4">
            <v>0</v>
          </cell>
        </row>
        <row r="5">
          <cell r="E5" t="str">
            <v>111104</v>
          </cell>
          <cell r="F5">
            <v>0</v>
          </cell>
          <cell r="H5">
            <v>0</v>
          </cell>
          <cell r="I5">
            <v>0</v>
          </cell>
        </row>
        <row r="6">
          <cell r="E6" t="str">
            <v>111105</v>
          </cell>
          <cell r="F6">
            <v>0</v>
          </cell>
          <cell r="I6">
            <v>0</v>
          </cell>
        </row>
        <row r="7">
          <cell r="E7" t="str">
            <v>111106</v>
          </cell>
          <cell r="F7">
            <v>0</v>
          </cell>
          <cell r="I7">
            <v>0</v>
          </cell>
        </row>
        <row r="8">
          <cell r="E8" t="str">
            <v>111107</v>
          </cell>
          <cell r="F8">
            <v>0</v>
          </cell>
          <cell r="I8">
            <v>0</v>
          </cell>
        </row>
        <row r="9">
          <cell r="E9" t="str">
            <v>111201</v>
          </cell>
          <cell r="F9">
            <v>2500000</v>
          </cell>
          <cell r="I9">
            <v>2500000</v>
          </cell>
        </row>
        <row r="10">
          <cell r="E10" t="str">
            <v>111202</v>
          </cell>
          <cell r="F10">
            <v>0</v>
          </cell>
          <cell r="I10">
            <v>0</v>
          </cell>
        </row>
        <row r="11">
          <cell r="E11" t="str">
            <v>111203</v>
          </cell>
          <cell r="F11">
            <v>0</v>
          </cell>
          <cell r="I11">
            <v>0</v>
          </cell>
        </row>
        <row r="12">
          <cell r="E12" t="str">
            <v>111301</v>
          </cell>
          <cell r="F12">
            <v>974403.01</v>
          </cell>
          <cell r="I12">
            <v>974403.01</v>
          </cell>
        </row>
        <row r="13">
          <cell r="E13" t="str">
            <v>111302</v>
          </cell>
          <cell r="F13">
            <v>0</v>
          </cell>
          <cell r="I13">
            <v>0</v>
          </cell>
        </row>
        <row r="14">
          <cell r="E14" t="str">
            <v>111303</v>
          </cell>
          <cell r="F14">
            <v>0</v>
          </cell>
          <cell r="I14">
            <v>0</v>
          </cell>
        </row>
        <row r="15">
          <cell r="E15" t="str">
            <v>111304</v>
          </cell>
          <cell r="F15">
            <v>0</v>
          </cell>
          <cell r="I15">
            <v>0</v>
          </cell>
        </row>
        <row r="16">
          <cell r="E16" t="str">
            <v>111305</v>
          </cell>
          <cell r="F16">
            <v>0</v>
          </cell>
          <cell r="I16">
            <v>0</v>
          </cell>
        </row>
        <row r="17">
          <cell r="E17" t="str">
            <v>111306</v>
          </cell>
          <cell r="F17">
            <v>0</v>
          </cell>
          <cell r="I17">
            <v>0</v>
          </cell>
        </row>
        <row r="18">
          <cell r="E18" t="str">
            <v>111307</v>
          </cell>
          <cell r="F18">
            <v>0</v>
          </cell>
          <cell r="I18">
            <v>0</v>
          </cell>
        </row>
        <row r="19">
          <cell r="E19" t="str">
            <v>111308</v>
          </cell>
          <cell r="F19">
            <v>0</v>
          </cell>
          <cell r="I19">
            <v>0</v>
          </cell>
        </row>
        <row r="20">
          <cell r="E20" t="str">
            <v>111309</v>
          </cell>
          <cell r="F20">
            <v>0</v>
          </cell>
          <cell r="I20">
            <v>0</v>
          </cell>
        </row>
        <row r="21">
          <cell r="E21" t="str">
            <v>111310</v>
          </cell>
          <cell r="F21">
            <v>0</v>
          </cell>
          <cell r="I21">
            <v>0</v>
          </cell>
        </row>
        <row r="22">
          <cell r="E22" t="str">
            <v>111311</v>
          </cell>
          <cell r="F22">
            <v>0</v>
          </cell>
          <cell r="I22">
            <v>0</v>
          </cell>
        </row>
        <row r="23">
          <cell r="E23" t="str">
            <v>111312</v>
          </cell>
          <cell r="F23">
            <v>0</v>
          </cell>
          <cell r="I23">
            <v>0</v>
          </cell>
        </row>
        <row r="24">
          <cell r="E24" t="str">
            <v>111313</v>
          </cell>
          <cell r="F24">
            <v>0</v>
          </cell>
          <cell r="I24">
            <v>0</v>
          </cell>
        </row>
        <row r="25">
          <cell r="E25" t="str">
            <v>111314</v>
          </cell>
          <cell r="F25">
            <v>0</v>
          </cell>
          <cell r="I25">
            <v>0</v>
          </cell>
        </row>
        <row r="26">
          <cell r="E26" t="str">
            <v>111315</v>
          </cell>
          <cell r="F26">
            <v>0</v>
          </cell>
          <cell r="I26">
            <v>0</v>
          </cell>
        </row>
        <row r="27">
          <cell r="E27" t="str">
            <v>111316</v>
          </cell>
          <cell r="F27">
            <v>0</v>
          </cell>
          <cell r="I27">
            <v>0</v>
          </cell>
        </row>
        <row r="28">
          <cell r="E28" t="str">
            <v>111317</v>
          </cell>
          <cell r="F28">
            <v>0</v>
          </cell>
          <cell r="I28">
            <v>0</v>
          </cell>
        </row>
        <row r="29">
          <cell r="E29" t="str">
            <v>111318</v>
          </cell>
          <cell r="F29">
            <v>0</v>
          </cell>
          <cell r="I29">
            <v>0</v>
          </cell>
        </row>
        <row r="30">
          <cell r="E30" t="str">
            <v>111319</v>
          </cell>
          <cell r="F30">
            <v>0</v>
          </cell>
          <cell r="I30">
            <v>0</v>
          </cell>
        </row>
        <row r="31">
          <cell r="E31" t="str">
            <v>111320</v>
          </cell>
          <cell r="F31">
            <v>0</v>
          </cell>
          <cell r="I31">
            <v>0</v>
          </cell>
        </row>
        <row r="32">
          <cell r="E32" t="str">
            <v>111321</v>
          </cell>
          <cell r="F32">
            <v>0</v>
          </cell>
          <cell r="I32">
            <v>0</v>
          </cell>
        </row>
        <row r="33">
          <cell r="E33" t="str">
            <v>111322</v>
          </cell>
          <cell r="F33">
            <v>0</v>
          </cell>
          <cell r="I33">
            <v>0</v>
          </cell>
        </row>
        <row r="34">
          <cell r="E34" t="str">
            <v>111323</v>
          </cell>
          <cell r="F34">
            <v>0</v>
          </cell>
          <cell r="I34">
            <v>0</v>
          </cell>
        </row>
        <row r="35">
          <cell r="E35" t="str">
            <v>111324</v>
          </cell>
          <cell r="F35">
            <v>0</v>
          </cell>
          <cell r="I35">
            <v>0</v>
          </cell>
        </row>
        <row r="36">
          <cell r="E36" t="str">
            <v>111325</v>
          </cell>
          <cell r="F36">
            <v>0</v>
          </cell>
          <cell r="I36">
            <v>0</v>
          </cell>
        </row>
        <row r="37">
          <cell r="E37" t="str">
            <v>111326</v>
          </cell>
          <cell r="F37">
            <v>0</v>
          </cell>
          <cell r="I37">
            <v>0</v>
          </cell>
        </row>
        <row r="38">
          <cell r="E38" t="str">
            <v>111327</v>
          </cell>
          <cell r="F38">
            <v>0</v>
          </cell>
          <cell r="I38">
            <v>0</v>
          </cell>
        </row>
        <row r="39">
          <cell r="E39" t="str">
            <v>111328</v>
          </cell>
          <cell r="F39">
            <v>0</v>
          </cell>
          <cell r="I39">
            <v>0</v>
          </cell>
        </row>
        <row r="40">
          <cell r="E40" t="str">
            <v>111329</v>
          </cell>
          <cell r="F40">
            <v>0</v>
          </cell>
          <cell r="I40">
            <v>0</v>
          </cell>
        </row>
        <row r="41">
          <cell r="E41" t="str">
            <v>111330</v>
          </cell>
          <cell r="F41">
            <v>0</v>
          </cell>
          <cell r="I41">
            <v>0</v>
          </cell>
        </row>
        <row r="42">
          <cell r="E42" t="str">
            <v>111331</v>
          </cell>
          <cell r="F42">
            <v>0</v>
          </cell>
          <cell r="I42">
            <v>0</v>
          </cell>
        </row>
        <row r="43">
          <cell r="E43" t="str">
            <v>111332</v>
          </cell>
          <cell r="F43">
            <v>0</v>
          </cell>
          <cell r="I43">
            <v>0</v>
          </cell>
        </row>
        <row r="44">
          <cell r="E44" t="str">
            <v>111333</v>
          </cell>
          <cell r="F44">
            <v>0</v>
          </cell>
          <cell r="I44">
            <v>0</v>
          </cell>
        </row>
        <row r="45">
          <cell r="E45" t="str">
            <v>111334</v>
          </cell>
          <cell r="F45">
            <v>0</v>
          </cell>
          <cell r="I45">
            <v>0</v>
          </cell>
        </row>
        <row r="46">
          <cell r="E46" t="str">
            <v>111335</v>
          </cell>
          <cell r="F46">
            <v>0</v>
          </cell>
          <cell r="I46">
            <v>0</v>
          </cell>
        </row>
        <row r="47">
          <cell r="E47" t="str">
            <v>111336</v>
          </cell>
          <cell r="F47">
            <v>0</v>
          </cell>
          <cell r="I47">
            <v>0</v>
          </cell>
        </row>
        <row r="48">
          <cell r="E48" t="str">
            <v>111337</v>
          </cell>
          <cell r="F48">
            <v>0</v>
          </cell>
          <cell r="I48">
            <v>0</v>
          </cell>
        </row>
        <row r="49">
          <cell r="E49" t="str">
            <v>111338</v>
          </cell>
          <cell r="F49">
            <v>0</v>
          </cell>
          <cell r="I49">
            <v>0</v>
          </cell>
        </row>
        <row r="50">
          <cell r="E50" t="str">
            <v>111339</v>
          </cell>
          <cell r="F50">
            <v>0</v>
          </cell>
          <cell r="I50">
            <v>0</v>
          </cell>
        </row>
        <row r="51">
          <cell r="E51" t="str">
            <v>111340</v>
          </cell>
          <cell r="F51">
            <v>0</v>
          </cell>
          <cell r="I51">
            <v>0</v>
          </cell>
        </row>
        <row r="52">
          <cell r="E52" t="str">
            <v>111341</v>
          </cell>
          <cell r="F52">
            <v>0</v>
          </cell>
          <cell r="I52">
            <v>0</v>
          </cell>
        </row>
        <row r="53">
          <cell r="E53" t="str">
            <v>111342</v>
          </cell>
          <cell r="F53">
            <v>0</v>
          </cell>
          <cell r="I53">
            <v>0</v>
          </cell>
        </row>
        <row r="54">
          <cell r="E54" t="str">
            <v>111343</v>
          </cell>
          <cell r="F54">
            <v>0</v>
          </cell>
          <cell r="I54">
            <v>0</v>
          </cell>
        </row>
        <row r="55">
          <cell r="E55" t="str">
            <v>111344</v>
          </cell>
          <cell r="F55">
            <v>0</v>
          </cell>
          <cell r="I55">
            <v>0</v>
          </cell>
        </row>
        <row r="56">
          <cell r="E56" t="str">
            <v>111345</v>
          </cell>
          <cell r="F56">
            <v>0</v>
          </cell>
          <cell r="I56">
            <v>0</v>
          </cell>
        </row>
        <row r="57">
          <cell r="E57" t="str">
            <v>111346</v>
          </cell>
          <cell r="F57">
            <v>0</v>
          </cell>
          <cell r="I57">
            <v>0</v>
          </cell>
        </row>
        <row r="58">
          <cell r="E58" t="str">
            <v>111401</v>
          </cell>
          <cell r="F58">
            <v>0</v>
          </cell>
          <cell r="I58">
            <v>0</v>
          </cell>
        </row>
        <row r="59">
          <cell r="E59" t="str">
            <v>111402</v>
          </cell>
          <cell r="F59">
            <v>0</v>
          </cell>
          <cell r="I59">
            <v>0</v>
          </cell>
        </row>
        <row r="60">
          <cell r="E60" t="str">
            <v>111403</v>
          </cell>
          <cell r="F60">
            <v>0</v>
          </cell>
          <cell r="I60">
            <v>0</v>
          </cell>
        </row>
        <row r="61">
          <cell r="E61" t="str">
            <v>111404</v>
          </cell>
          <cell r="F61">
            <v>0</v>
          </cell>
          <cell r="I61">
            <v>0</v>
          </cell>
        </row>
        <row r="62">
          <cell r="E62" t="str">
            <v>111405</v>
          </cell>
          <cell r="F62">
            <v>0</v>
          </cell>
          <cell r="I62">
            <v>0</v>
          </cell>
        </row>
        <row r="63">
          <cell r="E63" t="str">
            <v>111406</v>
          </cell>
          <cell r="F63">
            <v>0</v>
          </cell>
          <cell r="I63">
            <v>0</v>
          </cell>
        </row>
        <row r="64">
          <cell r="E64" t="str">
            <v>111407</v>
          </cell>
          <cell r="F64">
            <v>0</v>
          </cell>
          <cell r="I64">
            <v>0</v>
          </cell>
        </row>
        <row r="65">
          <cell r="E65" t="str">
            <v>111410</v>
          </cell>
          <cell r="F65">
            <v>0</v>
          </cell>
          <cell r="I65">
            <v>0</v>
          </cell>
        </row>
        <row r="66">
          <cell r="E66" t="str">
            <v>112101</v>
          </cell>
          <cell r="F66">
            <v>0</v>
          </cell>
          <cell r="I66">
            <v>0</v>
          </cell>
        </row>
        <row r="67">
          <cell r="E67" t="str">
            <v>113101</v>
          </cell>
          <cell r="F67">
            <v>832953526</v>
          </cell>
          <cell r="I67">
            <v>832953526</v>
          </cell>
        </row>
        <row r="68">
          <cell r="E68" t="str">
            <v>113102</v>
          </cell>
          <cell r="F68">
            <v>0</v>
          </cell>
          <cell r="I68">
            <v>0</v>
          </cell>
        </row>
        <row r="69">
          <cell r="E69" t="str">
            <v>113103</v>
          </cell>
          <cell r="F69">
            <v>5015700</v>
          </cell>
          <cell r="I69">
            <v>5015700</v>
          </cell>
        </row>
        <row r="70">
          <cell r="E70" t="str">
            <v>113104</v>
          </cell>
          <cell r="F70">
            <v>1050000</v>
          </cell>
          <cell r="I70">
            <v>1050000</v>
          </cell>
        </row>
        <row r="71">
          <cell r="E71" t="str">
            <v>113201</v>
          </cell>
          <cell r="F71">
            <v>341149500</v>
          </cell>
          <cell r="I71">
            <v>341149500</v>
          </cell>
        </row>
        <row r="72">
          <cell r="E72" t="str">
            <v>113202</v>
          </cell>
          <cell r="F72">
            <v>0</v>
          </cell>
          <cell r="I72">
            <v>0</v>
          </cell>
        </row>
        <row r="73">
          <cell r="E73" t="str">
            <v>113203</v>
          </cell>
          <cell r="F73">
            <v>0</v>
          </cell>
          <cell r="I73">
            <v>0</v>
          </cell>
        </row>
        <row r="74">
          <cell r="E74" t="str">
            <v>113204</v>
          </cell>
          <cell r="F74">
            <v>0</v>
          </cell>
          <cell r="I74">
            <v>0</v>
          </cell>
        </row>
        <row r="75">
          <cell r="E75" t="str">
            <v>113205</v>
          </cell>
          <cell r="F75">
            <v>0</v>
          </cell>
          <cell r="I75">
            <v>0</v>
          </cell>
        </row>
        <row r="76">
          <cell r="E76" t="str">
            <v>113206</v>
          </cell>
          <cell r="F76">
            <v>0</v>
          </cell>
          <cell r="I76">
            <v>0</v>
          </cell>
        </row>
        <row r="77">
          <cell r="E77" t="str">
            <v>113207</v>
          </cell>
          <cell r="F77">
            <v>0</v>
          </cell>
          <cell r="I77">
            <v>0</v>
          </cell>
        </row>
        <row r="78">
          <cell r="E78" t="str">
            <v>113208</v>
          </cell>
          <cell r="F78">
            <v>0</v>
          </cell>
          <cell r="I78">
            <v>0</v>
          </cell>
        </row>
        <row r="79">
          <cell r="E79" t="str">
            <v>113209</v>
          </cell>
          <cell r="F79">
            <v>0</v>
          </cell>
          <cell r="I79">
            <v>0</v>
          </cell>
        </row>
        <row r="80">
          <cell r="E80" t="str">
            <v>113210</v>
          </cell>
          <cell r="F80">
            <v>0</v>
          </cell>
          <cell r="I80">
            <v>0</v>
          </cell>
        </row>
        <row r="81">
          <cell r="E81" t="str">
            <v>113211</v>
          </cell>
          <cell r="F81">
            <v>0</v>
          </cell>
          <cell r="I81">
            <v>0</v>
          </cell>
        </row>
        <row r="82">
          <cell r="E82" t="str">
            <v>113212</v>
          </cell>
          <cell r="F82">
            <v>0</v>
          </cell>
          <cell r="I82">
            <v>0</v>
          </cell>
        </row>
        <row r="83">
          <cell r="E83" t="str">
            <v>113213</v>
          </cell>
          <cell r="F83">
            <v>0</v>
          </cell>
          <cell r="I83">
            <v>0</v>
          </cell>
        </row>
        <row r="84">
          <cell r="E84" t="str">
            <v>113214</v>
          </cell>
          <cell r="F84">
            <v>0</v>
          </cell>
          <cell r="I84">
            <v>0</v>
          </cell>
        </row>
        <row r="85">
          <cell r="E85" t="str">
            <v>113215</v>
          </cell>
          <cell r="F85">
            <v>0</v>
          </cell>
          <cell r="I85">
            <v>0</v>
          </cell>
        </row>
        <row r="86">
          <cell r="E86" t="str">
            <v>113216</v>
          </cell>
          <cell r="F86">
            <v>0</v>
          </cell>
          <cell r="I86">
            <v>0</v>
          </cell>
        </row>
        <row r="87">
          <cell r="E87" t="str">
            <v>113217</v>
          </cell>
          <cell r="F87">
            <v>0</v>
          </cell>
          <cell r="I87">
            <v>0</v>
          </cell>
        </row>
        <row r="88">
          <cell r="E88" t="str">
            <v>113218</v>
          </cell>
          <cell r="F88">
            <v>0</v>
          </cell>
          <cell r="I88">
            <v>0</v>
          </cell>
        </row>
        <row r="89">
          <cell r="E89" t="str">
            <v>113219</v>
          </cell>
          <cell r="F89">
            <v>0</v>
          </cell>
          <cell r="I89">
            <v>0</v>
          </cell>
        </row>
        <row r="90">
          <cell r="E90" t="str">
            <v>113220</v>
          </cell>
          <cell r="F90">
            <v>0</v>
          </cell>
          <cell r="I90">
            <v>0</v>
          </cell>
        </row>
        <row r="91">
          <cell r="E91" t="str">
            <v>113221</v>
          </cell>
          <cell r="F91">
            <v>0</v>
          </cell>
          <cell r="I91">
            <v>0</v>
          </cell>
        </row>
        <row r="92">
          <cell r="E92" t="str">
            <v>113222</v>
          </cell>
          <cell r="F92">
            <v>0</v>
          </cell>
          <cell r="I92">
            <v>0</v>
          </cell>
        </row>
        <row r="93">
          <cell r="E93" t="str">
            <v>113223</v>
          </cell>
          <cell r="F93">
            <v>0</v>
          </cell>
          <cell r="I93">
            <v>0</v>
          </cell>
        </row>
        <row r="94">
          <cell r="E94" t="str">
            <v>113224</v>
          </cell>
          <cell r="F94">
            <v>0</v>
          </cell>
          <cell r="I94">
            <v>0</v>
          </cell>
        </row>
        <row r="95">
          <cell r="E95" t="str">
            <v>113225</v>
          </cell>
          <cell r="F95">
            <v>0</v>
          </cell>
          <cell r="I95">
            <v>0</v>
          </cell>
        </row>
        <row r="96">
          <cell r="E96" t="str">
            <v>114101</v>
          </cell>
          <cell r="F96">
            <v>0</v>
          </cell>
          <cell r="I96">
            <v>0</v>
          </cell>
        </row>
        <row r="97">
          <cell r="E97" t="str">
            <v>114201</v>
          </cell>
          <cell r="F97">
            <v>0</v>
          </cell>
          <cell r="I97">
            <v>0</v>
          </cell>
        </row>
        <row r="98">
          <cell r="E98" t="str">
            <v>114301</v>
          </cell>
          <cell r="F98">
            <v>0</v>
          </cell>
          <cell r="I98">
            <v>0</v>
          </cell>
        </row>
        <row r="99">
          <cell r="E99" t="str">
            <v>114302</v>
          </cell>
          <cell r="F99">
            <v>0</v>
          </cell>
          <cell r="I99">
            <v>0</v>
          </cell>
        </row>
        <row r="100">
          <cell r="E100" t="str">
            <v>114303</v>
          </cell>
          <cell r="F100">
            <v>0</v>
          </cell>
          <cell r="I100">
            <v>0</v>
          </cell>
        </row>
        <row r="101">
          <cell r="E101" t="str">
            <v>114304</v>
          </cell>
          <cell r="F101">
            <v>0</v>
          </cell>
          <cell r="I101">
            <v>0</v>
          </cell>
        </row>
        <row r="102">
          <cell r="E102" t="str">
            <v>114305</v>
          </cell>
          <cell r="F102">
            <v>0</v>
          </cell>
          <cell r="I102">
            <v>0</v>
          </cell>
        </row>
        <row r="103">
          <cell r="E103" t="str">
            <v>114306</v>
          </cell>
          <cell r="F103">
            <v>0</v>
          </cell>
          <cell r="I103">
            <v>0</v>
          </cell>
        </row>
        <row r="104">
          <cell r="E104" t="str">
            <v>114307</v>
          </cell>
          <cell r="F104">
            <v>0</v>
          </cell>
          <cell r="I104">
            <v>0</v>
          </cell>
        </row>
        <row r="105">
          <cell r="E105" t="str">
            <v>114308</v>
          </cell>
          <cell r="F105">
            <v>0</v>
          </cell>
          <cell r="I105">
            <v>0</v>
          </cell>
        </row>
        <row r="106">
          <cell r="E106" t="str">
            <v>114309</v>
          </cell>
          <cell r="F106">
            <v>0</v>
          </cell>
          <cell r="I106">
            <v>0</v>
          </cell>
        </row>
        <row r="107">
          <cell r="E107" t="str">
            <v>114310</v>
          </cell>
          <cell r="F107">
            <v>0</v>
          </cell>
          <cell r="I107">
            <v>0</v>
          </cell>
        </row>
        <row r="108">
          <cell r="E108" t="str">
            <v>114311</v>
          </cell>
          <cell r="F108">
            <v>0</v>
          </cell>
          <cell r="I108">
            <v>0</v>
          </cell>
        </row>
        <row r="109">
          <cell r="E109" t="str">
            <v>114901</v>
          </cell>
          <cell r="F109">
            <v>0</v>
          </cell>
          <cell r="I109">
            <v>0</v>
          </cell>
        </row>
        <row r="110">
          <cell r="E110" t="str">
            <v>114902</v>
          </cell>
          <cell r="F110">
            <v>0</v>
          </cell>
          <cell r="I110">
            <v>0</v>
          </cell>
        </row>
        <row r="111">
          <cell r="E111" t="str">
            <v>114903</v>
          </cell>
          <cell r="F111">
            <v>0</v>
          </cell>
          <cell r="I111">
            <v>0</v>
          </cell>
        </row>
        <row r="112">
          <cell r="E112" t="str">
            <v>114904</v>
          </cell>
          <cell r="F112">
            <v>0</v>
          </cell>
          <cell r="I112">
            <v>0</v>
          </cell>
        </row>
        <row r="113">
          <cell r="E113" t="str">
            <v>114905</v>
          </cell>
          <cell r="F113">
            <v>0</v>
          </cell>
          <cell r="I113">
            <v>0</v>
          </cell>
        </row>
        <row r="114">
          <cell r="E114" t="str">
            <v>114906</v>
          </cell>
          <cell r="F114">
            <v>0</v>
          </cell>
          <cell r="I114">
            <v>0</v>
          </cell>
        </row>
        <row r="115">
          <cell r="E115" t="str">
            <v>114907</v>
          </cell>
          <cell r="F115">
            <v>0</v>
          </cell>
          <cell r="I115">
            <v>0</v>
          </cell>
        </row>
        <row r="116">
          <cell r="E116" t="str">
            <v>114908</v>
          </cell>
          <cell r="F116">
            <v>0</v>
          </cell>
          <cell r="I116">
            <v>0</v>
          </cell>
        </row>
        <row r="117">
          <cell r="E117" t="str">
            <v>114909</v>
          </cell>
          <cell r="F117">
            <v>0</v>
          </cell>
          <cell r="I117">
            <v>0</v>
          </cell>
        </row>
        <row r="118">
          <cell r="E118" t="str">
            <v>114910</v>
          </cell>
          <cell r="F118">
            <v>0</v>
          </cell>
          <cell r="I118">
            <v>0</v>
          </cell>
        </row>
        <row r="119">
          <cell r="E119" t="str">
            <v>114911</v>
          </cell>
          <cell r="F119">
            <v>0</v>
          </cell>
          <cell r="I119">
            <v>0</v>
          </cell>
        </row>
        <row r="120">
          <cell r="E120" t="str">
            <v>114912</v>
          </cell>
          <cell r="F120">
            <v>0</v>
          </cell>
          <cell r="I120">
            <v>0</v>
          </cell>
        </row>
        <row r="121">
          <cell r="E121" t="str">
            <v>114913</v>
          </cell>
          <cell r="F121">
            <v>0</v>
          </cell>
          <cell r="I121">
            <v>0</v>
          </cell>
        </row>
        <row r="122">
          <cell r="E122" t="str">
            <v>114914</v>
          </cell>
          <cell r="F122">
            <v>0</v>
          </cell>
          <cell r="I122">
            <v>0</v>
          </cell>
        </row>
        <row r="123">
          <cell r="E123" t="str">
            <v>114915</v>
          </cell>
          <cell r="F123">
            <v>0</v>
          </cell>
          <cell r="I123">
            <v>0</v>
          </cell>
        </row>
        <row r="124">
          <cell r="E124" t="str">
            <v>114916</v>
          </cell>
          <cell r="F124">
            <v>0</v>
          </cell>
          <cell r="I124">
            <v>0</v>
          </cell>
        </row>
        <row r="125">
          <cell r="E125" t="str">
            <v>114917</v>
          </cell>
          <cell r="F125">
            <v>0</v>
          </cell>
          <cell r="I125">
            <v>0</v>
          </cell>
        </row>
        <row r="126">
          <cell r="E126" t="str">
            <v>114918</v>
          </cell>
          <cell r="F126">
            <v>0</v>
          </cell>
          <cell r="I126">
            <v>0</v>
          </cell>
        </row>
        <row r="127">
          <cell r="E127" t="str">
            <v>114919</v>
          </cell>
          <cell r="F127">
            <v>0</v>
          </cell>
          <cell r="I127">
            <v>0</v>
          </cell>
        </row>
        <row r="128">
          <cell r="E128" t="str">
            <v>114920</v>
          </cell>
          <cell r="F128">
            <v>0</v>
          </cell>
          <cell r="I128">
            <v>0</v>
          </cell>
        </row>
        <row r="129">
          <cell r="E129" t="str">
            <v>114921</v>
          </cell>
          <cell r="F129">
            <v>0</v>
          </cell>
          <cell r="I129">
            <v>0</v>
          </cell>
        </row>
        <row r="130">
          <cell r="E130" t="str">
            <v>114922</v>
          </cell>
          <cell r="F130">
            <v>0</v>
          </cell>
          <cell r="I130">
            <v>0</v>
          </cell>
        </row>
        <row r="131">
          <cell r="E131" t="str">
            <v>114923</v>
          </cell>
          <cell r="F131">
            <v>0</v>
          </cell>
          <cell r="I131">
            <v>0</v>
          </cell>
        </row>
        <row r="132">
          <cell r="E132" t="str">
            <v>114924</v>
          </cell>
          <cell r="F132">
            <v>0</v>
          </cell>
          <cell r="I132">
            <v>0</v>
          </cell>
        </row>
        <row r="133">
          <cell r="E133" t="str">
            <v>114925</v>
          </cell>
          <cell r="F133">
            <v>0</v>
          </cell>
          <cell r="I133">
            <v>0</v>
          </cell>
        </row>
        <row r="134">
          <cell r="E134" t="str">
            <v>114926</v>
          </cell>
          <cell r="F134">
            <v>0</v>
          </cell>
          <cell r="I134">
            <v>0</v>
          </cell>
        </row>
        <row r="135">
          <cell r="E135" t="str">
            <v>114927</v>
          </cell>
          <cell r="F135">
            <v>0</v>
          </cell>
          <cell r="I135">
            <v>0</v>
          </cell>
        </row>
        <row r="136">
          <cell r="E136" t="str">
            <v>114928</v>
          </cell>
          <cell r="F136">
            <v>0</v>
          </cell>
          <cell r="I136">
            <v>0</v>
          </cell>
        </row>
        <row r="137">
          <cell r="E137" t="str">
            <v>114929</v>
          </cell>
          <cell r="F137">
            <v>0</v>
          </cell>
          <cell r="I137">
            <v>0</v>
          </cell>
        </row>
        <row r="138">
          <cell r="E138" t="str">
            <v>114930</v>
          </cell>
          <cell r="F138">
            <v>0</v>
          </cell>
          <cell r="I138">
            <v>0</v>
          </cell>
        </row>
        <row r="139">
          <cell r="E139" t="str">
            <v>114998</v>
          </cell>
          <cell r="F139">
            <v>0</v>
          </cell>
          <cell r="I139">
            <v>0</v>
          </cell>
        </row>
        <row r="140">
          <cell r="E140" t="str">
            <v>114999</v>
          </cell>
          <cell r="F140">
            <v>0</v>
          </cell>
          <cell r="I140">
            <v>0</v>
          </cell>
        </row>
        <row r="141">
          <cell r="E141" t="str">
            <v>115101</v>
          </cell>
          <cell r="F141">
            <v>0</v>
          </cell>
          <cell r="I141">
            <v>0</v>
          </cell>
        </row>
        <row r="142">
          <cell r="E142" t="str">
            <v>115102</v>
          </cell>
          <cell r="F142">
            <v>0</v>
          </cell>
          <cell r="I142">
            <v>0</v>
          </cell>
        </row>
        <row r="143">
          <cell r="E143" t="str">
            <v>115103</v>
          </cell>
          <cell r="F143">
            <v>0</v>
          </cell>
          <cell r="I143">
            <v>0</v>
          </cell>
        </row>
        <row r="144">
          <cell r="E144" t="str">
            <v>115104</v>
          </cell>
          <cell r="F144">
            <v>0</v>
          </cell>
          <cell r="I144">
            <v>0</v>
          </cell>
        </row>
        <row r="145">
          <cell r="E145" t="str">
            <v>115105</v>
          </cell>
          <cell r="F145">
            <v>0</v>
          </cell>
          <cell r="I145">
            <v>0</v>
          </cell>
        </row>
        <row r="146">
          <cell r="E146" t="str">
            <v>115106</v>
          </cell>
          <cell r="F146">
            <v>0</v>
          </cell>
          <cell r="I146">
            <v>0</v>
          </cell>
        </row>
        <row r="147">
          <cell r="E147" t="str">
            <v>115107</v>
          </cell>
          <cell r="F147">
            <v>0</v>
          </cell>
          <cell r="I147">
            <v>0</v>
          </cell>
        </row>
        <row r="148">
          <cell r="E148" t="str">
            <v>115108</v>
          </cell>
          <cell r="F148">
            <v>0</v>
          </cell>
          <cell r="I148">
            <v>0</v>
          </cell>
        </row>
        <row r="149">
          <cell r="E149" t="str">
            <v>115201</v>
          </cell>
          <cell r="F149">
            <v>0</v>
          </cell>
          <cell r="I149">
            <v>0</v>
          </cell>
        </row>
        <row r="150">
          <cell r="E150" t="str">
            <v>115202</v>
          </cell>
          <cell r="F150">
            <v>0</v>
          </cell>
          <cell r="I150">
            <v>0</v>
          </cell>
        </row>
        <row r="151">
          <cell r="E151" t="str">
            <v>115203</v>
          </cell>
          <cell r="F151">
            <v>0</v>
          </cell>
          <cell r="I151">
            <v>0</v>
          </cell>
        </row>
        <row r="152">
          <cell r="E152" t="str">
            <v>115204</v>
          </cell>
          <cell r="F152">
            <v>0</v>
          </cell>
          <cell r="I152">
            <v>0</v>
          </cell>
        </row>
        <row r="153">
          <cell r="E153" t="str">
            <v>115205</v>
          </cell>
          <cell r="F153">
            <v>0</v>
          </cell>
          <cell r="I153">
            <v>0</v>
          </cell>
        </row>
        <row r="154">
          <cell r="E154" t="str">
            <v>115206</v>
          </cell>
          <cell r="F154">
            <v>0</v>
          </cell>
          <cell r="I154">
            <v>0</v>
          </cell>
        </row>
        <row r="155">
          <cell r="E155" t="str">
            <v>115207</v>
          </cell>
          <cell r="F155">
            <v>0</v>
          </cell>
          <cell r="I155">
            <v>0</v>
          </cell>
        </row>
        <row r="156">
          <cell r="E156" t="str">
            <v>115208</v>
          </cell>
          <cell r="F156">
            <v>0</v>
          </cell>
          <cell r="I156">
            <v>0</v>
          </cell>
        </row>
        <row r="157">
          <cell r="E157" t="str">
            <v>115301</v>
          </cell>
          <cell r="F157">
            <v>0</v>
          </cell>
        </row>
        <row r="158">
          <cell r="E158" t="str">
            <v>115302</v>
          </cell>
          <cell r="F158">
            <v>0</v>
          </cell>
        </row>
        <row r="159">
          <cell r="E159" t="str">
            <v>115303</v>
          </cell>
          <cell r="F159">
            <v>0</v>
          </cell>
        </row>
        <row r="160">
          <cell r="E160" t="str">
            <v>115304</v>
          </cell>
          <cell r="F160">
            <v>0</v>
          </cell>
        </row>
        <row r="161">
          <cell r="E161" t="str">
            <v>115305</v>
          </cell>
          <cell r="F161">
            <v>0</v>
          </cell>
        </row>
        <row r="162">
          <cell r="E162" t="str">
            <v>115306</v>
          </cell>
          <cell r="F162">
            <v>0</v>
          </cell>
        </row>
        <row r="163">
          <cell r="E163" t="str">
            <v>115307</v>
          </cell>
          <cell r="F163">
            <v>0</v>
          </cell>
        </row>
        <row r="164">
          <cell r="E164" t="str">
            <v>115308</v>
          </cell>
          <cell r="F164">
            <v>0</v>
          </cell>
        </row>
        <row r="165">
          <cell r="E165" t="str">
            <v>115309</v>
          </cell>
          <cell r="F165">
            <v>0</v>
          </cell>
        </row>
        <row r="166">
          <cell r="E166" t="str">
            <v>115310</v>
          </cell>
          <cell r="F166">
            <v>0</v>
          </cell>
        </row>
        <row r="167">
          <cell r="E167">
            <v>115401</v>
          </cell>
          <cell r="F167">
            <v>0</v>
          </cell>
        </row>
        <row r="168">
          <cell r="E168">
            <v>115402</v>
          </cell>
          <cell r="F168">
            <v>0</v>
          </cell>
        </row>
        <row r="169">
          <cell r="E169">
            <v>115403</v>
          </cell>
          <cell r="F169">
            <v>0</v>
          </cell>
        </row>
        <row r="170">
          <cell r="E170">
            <v>115404</v>
          </cell>
          <cell r="F170">
            <v>0</v>
          </cell>
        </row>
        <row r="171">
          <cell r="E171">
            <v>115405</v>
          </cell>
          <cell r="F171">
            <v>0</v>
          </cell>
        </row>
        <row r="172">
          <cell r="E172">
            <v>115501</v>
          </cell>
          <cell r="F172">
            <v>0</v>
          </cell>
        </row>
        <row r="173">
          <cell r="E173">
            <v>115502</v>
          </cell>
          <cell r="F173">
            <v>0</v>
          </cell>
        </row>
        <row r="174">
          <cell r="E174">
            <v>115503</v>
          </cell>
          <cell r="F174">
            <v>0</v>
          </cell>
        </row>
        <row r="175">
          <cell r="E175">
            <v>115504</v>
          </cell>
          <cell r="F175">
            <v>0</v>
          </cell>
        </row>
        <row r="176">
          <cell r="E176">
            <v>115601</v>
          </cell>
          <cell r="F176">
            <v>0</v>
          </cell>
        </row>
        <row r="177">
          <cell r="E177">
            <v>115602</v>
          </cell>
          <cell r="F177">
            <v>0</v>
          </cell>
        </row>
        <row r="178">
          <cell r="E178">
            <v>115603</v>
          </cell>
          <cell r="F178">
            <v>0</v>
          </cell>
        </row>
        <row r="179">
          <cell r="E179">
            <v>115604</v>
          </cell>
          <cell r="F179">
            <v>0</v>
          </cell>
        </row>
        <row r="180">
          <cell r="E180">
            <v>115605</v>
          </cell>
          <cell r="F180">
            <v>0</v>
          </cell>
        </row>
        <row r="181">
          <cell r="E181">
            <v>115606</v>
          </cell>
          <cell r="F181">
            <v>0</v>
          </cell>
        </row>
        <row r="182">
          <cell r="E182">
            <v>115607</v>
          </cell>
          <cell r="F182">
            <v>0</v>
          </cell>
        </row>
        <row r="183">
          <cell r="E183">
            <v>115608</v>
          </cell>
          <cell r="F183">
            <v>0</v>
          </cell>
        </row>
        <row r="184">
          <cell r="E184">
            <v>115609</v>
          </cell>
          <cell r="F184">
            <v>0</v>
          </cell>
        </row>
        <row r="185">
          <cell r="E185">
            <v>115610</v>
          </cell>
          <cell r="F185">
            <v>0</v>
          </cell>
        </row>
        <row r="186">
          <cell r="E186">
            <v>115611</v>
          </cell>
          <cell r="F186">
            <v>0</v>
          </cell>
        </row>
        <row r="187">
          <cell r="E187">
            <v>115612</v>
          </cell>
          <cell r="F187">
            <v>0</v>
          </cell>
        </row>
        <row r="188">
          <cell r="E188">
            <v>115613</v>
          </cell>
          <cell r="F188">
            <v>0</v>
          </cell>
        </row>
        <row r="189">
          <cell r="E189">
            <v>115614</v>
          </cell>
          <cell r="F189">
            <v>0</v>
          </cell>
        </row>
        <row r="190">
          <cell r="E190">
            <v>115615</v>
          </cell>
          <cell r="F190">
            <v>0</v>
          </cell>
        </row>
        <row r="191">
          <cell r="E191">
            <v>115616</v>
          </cell>
          <cell r="F191">
            <v>0</v>
          </cell>
        </row>
        <row r="192">
          <cell r="E192">
            <v>115617</v>
          </cell>
          <cell r="F192">
            <v>0</v>
          </cell>
        </row>
        <row r="193">
          <cell r="E193" t="str">
            <v>115701</v>
          </cell>
          <cell r="F193">
            <v>0</v>
          </cell>
          <cell r="I193">
            <v>0</v>
          </cell>
        </row>
        <row r="194">
          <cell r="E194" t="str">
            <v>115702</v>
          </cell>
          <cell r="F194">
            <v>0</v>
          </cell>
          <cell r="I194">
            <v>0</v>
          </cell>
        </row>
        <row r="195">
          <cell r="E195" t="str">
            <v>115801</v>
          </cell>
          <cell r="F195">
            <v>0</v>
          </cell>
          <cell r="I195">
            <v>0</v>
          </cell>
        </row>
        <row r="196">
          <cell r="E196" t="str">
            <v>115802</v>
          </cell>
          <cell r="F196">
            <v>0</v>
          </cell>
          <cell r="I196">
            <v>0</v>
          </cell>
        </row>
        <row r="197">
          <cell r="E197" t="str">
            <v>115803</v>
          </cell>
          <cell r="F197">
            <v>0</v>
          </cell>
          <cell r="I197">
            <v>0</v>
          </cell>
        </row>
        <row r="198">
          <cell r="E198" t="str">
            <v>115804</v>
          </cell>
          <cell r="F198">
            <v>0</v>
          </cell>
          <cell r="I198">
            <v>0</v>
          </cell>
        </row>
        <row r="199">
          <cell r="E199" t="str">
            <v>115805</v>
          </cell>
          <cell r="F199">
            <v>0</v>
          </cell>
          <cell r="I199">
            <v>0</v>
          </cell>
        </row>
        <row r="200">
          <cell r="E200" t="str">
            <v>115806</v>
          </cell>
          <cell r="F200">
            <v>0</v>
          </cell>
          <cell r="I200">
            <v>0</v>
          </cell>
        </row>
        <row r="201">
          <cell r="E201" t="str">
            <v>115807</v>
          </cell>
          <cell r="F201">
            <v>0</v>
          </cell>
          <cell r="I201">
            <v>0</v>
          </cell>
        </row>
        <row r="202">
          <cell r="E202" t="str">
            <v>115901</v>
          </cell>
          <cell r="F202">
            <v>0</v>
          </cell>
          <cell r="I202">
            <v>0</v>
          </cell>
        </row>
        <row r="203">
          <cell r="E203" t="str">
            <v>116001</v>
          </cell>
          <cell r="F203">
            <v>0</v>
          </cell>
          <cell r="I203">
            <v>0</v>
          </cell>
        </row>
        <row r="204">
          <cell r="E204" t="str">
            <v>116101</v>
          </cell>
          <cell r="F204">
            <v>0</v>
          </cell>
          <cell r="I204">
            <v>0</v>
          </cell>
        </row>
        <row r="205">
          <cell r="E205" t="str">
            <v>116102</v>
          </cell>
          <cell r="F205">
            <v>0</v>
          </cell>
          <cell r="I205">
            <v>0</v>
          </cell>
        </row>
        <row r="206">
          <cell r="E206" t="str">
            <v>116103</v>
          </cell>
          <cell r="F206">
            <v>0</v>
          </cell>
          <cell r="I206">
            <v>0</v>
          </cell>
        </row>
        <row r="207">
          <cell r="E207" t="str">
            <v>116201</v>
          </cell>
          <cell r="F207">
            <v>0</v>
          </cell>
          <cell r="I207">
            <v>0</v>
          </cell>
        </row>
        <row r="208">
          <cell r="E208" t="str">
            <v>116202</v>
          </cell>
          <cell r="F208">
            <v>0</v>
          </cell>
          <cell r="I208">
            <v>0</v>
          </cell>
        </row>
        <row r="209">
          <cell r="E209" t="str">
            <v>116301</v>
          </cell>
          <cell r="F209">
            <v>0</v>
          </cell>
          <cell r="I209">
            <v>0</v>
          </cell>
        </row>
        <row r="210">
          <cell r="E210" t="str">
            <v>116302</v>
          </cell>
          <cell r="F210">
            <v>0</v>
          </cell>
          <cell r="I210">
            <v>0</v>
          </cell>
        </row>
        <row r="211">
          <cell r="E211" t="str">
            <v>116303</v>
          </cell>
          <cell r="F211">
            <v>0</v>
          </cell>
          <cell r="I211">
            <v>0</v>
          </cell>
        </row>
        <row r="212">
          <cell r="E212" t="str">
            <v>116304</v>
          </cell>
          <cell r="F212">
            <v>0</v>
          </cell>
          <cell r="I212">
            <v>0</v>
          </cell>
        </row>
        <row r="213">
          <cell r="E213" t="str">
            <v>116305</v>
          </cell>
          <cell r="F213">
            <v>0</v>
          </cell>
          <cell r="I213">
            <v>0</v>
          </cell>
        </row>
        <row r="214">
          <cell r="E214" t="str">
            <v>117101</v>
          </cell>
          <cell r="F214">
            <v>0</v>
          </cell>
          <cell r="I214">
            <v>0</v>
          </cell>
        </row>
        <row r="215">
          <cell r="E215" t="str">
            <v>117102</v>
          </cell>
          <cell r="F215">
            <v>0</v>
          </cell>
          <cell r="I215">
            <v>0</v>
          </cell>
        </row>
        <row r="216">
          <cell r="E216" t="str">
            <v>117201</v>
          </cell>
          <cell r="F216">
            <v>0</v>
          </cell>
          <cell r="I216">
            <v>0</v>
          </cell>
        </row>
        <row r="217">
          <cell r="E217" t="str">
            <v>117202</v>
          </cell>
          <cell r="F217">
            <v>0</v>
          </cell>
          <cell r="I217">
            <v>0</v>
          </cell>
        </row>
        <row r="218">
          <cell r="E218" t="str">
            <v>117203</v>
          </cell>
          <cell r="F218">
            <v>0</v>
          </cell>
          <cell r="I218">
            <v>0</v>
          </cell>
        </row>
        <row r="219">
          <cell r="E219" t="str">
            <v>117204</v>
          </cell>
          <cell r="F219">
            <v>0</v>
          </cell>
          <cell r="I219">
            <v>0</v>
          </cell>
        </row>
        <row r="220">
          <cell r="E220" t="str">
            <v>117205</v>
          </cell>
          <cell r="F220">
            <v>0</v>
          </cell>
          <cell r="I220">
            <v>0</v>
          </cell>
        </row>
        <row r="221">
          <cell r="E221" t="str">
            <v>117206</v>
          </cell>
          <cell r="F221">
            <v>0</v>
          </cell>
          <cell r="I221">
            <v>0</v>
          </cell>
        </row>
        <row r="222">
          <cell r="E222" t="str">
            <v>117207</v>
          </cell>
          <cell r="F222">
            <v>0</v>
          </cell>
          <cell r="I222">
            <v>0</v>
          </cell>
        </row>
        <row r="223">
          <cell r="E223" t="str">
            <v>117208</v>
          </cell>
          <cell r="F223">
            <v>0</v>
          </cell>
          <cell r="I223">
            <v>0</v>
          </cell>
        </row>
        <row r="224">
          <cell r="E224" t="str">
            <v>118101</v>
          </cell>
          <cell r="F224">
            <v>0</v>
          </cell>
          <cell r="I224">
            <v>0</v>
          </cell>
        </row>
        <row r="225">
          <cell r="E225" t="str">
            <v>118102</v>
          </cell>
          <cell r="F225">
            <v>0</v>
          </cell>
          <cell r="I225">
            <v>0</v>
          </cell>
        </row>
        <row r="226">
          <cell r="E226" t="str">
            <v>118201</v>
          </cell>
          <cell r="F226">
            <v>0</v>
          </cell>
          <cell r="I226">
            <v>0</v>
          </cell>
        </row>
        <row r="227">
          <cell r="E227" t="str">
            <v>118301</v>
          </cell>
          <cell r="F227">
            <v>0</v>
          </cell>
          <cell r="I227">
            <v>0</v>
          </cell>
        </row>
        <row r="228">
          <cell r="E228" t="str">
            <v>118302</v>
          </cell>
          <cell r="F228">
            <v>0</v>
          </cell>
          <cell r="I228">
            <v>0</v>
          </cell>
        </row>
        <row r="229">
          <cell r="E229" t="str">
            <v>122101</v>
          </cell>
          <cell r="F229">
            <v>0</v>
          </cell>
          <cell r="I229">
            <v>0</v>
          </cell>
        </row>
        <row r="230">
          <cell r="E230" t="str">
            <v>122102</v>
          </cell>
          <cell r="F230">
            <v>0</v>
          </cell>
          <cell r="I230">
            <v>0</v>
          </cell>
        </row>
        <row r="231">
          <cell r="E231" t="str">
            <v>122103</v>
          </cell>
          <cell r="F231">
            <v>0</v>
          </cell>
          <cell r="I231">
            <v>0</v>
          </cell>
        </row>
        <row r="232">
          <cell r="E232" t="str">
            <v>122104</v>
          </cell>
          <cell r="F232">
            <v>0</v>
          </cell>
          <cell r="I232">
            <v>0</v>
          </cell>
        </row>
        <row r="233">
          <cell r="E233" t="str">
            <v>122105</v>
          </cell>
          <cell r="F233">
            <v>0</v>
          </cell>
          <cell r="I233">
            <v>0</v>
          </cell>
        </row>
        <row r="234">
          <cell r="E234" t="str">
            <v>122106</v>
          </cell>
          <cell r="F234">
            <v>0</v>
          </cell>
          <cell r="I234">
            <v>0</v>
          </cell>
        </row>
        <row r="235">
          <cell r="E235" t="str">
            <v>122107</v>
          </cell>
          <cell r="F235">
            <v>0</v>
          </cell>
          <cell r="I235">
            <v>0</v>
          </cell>
        </row>
        <row r="236">
          <cell r="E236" t="str">
            <v>122108</v>
          </cell>
          <cell r="F236">
            <v>0</v>
          </cell>
          <cell r="I236">
            <v>0</v>
          </cell>
        </row>
        <row r="237">
          <cell r="E237" t="str">
            <v>122109</v>
          </cell>
          <cell r="F237">
            <v>0</v>
          </cell>
          <cell r="I237">
            <v>0</v>
          </cell>
        </row>
        <row r="238">
          <cell r="E238" t="str">
            <v>122202</v>
          </cell>
          <cell r="F238">
            <v>0</v>
          </cell>
          <cell r="I238">
            <v>0</v>
          </cell>
        </row>
        <row r="239">
          <cell r="E239" t="str">
            <v>122203</v>
          </cell>
          <cell r="F239">
            <v>0</v>
          </cell>
          <cell r="I239">
            <v>0</v>
          </cell>
        </row>
        <row r="240">
          <cell r="E240" t="str">
            <v>122204</v>
          </cell>
          <cell r="F240">
            <v>0</v>
          </cell>
          <cell r="I240">
            <v>0</v>
          </cell>
        </row>
        <row r="241">
          <cell r="E241" t="str">
            <v>122205</v>
          </cell>
          <cell r="F241">
            <v>0</v>
          </cell>
          <cell r="I241">
            <v>0</v>
          </cell>
        </row>
        <row r="242">
          <cell r="E242" t="str">
            <v>122206</v>
          </cell>
          <cell r="F242">
            <v>0</v>
          </cell>
          <cell r="I242">
            <v>0</v>
          </cell>
        </row>
        <row r="243">
          <cell r="E243" t="str">
            <v>122207</v>
          </cell>
          <cell r="F243">
            <v>0</v>
          </cell>
          <cell r="I243">
            <v>0</v>
          </cell>
        </row>
        <row r="244">
          <cell r="E244" t="str">
            <v>122208</v>
          </cell>
          <cell r="F244">
            <v>0</v>
          </cell>
          <cell r="I244">
            <v>0</v>
          </cell>
        </row>
        <row r="245">
          <cell r="E245" t="str">
            <v>122209</v>
          </cell>
          <cell r="F245">
            <v>0</v>
          </cell>
          <cell r="I245">
            <v>0</v>
          </cell>
        </row>
        <row r="246">
          <cell r="E246" t="str">
            <v>123102</v>
          </cell>
          <cell r="F246">
            <v>0</v>
          </cell>
          <cell r="I246">
            <v>0</v>
          </cell>
        </row>
        <row r="247">
          <cell r="E247" t="str">
            <v>124101</v>
          </cell>
          <cell r="F247">
            <v>0</v>
          </cell>
          <cell r="I247">
            <v>0</v>
          </cell>
        </row>
        <row r="248">
          <cell r="E248" t="str">
            <v>124102</v>
          </cell>
          <cell r="F248">
            <v>0</v>
          </cell>
          <cell r="I248">
            <v>0</v>
          </cell>
        </row>
        <row r="249">
          <cell r="E249" t="str">
            <v>124103</v>
          </cell>
          <cell r="F249">
            <v>0</v>
          </cell>
          <cell r="I249">
            <v>0</v>
          </cell>
        </row>
        <row r="250">
          <cell r="E250" t="str">
            <v>124104</v>
          </cell>
          <cell r="F250">
            <v>0</v>
          </cell>
          <cell r="I250">
            <v>0</v>
          </cell>
        </row>
        <row r="251">
          <cell r="E251" t="str">
            <v>124105</v>
          </cell>
          <cell r="F251">
            <v>0</v>
          </cell>
          <cell r="I251">
            <v>0</v>
          </cell>
        </row>
        <row r="252">
          <cell r="E252" t="str">
            <v>124106</v>
          </cell>
          <cell r="F252">
            <v>0</v>
          </cell>
          <cell r="I252">
            <v>0</v>
          </cell>
        </row>
        <row r="253">
          <cell r="E253" t="str">
            <v>124107</v>
          </cell>
          <cell r="F253">
            <v>0</v>
          </cell>
          <cell r="I253">
            <v>0</v>
          </cell>
        </row>
        <row r="254">
          <cell r="E254" t="str">
            <v>124108</v>
          </cell>
          <cell r="F254">
            <v>0</v>
          </cell>
          <cell r="I254">
            <v>0</v>
          </cell>
        </row>
        <row r="255">
          <cell r="E255" t="str">
            <v>124109</v>
          </cell>
          <cell r="F255">
            <v>0</v>
          </cell>
          <cell r="I255">
            <v>0</v>
          </cell>
        </row>
        <row r="256">
          <cell r="E256" t="str">
            <v>124201</v>
          </cell>
          <cell r="F256">
            <v>0</v>
          </cell>
          <cell r="I256">
            <v>0</v>
          </cell>
        </row>
        <row r="257">
          <cell r="E257" t="str">
            <v>124202</v>
          </cell>
          <cell r="F257">
            <v>0</v>
          </cell>
          <cell r="I257">
            <v>0</v>
          </cell>
        </row>
        <row r="258">
          <cell r="E258" t="str">
            <v>124203</v>
          </cell>
          <cell r="F258">
            <v>0</v>
          </cell>
          <cell r="I258">
            <v>0</v>
          </cell>
        </row>
        <row r="259">
          <cell r="E259" t="str">
            <v>124204</v>
          </cell>
          <cell r="F259">
            <v>0</v>
          </cell>
          <cell r="I259">
            <v>0</v>
          </cell>
        </row>
        <row r="260">
          <cell r="E260" t="str">
            <v>124205</v>
          </cell>
          <cell r="F260">
            <v>0</v>
          </cell>
          <cell r="I260">
            <v>0</v>
          </cell>
        </row>
        <row r="261">
          <cell r="E261" t="str">
            <v>124206</v>
          </cell>
          <cell r="F261">
            <v>0</v>
          </cell>
          <cell r="I261">
            <v>0</v>
          </cell>
        </row>
        <row r="262">
          <cell r="E262" t="str">
            <v>124207</v>
          </cell>
          <cell r="F262">
            <v>0</v>
          </cell>
          <cell r="I262">
            <v>0</v>
          </cell>
        </row>
        <row r="263">
          <cell r="E263" t="str">
            <v>124208</v>
          </cell>
          <cell r="F263">
            <v>0</v>
          </cell>
          <cell r="I263">
            <v>0</v>
          </cell>
        </row>
        <row r="264">
          <cell r="E264" t="str">
            <v>124209</v>
          </cell>
          <cell r="F264">
            <v>0</v>
          </cell>
          <cell r="I264">
            <v>0</v>
          </cell>
        </row>
        <row r="265">
          <cell r="E265" t="str">
            <v>124301</v>
          </cell>
          <cell r="F265">
            <v>0</v>
          </cell>
          <cell r="I265">
            <v>0</v>
          </cell>
        </row>
        <row r="266">
          <cell r="E266" t="str">
            <v>124401</v>
          </cell>
          <cell r="F266">
            <v>0</v>
          </cell>
          <cell r="I266">
            <v>0</v>
          </cell>
        </row>
        <row r="267">
          <cell r="E267" t="str">
            <v>124501</v>
          </cell>
          <cell r="F267">
            <v>0</v>
          </cell>
          <cell r="I267">
            <v>0</v>
          </cell>
        </row>
        <row r="268">
          <cell r="E268" t="str">
            <v>124502</v>
          </cell>
          <cell r="F268">
            <v>0</v>
          </cell>
          <cell r="I268">
            <v>0</v>
          </cell>
        </row>
        <row r="269">
          <cell r="E269" t="str">
            <v>124503</v>
          </cell>
          <cell r="F269">
            <v>0</v>
          </cell>
          <cell r="I269">
            <v>0</v>
          </cell>
        </row>
        <row r="270">
          <cell r="E270" t="str">
            <v>124504</v>
          </cell>
          <cell r="F270">
            <v>0</v>
          </cell>
          <cell r="I270">
            <v>0</v>
          </cell>
        </row>
        <row r="271">
          <cell r="E271" t="str">
            <v>124505</v>
          </cell>
          <cell r="F271">
            <v>0</v>
          </cell>
          <cell r="I271">
            <v>0</v>
          </cell>
        </row>
        <row r="272">
          <cell r="E272" t="str">
            <v>124506</v>
          </cell>
          <cell r="F272">
            <v>0</v>
          </cell>
          <cell r="I272">
            <v>0</v>
          </cell>
        </row>
        <row r="273">
          <cell r="E273" t="str">
            <v>124507</v>
          </cell>
          <cell r="F273">
            <v>0</v>
          </cell>
          <cell r="I273">
            <v>0</v>
          </cell>
        </row>
        <row r="274">
          <cell r="E274" t="str">
            <v>124508</v>
          </cell>
          <cell r="F274">
            <v>0</v>
          </cell>
          <cell r="I274">
            <v>0</v>
          </cell>
        </row>
        <row r="275">
          <cell r="E275" t="str">
            <v>124509</v>
          </cell>
          <cell r="F275">
            <v>0</v>
          </cell>
          <cell r="I275">
            <v>0</v>
          </cell>
        </row>
        <row r="276">
          <cell r="E276" t="str">
            <v>124510</v>
          </cell>
          <cell r="F276">
            <v>0</v>
          </cell>
          <cell r="I276">
            <v>0</v>
          </cell>
        </row>
        <row r="277">
          <cell r="E277" t="str">
            <v>124511</v>
          </cell>
          <cell r="F277">
            <v>0</v>
          </cell>
          <cell r="I277">
            <v>0</v>
          </cell>
        </row>
        <row r="278">
          <cell r="E278" t="str">
            <v>124512</v>
          </cell>
          <cell r="F278">
            <v>0</v>
          </cell>
          <cell r="I278">
            <v>0</v>
          </cell>
        </row>
        <row r="279">
          <cell r="E279" t="str">
            <v>124513</v>
          </cell>
          <cell r="F279">
            <v>0</v>
          </cell>
          <cell r="I279">
            <v>0</v>
          </cell>
        </row>
        <row r="280">
          <cell r="E280" t="str">
            <v>124521</v>
          </cell>
          <cell r="F280">
            <v>0</v>
          </cell>
          <cell r="I280">
            <v>0</v>
          </cell>
        </row>
        <row r="281">
          <cell r="E281" t="str">
            <v>124522</v>
          </cell>
          <cell r="F281">
            <v>0</v>
          </cell>
          <cell r="I281">
            <v>0</v>
          </cell>
        </row>
        <row r="282">
          <cell r="E282" t="str">
            <v>124523</v>
          </cell>
          <cell r="F282">
            <v>0</v>
          </cell>
          <cell r="I282">
            <v>0</v>
          </cell>
        </row>
        <row r="283">
          <cell r="E283" t="str">
            <v>124524</v>
          </cell>
          <cell r="F283">
            <v>0</v>
          </cell>
          <cell r="I283">
            <v>0</v>
          </cell>
        </row>
        <row r="284">
          <cell r="E284" t="str">
            <v>124525</v>
          </cell>
          <cell r="F284">
            <v>0</v>
          </cell>
          <cell r="I284">
            <v>0</v>
          </cell>
        </row>
        <row r="285">
          <cell r="E285" t="str">
            <v>124526</v>
          </cell>
          <cell r="F285">
            <v>0</v>
          </cell>
          <cell r="I285">
            <v>0</v>
          </cell>
        </row>
        <row r="286">
          <cell r="E286" t="str">
            <v>124527</v>
          </cell>
          <cell r="F286">
            <v>0</v>
          </cell>
          <cell r="I286">
            <v>0</v>
          </cell>
        </row>
        <row r="287">
          <cell r="E287" t="str">
            <v>124528</v>
          </cell>
          <cell r="F287">
            <v>0</v>
          </cell>
          <cell r="I287">
            <v>0</v>
          </cell>
        </row>
        <row r="288">
          <cell r="E288" t="str">
            <v>124529</v>
          </cell>
          <cell r="F288">
            <v>0</v>
          </cell>
          <cell r="I288">
            <v>0</v>
          </cell>
        </row>
        <row r="289">
          <cell r="E289" t="str">
            <v>124530</v>
          </cell>
          <cell r="F289">
            <v>0</v>
          </cell>
          <cell r="I289">
            <v>0</v>
          </cell>
        </row>
        <row r="290">
          <cell r="E290" t="str">
            <v>124531</v>
          </cell>
          <cell r="F290">
            <v>0</v>
          </cell>
          <cell r="I290">
            <v>0</v>
          </cell>
        </row>
        <row r="291">
          <cell r="E291" t="str">
            <v>124601</v>
          </cell>
          <cell r="F291">
            <v>0</v>
          </cell>
          <cell r="I291">
            <v>0</v>
          </cell>
        </row>
        <row r="292">
          <cell r="E292" t="str">
            <v>124602</v>
          </cell>
          <cell r="F292">
            <v>0</v>
          </cell>
          <cell r="I292">
            <v>0</v>
          </cell>
        </row>
        <row r="293">
          <cell r="E293" t="str">
            <v>124603</v>
          </cell>
          <cell r="F293">
            <v>0</v>
          </cell>
          <cell r="I293">
            <v>0</v>
          </cell>
        </row>
        <row r="294">
          <cell r="E294" t="str">
            <v>124604</v>
          </cell>
          <cell r="F294">
            <v>0</v>
          </cell>
          <cell r="I294">
            <v>0</v>
          </cell>
        </row>
        <row r="295">
          <cell r="E295" t="str">
            <v>124701</v>
          </cell>
          <cell r="F295">
            <v>0</v>
          </cell>
          <cell r="I295">
            <v>0</v>
          </cell>
        </row>
        <row r="296">
          <cell r="E296" t="str">
            <v>124702</v>
          </cell>
          <cell r="F296">
            <v>0</v>
          </cell>
          <cell r="I296">
            <v>0</v>
          </cell>
        </row>
        <row r="297">
          <cell r="E297" t="str">
            <v>124703</v>
          </cell>
          <cell r="F297">
            <v>0</v>
          </cell>
          <cell r="I297">
            <v>0</v>
          </cell>
        </row>
        <row r="298">
          <cell r="E298" t="str">
            <v>124801</v>
          </cell>
          <cell r="F298">
            <v>0</v>
          </cell>
          <cell r="I298">
            <v>0</v>
          </cell>
        </row>
        <row r="299">
          <cell r="E299" t="str">
            <v>124802</v>
          </cell>
          <cell r="F299">
            <v>0</v>
          </cell>
          <cell r="I299">
            <v>0</v>
          </cell>
        </row>
        <row r="300">
          <cell r="E300" t="str">
            <v>124901</v>
          </cell>
          <cell r="F300">
            <v>0</v>
          </cell>
          <cell r="I300">
            <v>0</v>
          </cell>
        </row>
        <row r="301">
          <cell r="E301" t="str">
            <v>124902</v>
          </cell>
          <cell r="F301">
            <v>0</v>
          </cell>
          <cell r="I301">
            <v>0</v>
          </cell>
        </row>
        <row r="302">
          <cell r="E302" t="str">
            <v>125101</v>
          </cell>
          <cell r="F302">
            <v>0</v>
          </cell>
          <cell r="I302">
            <v>0</v>
          </cell>
        </row>
        <row r="303">
          <cell r="E303" t="str">
            <v>126101</v>
          </cell>
          <cell r="F303">
            <v>0</v>
          </cell>
          <cell r="I303">
            <v>0</v>
          </cell>
        </row>
        <row r="304">
          <cell r="E304" t="str">
            <v>211101</v>
          </cell>
          <cell r="F304">
            <v>0</v>
          </cell>
          <cell r="I304">
            <v>0</v>
          </cell>
        </row>
        <row r="305">
          <cell r="E305" t="str">
            <v>212101</v>
          </cell>
          <cell r="F305">
            <v>3468715394.8600001</v>
          </cell>
          <cell r="G305">
            <v>0</v>
          </cell>
          <cell r="I305">
            <v>3468715394.8600001</v>
          </cell>
        </row>
        <row r="306">
          <cell r="E306" t="str">
            <v>212102</v>
          </cell>
          <cell r="F306">
            <v>82926889458</v>
          </cell>
          <cell r="I306">
            <v>82926889458</v>
          </cell>
        </row>
        <row r="307">
          <cell r="E307" t="str">
            <v>212103</v>
          </cell>
          <cell r="F307">
            <v>0</v>
          </cell>
          <cell r="I307">
            <v>0</v>
          </cell>
        </row>
        <row r="308">
          <cell r="E308" t="str">
            <v>212201</v>
          </cell>
          <cell r="F308">
            <v>0</v>
          </cell>
          <cell r="I308">
            <v>0</v>
          </cell>
        </row>
        <row r="309">
          <cell r="E309" t="str">
            <v>212202</v>
          </cell>
          <cell r="F309">
            <v>0</v>
          </cell>
          <cell r="I309">
            <v>0</v>
          </cell>
        </row>
        <row r="310">
          <cell r="E310" t="str">
            <v>212203</v>
          </cell>
          <cell r="F310">
            <v>0</v>
          </cell>
          <cell r="I310">
            <v>0</v>
          </cell>
        </row>
        <row r="311">
          <cell r="E311" t="str">
            <v>212204</v>
          </cell>
          <cell r="F311">
            <v>0</v>
          </cell>
          <cell r="I311">
            <v>0</v>
          </cell>
        </row>
        <row r="312">
          <cell r="E312" t="str">
            <v>212205</v>
          </cell>
          <cell r="F312">
            <v>0</v>
          </cell>
          <cell r="I312">
            <v>0</v>
          </cell>
        </row>
        <row r="313">
          <cell r="E313" t="str">
            <v>212206</v>
          </cell>
          <cell r="F313">
            <v>0</v>
          </cell>
          <cell r="I313">
            <v>0</v>
          </cell>
        </row>
        <row r="314">
          <cell r="E314" t="str">
            <v>212207</v>
          </cell>
          <cell r="F314">
            <v>0</v>
          </cell>
          <cell r="I314">
            <v>0</v>
          </cell>
        </row>
        <row r="315">
          <cell r="E315" t="str">
            <v>212208</v>
          </cell>
          <cell r="F315">
            <v>0</v>
          </cell>
          <cell r="I315">
            <v>0</v>
          </cell>
        </row>
        <row r="316">
          <cell r="E316" t="str">
            <v>212209</v>
          </cell>
          <cell r="F316">
            <v>0</v>
          </cell>
          <cell r="I316">
            <v>0</v>
          </cell>
        </row>
        <row r="317">
          <cell r="E317" t="str">
            <v>213101</v>
          </cell>
          <cell r="F317">
            <v>0</v>
          </cell>
          <cell r="I317">
            <v>0</v>
          </cell>
        </row>
        <row r="318">
          <cell r="E318" t="str">
            <v>213102</v>
          </cell>
          <cell r="F318">
            <v>0</v>
          </cell>
          <cell r="I318">
            <v>0</v>
          </cell>
        </row>
        <row r="319">
          <cell r="E319" t="str">
            <v>213201</v>
          </cell>
          <cell r="F319">
            <v>0</v>
          </cell>
          <cell r="I319">
            <v>0</v>
          </cell>
        </row>
        <row r="320">
          <cell r="E320" t="str">
            <v>213202</v>
          </cell>
          <cell r="F320">
            <v>0</v>
          </cell>
          <cell r="I320">
            <v>0</v>
          </cell>
        </row>
        <row r="321">
          <cell r="E321" t="str">
            <v>213203</v>
          </cell>
          <cell r="F321">
            <v>0</v>
          </cell>
          <cell r="I321">
            <v>0</v>
          </cell>
        </row>
        <row r="322">
          <cell r="E322" t="str">
            <v>213204</v>
          </cell>
          <cell r="F322">
            <v>0</v>
          </cell>
          <cell r="I322">
            <v>0</v>
          </cell>
        </row>
        <row r="323">
          <cell r="E323" t="str">
            <v>213205</v>
          </cell>
          <cell r="F323">
            <v>0</v>
          </cell>
          <cell r="I323">
            <v>0</v>
          </cell>
        </row>
        <row r="324">
          <cell r="E324" t="str">
            <v>213206</v>
          </cell>
          <cell r="F324">
            <v>0</v>
          </cell>
          <cell r="I324">
            <v>0</v>
          </cell>
        </row>
        <row r="325">
          <cell r="E325" t="str">
            <v>213207</v>
          </cell>
          <cell r="F325">
            <v>0</v>
          </cell>
          <cell r="I325">
            <v>0</v>
          </cell>
        </row>
        <row r="326">
          <cell r="E326" t="str">
            <v>213208</v>
          </cell>
          <cell r="F326">
            <v>0</v>
          </cell>
          <cell r="I326">
            <v>0</v>
          </cell>
        </row>
        <row r="327">
          <cell r="E327" t="str">
            <v>214101</v>
          </cell>
          <cell r="F327">
            <v>36470100</v>
          </cell>
          <cell r="I327">
            <v>36470100</v>
          </cell>
        </row>
        <row r="328">
          <cell r="E328" t="str">
            <v>214201</v>
          </cell>
          <cell r="F328">
            <v>0</v>
          </cell>
          <cell r="I328">
            <v>0</v>
          </cell>
        </row>
        <row r="329">
          <cell r="E329" t="str">
            <v>214301</v>
          </cell>
          <cell r="F329">
            <v>0</v>
          </cell>
          <cell r="I329">
            <v>0</v>
          </cell>
        </row>
        <row r="330">
          <cell r="E330" t="str">
            <v>214401</v>
          </cell>
          <cell r="F330">
            <v>0</v>
          </cell>
          <cell r="I330">
            <v>0</v>
          </cell>
        </row>
        <row r="331">
          <cell r="E331" t="str">
            <v>214402</v>
          </cell>
          <cell r="F331">
            <v>0</v>
          </cell>
          <cell r="I331">
            <v>0</v>
          </cell>
        </row>
        <row r="332">
          <cell r="E332" t="str">
            <v>214403</v>
          </cell>
          <cell r="F332">
            <v>38225590</v>
          </cell>
          <cell r="I332">
            <v>38225590</v>
          </cell>
        </row>
        <row r="333">
          <cell r="E333" t="str">
            <v>215101</v>
          </cell>
          <cell r="F333">
            <v>0</v>
          </cell>
          <cell r="I333">
            <v>0</v>
          </cell>
        </row>
        <row r="334">
          <cell r="E334" t="str">
            <v>215201</v>
          </cell>
          <cell r="F334">
            <v>0</v>
          </cell>
          <cell r="I334">
            <v>0</v>
          </cell>
        </row>
        <row r="335">
          <cell r="E335" t="str">
            <v>215301</v>
          </cell>
          <cell r="F335">
            <v>0</v>
          </cell>
          <cell r="I335">
            <v>0</v>
          </cell>
        </row>
        <row r="336">
          <cell r="E336" t="str">
            <v>215401</v>
          </cell>
          <cell r="F336">
            <v>0</v>
          </cell>
          <cell r="I336">
            <v>0</v>
          </cell>
        </row>
        <row r="337">
          <cell r="E337" t="str">
            <v>216101</v>
          </cell>
          <cell r="F337">
            <v>0</v>
          </cell>
          <cell r="I337">
            <v>0</v>
          </cell>
        </row>
        <row r="338">
          <cell r="E338" t="str">
            <v>216201</v>
          </cell>
          <cell r="F338">
            <v>0</v>
          </cell>
          <cell r="I338">
            <v>0</v>
          </cell>
        </row>
        <row r="339">
          <cell r="E339" t="str">
            <v>216301</v>
          </cell>
          <cell r="F339">
            <v>0</v>
          </cell>
          <cell r="I339">
            <v>0</v>
          </cell>
        </row>
        <row r="340">
          <cell r="E340" t="str">
            <v>216401</v>
          </cell>
          <cell r="F340">
            <v>0</v>
          </cell>
          <cell r="I340">
            <v>0</v>
          </cell>
        </row>
        <row r="341">
          <cell r="E341" t="str">
            <v>216501</v>
          </cell>
          <cell r="F341">
            <v>0</v>
          </cell>
          <cell r="I341">
            <v>0</v>
          </cell>
        </row>
        <row r="342">
          <cell r="E342" t="str">
            <v>219101</v>
          </cell>
          <cell r="F342">
            <v>0</v>
          </cell>
          <cell r="I342">
            <v>0</v>
          </cell>
        </row>
        <row r="343">
          <cell r="E343" t="str">
            <v>219102</v>
          </cell>
          <cell r="F343">
            <v>0</v>
          </cell>
          <cell r="I343">
            <v>0</v>
          </cell>
        </row>
        <row r="344">
          <cell r="E344" t="str">
            <v>219201</v>
          </cell>
          <cell r="F344">
            <v>0</v>
          </cell>
          <cell r="I344">
            <v>0</v>
          </cell>
        </row>
        <row r="345">
          <cell r="E345" t="str">
            <v>219202</v>
          </cell>
          <cell r="F345">
            <v>0</v>
          </cell>
          <cell r="I345">
            <v>0</v>
          </cell>
        </row>
        <row r="346">
          <cell r="E346" t="str">
            <v>219203</v>
          </cell>
          <cell r="F346">
            <v>0</v>
          </cell>
          <cell r="I346">
            <v>0</v>
          </cell>
        </row>
        <row r="347">
          <cell r="E347" t="str">
            <v>219204</v>
          </cell>
          <cell r="F347">
            <v>0</v>
          </cell>
          <cell r="I347">
            <v>0</v>
          </cell>
        </row>
        <row r="348">
          <cell r="E348" t="str">
            <v>219205</v>
          </cell>
          <cell r="F348">
            <v>0</v>
          </cell>
          <cell r="I348">
            <v>0</v>
          </cell>
        </row>
        <row r="349">
          <cell r="E349" t="str">
            <v>219206</v>
          </cell>
          <cell r="F349">
            <v>0</v>
          </cell>
          <cell r="I349">
            <v>0</v>
          </cell>
        </row>
        <row r="350">
          <cell r="E350" t="str">
            <v>219207</v>
          </cell>
          <cell r="F350">
            <v>0</v>
          </cell>
          <cell r="I350">
            <v>0</v>
          </cell>
        </row>
        <row r="351">
          <cell r="E351" t="str">
            <v>219208</v>
          </cell>
          <cell r="F351">
            <v>0</v>
          </cell>
          <cell r="I351">
            <v>0</v>
          </cell>
        </row>
        <row r="352">
          <cell r="E352" t="str">
            <v>219209</v>
          </cell>
          <cell r="F352">
            <v>0</v>
          </cell>
          <cell r="I352">
            <v>0</v>
          </cell>
        </row>
        <row r="353">
          <cell r="E353" t="str">
            <v>219210</v>
          </cell>
          <cell r="F353">
            <v>0</v>
          </cell>
          <cell r="I353">
            <v>0</v>
          </cell>
        </row>
        <row r="354">
          <cell r="E354" t="str">
            <v>219211</v>
          </cell>
          <cell r="F354">
            <v>0</v>
          </cell>
          <cell r="I354">
            <v>0</v>
          </cell>
        </row>
        <row r="355">
          <cell r="E355" t="str">
            <v>219212</v>
          </cell>
          <cell r="F355">
            <v>0</v>
          </cell>
          <cell r="I355">
            <v>0</v>
          </cell>
        </row>
        <row r="356">
          <cell r="E356" t="str">
            <v>219213</v>
          </cell>
          <cell r="F356">
            <v>0</v>
          </cell>
          <cell r="I356">
            <v>0</v>
          </cell>
        </row>
        <row r="357">
          <cell r="E357" t="str">
            <v>219214</v>
          </cell>
          <cell r="F357">
            <v>0</v>
          </cell>
          <cell r="I357">
            <v>0</v>
          </cell>
        </row>
        <row r="358">
          <cell r="E358" t="str">
            <v>219215</v>
          </cell>
          <cell r="F358">
            <v>0</v>
          </cell>
          <cell r="I358">
            <v>0</v>
          </cell>
        </row>
        <row r="359">
          <cell r="E359" t="str">
            <v>219216</v>
          </cell>
          <cell r="F359">
            <v>0</v>
          </cell>
          <cell r="I359">
            <v>0</v>
          </cell>
        </row>
        <row r="360">
          <cell r="E360" t="str">
            <v>219217</v>
          </cell>
          <cell r="F360">
            <v>0</v>
          </cell>
          <cell r="I360">
            <v>0</v>
          </cell>
        </row>
        <row r="361">
          <cell r="E361" t="str">
            <v>219218</v>
          </cell>
          <cell r="F361">
            <v>0</v>
          </cell>
          <cell r="I361">
            <v>0</v>
          </cell>
        </row>
        <row r="362">
          <cell r="E362" t="str">
            <v>219219</v>
          </cell>
          <cell r="F362">
            <v>0</v>
          </cell>
          <cell r="I362">
            <v>0</v>
          </cell>
        </row>
        <row r="363">
          <cell r="E363" t="str">
            <v>219220</v>
          </cell>
          <cell r="F363">
            <v>0</v>
          </cell>
          <cell r="I363">
            <v>0</v>
          </cell>
        </row>
        <row r="364">
          <cell r="E364" t="str">
            <v>219221</v>
          </cell>
          <cell r="F364">
            <v>0</v>
          </cell>
          <cell r="I364">
            <v>0</v>
          </cell>
        </row>
        <row r="365">
          <cell r="E365" t="str">
            <v>219301</v>
          </cell>
          <cell r="F365">
            <v>0</v>
          </cell>
          <cell r="I365">
            <v>0</v>
          </cell>
        </row>
        <row r="366">
          <cell r="E366" t="str">
            <v>219302</v>
          </cell>
          <cell r="F366">
            <v>0</v>
          </cell>
          <cell r="I366">
            <v>0</v>
          </cell>
        </row>
        <row r="367">
          <cell r="E367" t="str">
            <v>219303</v>
          </cell>
          <cell r="F367">
            <v>0</v>
          </cell>
          <cell r="I367">
            <v>0</v>
          </cell>
        </row>
        <row r="368">
          <cell r="E368" t="str">
            <v>219304</v>
          </cell>
          <cell r="F368">
            <v>0</v>
          </cell>
          <cell r="I368">
            <v>0</v>
          </cell>
        </row>
        <row r="369">
          <cell r="E369" t="str">
            <v>219305</v>
          </cell>
          <cell r="F369">
            <v>0</v>
          </cell>
          <cell r="I369">
            <v>0</v>
          </cell>
        </row>
        <row r="370">
          <cell r="E370" t="str">
            <v>219401</v>
          </cell>
          <cell r="F370">
            <v>0</v>
          </cell>
          <cell r="I370">
            <v>0</v>
          </cell>
        </row>
        <row r="371">
          <cell r="E371" t="str">
            <v>219402</v>
          </cell>
          <cell r="F371">
            <v>0</v>
          </cell>
          <cell r="I371">
            <v>0</v>
          </cell>
        </row>
        <row r="372">
          <cell r="E372" t="str">
            <v>219403</v>
          </cell>
          <cell r="F372">
            <v>0</v>
          </cell>
          <cell r="I372">
            <v>0</v>
          </cell>
        </row>
        <row r="373">
          <cell r="E373" t="str">
            <v>219901</v>
          </cell>
          <cell r="F373">
            <v>0</v>
          </cell>
          <cell r="G373">
            <v>0</v>
          </cell>
          <cell r="I373">
            <v>0</v>
          </cell>
        </row>
        <row r="374">
          <cell r="E374" t="str">
            <v>219902</v>
          </cell>
          <cell r="F374">
            <v>0</v>
          </cell>
          <cell r="I374">
            <v>0</v>
          </cell>
        </row>
        <row r="375">
          <cell r="E375" t="str">
            <v>219903</v>
          </cell>
          <cell r="F375">
            <v>0</v>
          </cell>
          <cell r="I375">
            <v>0</v>
          </cell>
        </row>
        <row r="376">
          <cell r="E376" t="str">
            <v>219904</v>
          </cell>
          <cell r="F376">
            <v>0</v>
          </cell>
          <cell r="I376">
            <v>0</v>
          </cell>
        </row>
        <row r="377">
          <cell r="E377" t="str">
            <v>219905</v>
          </cell>
          <cell r="F377">
            <v>0</v>
          </cell>
          <cell r="I377">
            <v>0</v>
          </cell>
        </row>
        <row r="378">
          <cell r="E378" t="str">
            <v>219906</v>
          </cell>
          <cell r="F378">
            <v>0</v>
          </cell>
          <cell r="G378">
            <v>0</v>
          </cell>
          <cell r="I378">
            <v>0</v>
          </cell>
        </row>
        <row r="379">
          <cell r="E379" t="str">
            <v>219907</v>
          </cell>
          <cell r="F379">
            <v>0</v>
          </cell>
          <cell r="I379">
            <v>0</v>
          </cell>
        </row>
        <row r="380">
          <cell r="E380" t="str">
            <v>219908</v>
          </cell>
          <cell r="F380">
            <v>0</v>
          </cell>
          <cell r="I380">
            <v>0</v>
          </cell>
        </row>
        <row r="381">
          <cell r="E381" t="str">
            <v>219909</v>
          </cell>
          <cell r="F381">
            <v>0</v>
          </cell>
          <cell r="I381">
            <v>0</v>
          </cell>
        </row>
        <row r="382">
          <cell r="E382" t="str">
            <v>219910</v>
          </cell>
          <cell r="F382">
            <v>0</v>
          </cell>
          <cell r="I382">
            <v>0</v>
          </cell>
        </row>
        <row r="383">
          <cell r="E383" t="str">
            <v>219911</v>
          </cell>
          <cell r="F383">
            <v>0</v>
          </cell>
          <cell r="I383">
            <v>0</v>
          </cell>
        </row>
        <row r="384">
          <cell r="E384" t="str">
            <v>219998</v>
          </cell>
          <cell r="F384">
            <v>0</v>
          </cell>
          <cell r="I384">
            <v>0</v>
          </cell>
        </row>
        <row r="385">
          <cell r="E385" t="str">
            <v>219999</v>
          </cell>
          <cell r="F385">
            <v>0</v>
          </cell>
          <cell r="I385">
            <v>0</v>
          </cell>
        </row>
        <row r="386">
          <cell r="E386" t="str">
            <v>222101</v>
          </cell>
          <cell r="F386">
            <v>83995245603.119995</v>
          </cell>
          <cell r="I386">
            <v>83995245603.119995</v>
          </cell>
        </row>
        <row r="387">
          <cell r="E387" t="str">
            <v>222102</v>
          </cell>
          <cell r="F387">
            <v>0</v>
          </cell>
          <cell r="I387">
            <v>0</v>
          </cell>
        </row>
        <row r="388">
          <cell r="E388" t="str">
            <v>222201</v>
          </cell>
          <cell r="F388">
            <v>0</v>
          </cell>
          <cell r="I388">
            <v>0</v>
          </cell>
        </row>
        <row r="389">
          <cell r="E389" t="str">
            <v>222301</v>
          </cell>
          <cell r="F389">
            <v>0</v>
          </cell>
          <cell r="I389">
            <v>0</v>
          </cell>
        </row>
        <row r="390">
          <cell r="E390" t="str">
            <v>231101</v>
          </cell>
          <cell r="F390">
            <v>0</v>
          </cell>
          <cell r="I390">
            <v>0</v>
          </cell>
        </row>
        <row r="391">
          <cell r="E391" t="str">
            <v>231102</v>
          </cell>
          <cell r="F391">
            <v>0</v>
          </cell>
          <cell r="I391">
            <v>0</v>
          </cell>
        </row>
        <row r="392">
          <cell r="E392" t="str">
            <v>231103</v>
          </cell>
          <cell r="F392">
            <v>0</v>
          </cell>
          <cell r="I392">
            <v>0</v>
          </cell>
        </row>
        <row r="393">
          <cell r="E393" t="str">
            <v>231104</v>
          </cell>
          <cell r="F393">
            <v>0</v>
          </cell>
          <cell r="I393">
            <v>0</v>
          </cell>
        </row>
        <row r="394">
          <cell r="E394" t="str">
            <v>231105</v>
          </cell>
          <cell r="F394">
            <v>0</v>
          </cell>
          <cell r="I394">
            <v>0</v>
          </cell>
        </row>
        <row r="395">
          <cell r="E395" t="str">
            <v>231106</v>
          </cell>
          <cell r="F395">
            <v>0</v>
          </cell>
          <cell r="I395">
            <v>0</v>
          </cell>
        </row>
        <row r="396">
          <cell r="E396" t="str">
            <v>231107</v>
          </cell>
          <cell r="F396">
            <v>0</v>
          </cell>
          <cell r="I396">
            <v>0</v>
          </cell>
        </row>
        <row r="397">
          <cell r="E397" t="str">
            <v>231108</v>
          </cell>
          <cell r="F397">
            <v>0</v>
          </cell>
          <cell r="I397">
            <v>0</v>
          </cell>
        </row>
        <row r="398">
          <cell r="E398" t="str">
            <v>311101</v>
          </cell>
          <cell r="F398">
            <v>0</v>
          </cell>
          <cell r="I398">
            <v>0</v>
          </cell>
        </row>
        <row r="399">
          <cell r="E399" t="str">
            <v>312101</v>
          </cell>
          <cell r="F399">
            <v>0</v>
          </cell>
          <cell r="I399">
            <v>0</v>
          </cell>
        </row>
        <row r="400">
          <cell r="E400" t="str">
            <v>321101</v>
          </cell>
          <cell r="F400">
            <v>0</v>
          </cell>
          <cell r="I400">
            <v>0</v>
          </cell>
        </row>
        <row r="401">
          <cell r="E401" t="str">
            <v>322101</v>
          </cell>
          <cell r="F401">
            <v>0</v>
          </cell>
          <cell r="I401">
            <v>0</v>
          </cell>
        </row>
        <row r="402">
          <cell r="E402" t="str">
            <v>323101</v>
          </cell>
          <cell r="F402">
            <v>0</v>
          </cell>
          <cell r="I402">
            <v>0</v>
          </cell>
        </row>
        <row r="403">
          <cell r="E403" t="str">
            <v>324101</v>
          </cell>
          <cell r="F403">
            <v>0</v>
          </cell>
          <cell r="I403">
            <v>0</v>
          </cell>
        </row>
        <row r="404">
          <cell r="E404" t="str">
            <v>411101</v>
          </cell>
          <cell r="F404">
            <v>0</v>
          </cell>
          <cell r="I404">
            <v>0</v>
          </cell>
        </row>
        <row r="405">
          <cell r="E405" t="str">
            <v>411102</v>
          </cell>
          <cell r="F405">
            <v>0</v>
          </cell>
          <cell r="I405">
            <v>0</v>
          </cell>
        </row>
        <row r="406">
          <cell r="E406" t="str">
            <v>411103</v>
          </cell>
          <cell r="F406">
            <v>0</v>
          </cell>
          <cell r="I406">
            <v>0</v>
          </cell>
        </row>
        <row r="407">
          <cell r="E407" t="str">
            <v>411104</v>
          </cell>
          <cell r="F407">
            <v>0</v>
          </cell>
          <cell r="I407">
            <v>0</v>
          </cell>
        </row>
        <row r="408">
          <cell r="E408" t="str">
            <v>411105</v>
          </cell>
          <cell r="F408">
            <v>0</v>
          </cell>
        </row>
        <row r="409">
          <cell r="E409" t="str">
            <v>411106</v>
          </cell>
          <cell r="F409">
            <v>0</v>
          </cell>
        </row>
        <row r="410">
          <cell r="E410" t="str">
            <v>411107</v>
          </cell>
          <cell r="F410">
            <v>0</v>
          </cell>
        </row>
        <row r="411">
          <cell r="E411" t="str">
            <v>411108</v>
          </cell>
          <cell r="F411">
            <v>0</v>
          </cell>
        </row>
        <row r="412">
          <cell r="E412" t="str">
            <v>411109</v>
          </cell>
          <cell r="F412">
            <v>0</v>
          </cell>
        </row>
        <row r="413">
          <cell r="E413" t="str">
            <v>411110</v>
          </cell>
          <cell r="F413">
            <v>0</v>
          </cell>
        </row>
        <row r="414">
          <cell r="E414" t="str">
            <v>412101</v>
          </cell>
          <cell r="F414">
            <v>0</v>
          </cell>
          <cell r="I414">
            <v>0</v>
          </cell>
        </row>
        <row r="415">
          <cell r="E415" t="str">
            <v>412102</v>
          </cell>
          <cell r="F415">
            <v>0</v>
          </cell>
          <cell r="I415">
            <v>0</v>
          </cell>
        </row>
        <row r="416">
          <cell r="E416" t="str">
            <v>412103</v>
          </cell>
          <cell r="F416">
            <v>0</v>
          </cell>
          <cell r="I416">
            <v>0</v>
          </cell>
        </row>
        <row r="417">
          <cell r="E417" t="str">
            <v>412104</v>
          </cell>
          <cell r="F417">
            <v>0</v>
          </cell>
          <cell r="I417">
            <v>0</v>
          </cell>
        </row>
        <row r="418">
          <cell r="E418" t="str">
            <v>412105</v>
          </cell>
          <cell r="F418">
            <v>0</v>
          </cell>
          <cell r="I418">
            <v>0</v>
          </cell>
        </row>
        <row r="419">
          <cell r="E419" t="str">
            <v>413101</v>
          </cell>
          <cell r="F419">
            <v>0</v>
          </cell>
          <cell r="I419">
            <v>0</v>
          </cell>
        </row>
        <row r="420">
          <cell r="E420" t="str">
            <v>413102</v>
          </cell>
          <cell r="F420">
            <v>0</v>
          </cell>
        </row>
        <row r="421">
          <cell r="E421" t="str">
            <v>413103</v>
          </cell>
          <cell r="F421">
            <v>0</v>
          </cell>
        </row>
        <row r="422">
          <cell r="E422" t="str">
            <v>413104</v>
          </cell>
          <cell r="F422">
            <v>0</v>
          </cell>
        </row>
        <row r="423">
          <cell r="E423" t="str">
            <v>414101</v>
          </cell>
          <cell r="F423">
            <v>0</v>
          </cell>
          <cell r="I423">
            <v>0</v>
          </cell>
        </row>
        <row r="424">
          <cell r="E424" t="str">
            <v>414102</v>
          </cell>
          <cell r="F424">
            <v>0</v>
          </cell>
        </row>
        <row r="425">
          <cell r="E425" t="str">
            <v>414103</v>
          </cell>
          <cell r="F425">
            <v>0</v>
          </cell>
        </row>
        <row r="426">
          <cell r="E426" t="str">
            <v>414104</v>
          </cell>
          <cell r="F426">
            <v>0</v>
          </cell>
        </row>
        <row r="427">
          <cell r="E427" t="str">
            <v>414105</v>
          </cell>
          <cell r="F427">
            <v>0</v>
          </cell>
        </row>
        <row r="428">
          <cell r="E428" t="str">
            <v>414106</v>
          </cell>
          <cell r="F428">
            <v>0</v>
          </cell>
        </row>
        <row r="429">
          <cell r="E429" t="str">
            <v>414107</v>
          </cell>
          <cell r="F429">
            <v>0</v>
          </cell>
        </row>
        <row r="430">
          <cell r="E430" t="str">
            <v>414108</v>
          </cell>
          <cell r="F430">
            <v>0</v>
          </cell>
        </row>
        <row r="431">
          <cell r="E431" t="str">
            <v>414109</v>
          </cell>
          <cell r="F431">
            <v>0</v>
          </cell>
        </row>
        <row r="432">
          <cell r="E432" t="str">
            <v>414110</v>
          </cell>
          <cell r="F432">
            <v>0</v>
          </cell>
        </row>
        <row r="433">
          <cell r="E433" t="str">
            <v>414111</v>
          </cell>
          <cell r="F433">
            <v>0</v>
          </cell>
        </row>
        <row r="434">
          <cell r="E434" t="str">
            <v>414112</v>
          </cell>
          <cell r="F434">
            <v>0</v>
          </cell>
        </row>
        <row r="435">
          <cell r="E435" t="str">
            <v>414113</v>
          </cell>
          <cell r="F435">
            <v>0</v>
          </cell>
        </row>
        <row r="436">
          <cell r="E436" t="str">
            <v>414114</v>
          </cell>
          <cell r="F436">
            <v>0</v>
          </cell>
        </row>
        <row r="437">
          <cell r="E437" t="str">
            <v>414115</v>
          </cell>
          <cell r="F437">
            <v>0</v>
          </cell>
        </row>
        <row r="438">
          <cell r="E438" t="str">
            <v>414116</v>
          </cell>
          <cell r="F438">
            <v>0</v>
          </cell>
        </row>
        <row r="439">
          <cell r="E439" t="str">
            <v>414117</v>
          </cell>
          <cell r="F439">
            <v>0</v>
          </cell>
        </row>
        <row r="440">
          <cell r="E440" t="str">
            <v>414118</v>
          </cell>
          <cell r="F440">
            <v>0</v>
          </cell>
          <cell r="I440">
            <v>0</v>
          </cell>
        </row>
        <row r="441">
          <cell r="E441">
            <v>415101</v>
          </cell>
          <cell r="F441">
            <v>0</v>
          </cell>
        </row>
        <row r="442">
          <cell r="E442">
            <v>415102</v>
          </cell>
          <cell r="F442">
            <v>0</v>
          </cell>
        </row>
        <row r="443">
          <cell r="E443">
            <v>415103</v>
          </cell>
          <cell r="F443">
            <v>0</v>
          </cell>
        </row>
        <row r="444">
          <cell r="E444">
            <v>415104</v>
          </cell>
          <cell r="F444">
            <v>0</v>
          </cell>
        </row>
        <row r="445">
          <cell r="E445">
            <v>415105</v>
          </cell>
          <cell r="F445">
            <v>0</v>
          </cell>
        </row>
        <row r="446">
          <cell r="E446">
            <v>415106</v>
          </cell>
          <cell r="F446">
            <v>0</v>
          </cell>
        </row>
        <row r="447">
          <cell r="E447">
            <v>415107</v>
          </cell>
          <cell r="F447">
            <v>0</v>
          </cell>
        </row>
        <row r="448">
          <cell r="E448">
            <v>415108</v>
          </cell>
          <cell r="F448">
            <v>0</v>
          </cell>
        </row>
        <row r="449">
          <cell r="E449">
            <v>415109</v>
          </cell>
          <cell r="F449">
            <v>0</v>
          </cell>
        </row>
        <row r="450">
          <cell r="E450">
            <v>415110</v>
          </cell>
          <cell r="F450">
            <v>0</v>
          </cell>
        </row>
        <row r="451">
          <cell r="E451">
            <v>416101</v>
          </cell>
          <cell r="F451">
            <v>0</v>
          </cell>
        </row>
        <row r="452">
          <cell r="E452">
            <v>416102</v>
          </cell>
          <cell r="F452">
            <v>0</v>
          </cell>
        </row>
        <row r="453">
          <cell r="E453">
            <v>416103</v>
          </cell>
          <cell r="F453">
            <v>0</v>
          </cell>
        </row>
        <row r="454">
          <cell r="E454">
            <v>416104</v>
          </cell>
          <cell r="F454">
            <v>0</v>
          </cell>
        </row>
        <row r="455">
          <cell r="E455">
            <v>416105</v>
          </cell>
          <cell r="F455">
            <v>0</v>
          </cell>
        </row>
        <row r="456">
          <cell r="E456">
            <v>417101</v>
          </cell>
          <cell r="F456">
            <v>0</v>
          </cell>
        </row>
        <row r="457">
          <cell r="E457">
            <v>417102</v>
          </cell>
          <cell r="F457">
            <v>0</v>
          </cell>
        </row>
        <row r="458">
          <cell r="E458">
            <v>417103</v>
          </cell>
          <cell r="F458">
            <v>0</v>
          </cell>
        </row>
        <row r="459">
          <cell r="E459">
            <v>417104</v>
          </cell>
          <cell r="F459">
            <v>0</v>
          </cell>
        </row>
        <row r="460">
          <cell r="E460">
            <v>418101</v>
          </cell>
          <cell r="F460">
            <v>0</v>
          </cell>
        </row>
        <row r="461">
          <cell r="E461">
            <v>418102</v>
          </cell>
          <cell r="F461">
            <v>0</v>
          </cell>
        </row>
        <row r="462">
          <cell r="E462">
            <v>418103</v>
          </cell>
          <cell r="F462">
            <v>0</v>
          </cell>
        </row>
        <row r="463">
          <cell r="E463">
            <v>418104</v>
          </cell>
          <cell r="F463">
            <v>0</v>
          </cell>
        </row>
        <row r="464">
          <cell r="E464">
            <v>418105</v>
          </cell>
          <cell r="F464">
            <v>0</v>
          </cell>
        </row>
        <row r="465">
          <cell r="E465">
            <v>418106</v>
          </cell>
          <cell r="F465">
            <v>0</v>
          </cell>
        </row>
        <row r="466">
          <cell r="E466">
            <v>418107</v>
          </cell>
          <cell r="F466">
            <v>0</v>
          </cell>
        </row>
        <row r="467">
          <cell r="E467">
            <v>418108</v>
          </cell>
          <cell r="F467">
            <v>0</v>
          </cell>
        </row>
        <row r="468">
          <cell r="E468">
            <v>418109</v>
          </cell>
          <cell r="F468">
            <v>0</v>
          </cell>
        </row>
        <row r="469">
          <cell r="E469">
            <v>418110</v>
          </cell>
          <cell r="F469">
            <v>0</v>
          </cell>
        </row>
        <row r="470">
          <cell r="E470">
            <v>418111</v>
          </cell>
          <cell r="F470">
            <v>0</v>
          </cell>
        </row>
        <row r="471">
          <cell r="E471">
            <v>418112</v>
          </cell>
          <cell r="F471">
            <v>0</v>
          </cell>
        </row>
        <row r="472">
          <cell r="E472">
            <v>418113</v>
          </cell>
          <cell r="F472">
            <v>0</v>
          </cell>
        </row>
        <row r="473">
          <cell r="E473">
            <v>418114</v>
          </cell>
          <cell r="F473">
            <v>0</v>
          </cell>
        </row>
        <row r="474">
          <cell r="E474">
            <v>418115</v>
          </cell>
          <cell r="F474">
            <v>0</v>
          </cell>
        </row>
        <row r="475">
          <cell r="E475">
            <v>418116</v>
          </cell>
          <cell r="F475">
            <v>0</v>
          </cell>
        </row>
        <row r="476">
          <cell r="E476">
            <v>418117</v>
          </cell>
          <cell r="F476">
            <v>0</v>
          </cell>
        </row>
        <row r="477">
          <cell r="E477">
            <v>419101</v>
          </cell>
          <cell r="F477">
            <v>0</v>
          </cell>
        </row>
        <row r="478">
          <cell r="E478" t="str">
            <v>421101</v>
          </cell>
          <cell r="F478">
            <v>0</v>
          </cell>
        </row>
        <row r="479">
          <cell r="E479" t="str">
            <v>421102</v>
          </cell>
          <cell r="F479">
            <v>0</v>
          </cell>
        </row>
        <row r="480">
          <cell r="E480" t="str">
            <v>421103</v>
          </cell>
          <cell r="F480">
            <v>0</v>
          </cell>
        </row>
        <row r="481">
          <cell r="E481" t="str">
            <v>421104</v>
          </cell>
          <cell r="F481">
            <v>0</v>
          </cell>
        </row>
        <row r="482">
          <cell r="E482" t="str">
            <v>421105</v>
          </cell>
          <cell r="F482">
            <v>0</v>
          </cell>
        </row>
        <row r="483">
          <cell r="E483" t="str">
            <v>421106</v>
          </cell>
          <cell r="F483">
            <v>0</v>
          </cell>
        </row>
        <row r="484">
          <cell r="E484" t="str">
            <v>421107</v>
          </cell>
          <cell r="F484">
            <v>0</v>
          </cell>
        </row>
        <row r="485">
          <cell r="E485" t="str">
            <v>421108</v>
          </cell>
          <cell r="F485">
            <v>0</v>
          </cell>
        </row>
        <row r="486">
          <cell r="E486" t="str">
            <v>421109</v>
          </cell>
          <cell r="F486">
            <v>0</v>
          </cell>
        </row>
        <row r="487">
          <cell r="E487" t="str">
            <v>421110</v>
          </cell>
          <cell r="F487">
            <v>0</v>
          </cell>
        </row>
        <row r="488">
          <cell r="E488" t="str">
            <v>422101</v>
          </cell>
          <cell r="F488">
            <v>0</v>
          </cell>
        </row>
        <row r="489">
          <cell r="E489" t="str">
            <v>422102</v>
          </cell>
          <cell r="F489">
            <v>0</v>
          </cell>
        </row>
        <row r="490">
          <cell r="E490" t="str">
            <v>422103</v>
          </cell>
          <cell r="F490">
            <v>0</v>
          </cell>
        </row>
        <row r="491">
          <cell r="E491" t="str">
            <v>422104</v>
          </cell>
          <cell r="F491">
            <v>0</v>
          </cell>
        </row>
        <row r="492">
          <cell r="E492" t="str">
            <v>422105</v>
          </cell>
          <cell r="F492">
            <v>0</v>
          </cell>
        </row>
        <row r="493">
          <cell r="E493" t="str">
            <v>423101</v>
          </cell>
          <cell r="F493">
            <v>0</v>
          </cell>
        </row>
        <row r="494">
          <cell r="E494" t="str">
            <v>423102</v>
          </cell>
          <cell r="F494">
            <v>0</v>
          </cell>
        </row>
        <row r="495">
          <cell r="E495" t="str">
            <v>423103</v>
          </cell>
          <cell r="F495">
            <v>0</v>
          </cell>
        </row>
        <row r="496">
          <cell r="E496" t="str">
            <v>423104</v>
          </cell>
          <cell r="F496">
            <v>0</v>
          </cell>
        </row>
        <row r="497">
          <cell r="E497" t="str">
            <v>424101</v>
          </cell>
          <cell r="F497">
            <v>0</v>
          </cell>
        </row>
        <row r="498">
          <cell r="E498" t="str">
            <v>424102</v>
          </cell>
          <cell r="F498">
            <v>0</v>
          </cell>
        </row>
        <row r="499">
          <cell r="E499" t="str">
            <v>424103</v>
          </cell>
          <cell r="F499">
            <v>0</v>
          </cell>
        </row>
        <row r="500">
          <cell r="E500" t="str">
            <v>424104</v>
          </cell>
          <cell r="F500">
            <v>0</v>
          </cell>
        </row>
        <row r="501">
          <cell r="E501" t="str">
            <v>424105</v>
          </cell>
          <cell r="F501">
            <v>0</v>
          </cell>
        </row>
        <row r="502">
          <cell r="E502" t="str">
            <v>424106</v>
          </cell>
          <cell r="F502">
            <v>0</v>
          </cell>
        </row>
        <row r="503">
          <cell r="E503" t="str">
            <v>424107</v>
          </cell>
          <cell r="F503">
            <v>0</v>
          </cell>
        </row>
        <row r="504">
          <cell r="E504" t="str">
            <v>424108</v>
          </cell>
          <cell r="F504">
            <v>0</v>
          </cell>
        </row>
        <row r="505">
          <cell r="E505" t="str">
            <v>424109</v>
          </cell>
          <cell r="F505">
            <v>0</v>
          </cell>
        </row>
        <row r="506">
          <cell r="E506" t="str">
            <v>424110</v>
          </cell>
          <cell r="F506">
            <v>0</v>
          </cell>
        </row>
        <row r="507">
          <cell r="E507" t="str">
            <v>424111</v>
          </cell>
          <cell r="F507">
            <v>0</v>
          </cell>
        </row>
        <row r="508">
          <cell r="E508" t="str">
            <v>424112</v>
          </cell>
          <cell r="F508">
            <v>0</v>
          </cell>
        </row>
        <row r="509">
          <cell r="E509" t="str">
            <v>424113</v>
          </cell>
          <cell r="F509">
            <v>0</v>
          </cell>
        </row>
        <row r="510">
          <cell r="E510" t="str">
            <v>424114</v>
          </cell>
          <cell r="F510">
            <v>0</v>
          </cell>
        </row>
        <row r="511">
          <cell r="E511" t="str">
            <v>424115</v>
          </cell>
          <cell r="F511">
            <v>0</v>
          </cell>
        </row>
        <row r="512">
          <cell r="E512" t="str">
            <v>424116</v>
          </cell>
          <cell r="F512">
            <v>0</v>
          </cell>
        </row>
        <row r="513">
          <cell r="E513" t="str">
            <v>424117</v>
          </cell>
          <cell r="F513">
            <v>0</v>
          </cell>
        </row>
        <row r="514">
          <cell r="E514" t="str">
            <v>425101</v>
          </cell>
          <cell r="F514">
            <v>0</v>
          </cell>
        </row>
        <row r="515">
          <cell r="E515">
            <v>426101</v>
          </cell>
          <cell r="F515">
            <v>0</v>
          </cell>
        </row>
        <row r="516">
          <cell r="E516">
            <v>426102</v>
          </cell>
          <cell r="F516">
            <v>0</v>
          </cell>
        </row>
        <row r="517">
          <cell r="E517">
            <v>426103</v>
          </cell>
          <cell r="F517">
            <v>0</v>
          </cell>
        </row>
        <row r="518">
          <cell r="E518">
            <v>426104</v>
          </cell>
          <cell r="F518">
            <v>0</v>
          </cell>
        </row>
        <row r="519">
          <cell r="E519">
            <v>426105</v>
          </cell>
          <cell r="F519">
            <v>0</v>
          </cell>
        </row>
        <row r="520">
          <cell r="E520">
            <v>426106</v>
          </cell>
          <cell r="F520">
            <v>0</v>
          </cell>
        </row>
        <row r="521">
          <cell r="E521">
            <v>426107</v>
          </cell>
          <cell r="F521">
            <v>0</v>
          </cell>
        </row>
        <row r="522">
          <cell r="E522">
            <v>426108</v>
          </cell>
          <cell r="F522">
            <v>0</v>
          </cell>
        </row>
        <row r="523">
          <cell r="E523">
            <v>426109</v>
          </cell>
          <cell r="F523">
            <v>0</v>
          </cell>
        </row>
        <row r="524">
          <cell r="E524">
            <v>426110</v>
          </cell>
          <cell r="F524">
            <v>0</v>
          </cell>
        </row>
        <row r="525">
          <cell r="E525">
            <v>427101</v>
          </cell>
          <cell r="F525">
            <v>0</v>
          </cell>
        </row>
        <row r="526">
          <cell r="E526">
            <v>427102</v>
          </cell>
          <cell r="F526">
            <v>0</v>
          </cell>
        </row>
        <row r="527">
          <cell r="E527">
            <v>427103</v>
          </cell>
          <cell r="F527">
            <v>0</v>
          </cell>
        </row>
        <row r="528">
          <cell r="E528">
            <v>427104</v>
          </cell>
          <cell r="F528">
            <v>0</v>
          </cell>
        </row>
        <row r="529">
          <cell r="E529">
            <v>427105</v>
          </cell>
          <cell r="F529">
            <v>0</v>
          </cell>
        </row>
        <row r="530">
          <cell r="E530">
            <v>428101</v>
          </cell>
          <cell r="F530">
            <v>0</v>
          </cell>
        </row>
        <row r="531">
          <cell r="E531">
            <v>428102</v>
          </cell>
          <cell r="F531">
            <v>0</v>
          </cell>
        </row>
        <row r="532">
          <cell r="E532">
            <v>428103</v>
          </cell>
          <cell r="F532">
            <v>0</v>
          </cell>
        </row>
        <row r="533">
          <cell r="E533">
            <v>428104</v>
          </cell>
          <cell r="F533">
            <v>0</v>
          </cell>
        </row>
        <row r="534">
          <cell r="E534">
            <v>429101</v>
          </cell>
          <cell r="F534">
            <v>0</v>
          </cell>
        </row>
        <row r="535">
          <cell r="E535">
            <v>429102</v>
          </cell>
          <cell r="F535">
            <v>0</v>
          </cell>
        </row>
        <row r="536">
          <cell r="E536">
            <v>429103</v>
          </cell>
          <cell r="F536">
            <v>0</v>
          </cell>
        </row>
        <row r="537">
          <cell r="E537">
            <v>429104</v>
          </cell>
          <cell r="F537">
            <v>0</v>
          </cell>
        </row>
        <row r="538">
          <cell r="E538">
            <v>429105</v>
          </cell>
          <cell r="F538">
            <v>0</v>
          </cell>
        </row>
        <row r="539">
          <cell r="E539">
            <v>429106</v>
          </cell>
          <cell r="F539">
            <v>0</v>
          </cell>
        </row>
        <row r="540">
          <cell r="E540">
            <v>429107</v>
          </cell>
          <cell r="F540">
            <v>0</v>
          </cell>
        </row>
        <row r="541">
          <cell r="E541">
            <v>429108</v>
          </cell>
          <cell r="F541">
            <v>0</v>
          </cell>
        </row>
        <row r="542">
          <cell r="E542">
            <v>429109</v>
          </cell>
          <cell r="F542">
            <v>0</v>
          </cell>
        </row>
        <row r="543">
          <cell r="E543">
            <v>429110</v>
          </cell>
          <cell r="F543">
            <v>0</v>
          </cell>
        </row>
        <row r="544">
          <cell r="E544">
            <v>429111</v>
          </cell>
          <cell r="F544">
            <v>0</v>
          </cell>
        </row>
        <row r="545">
          <cell r="E545">
            <v>429112</v>
          </cell>
          <cell r="F545">
            <v>0</v>
          </cell>
        </row>
        <row r="546">
          <cell r="E546">
            <v>429113</v>
          </cell>
          <cell r="F546">
            <v>0</v>
          </cell>
        </row>
        <row r="547">
          <cell r="E547">
            <v>429114</v>
          </cell>
          <cell r="F547">
            <v>0</v>
          </cell>
        </row>
        <row r="548">
          <cell r="E548">
            <v>429115</v>
          </cell>
          <cell r="F548">
            <v>0</v>
          </cell>
        </row>
        <row r="549">
          <cell r="E549">
            <v>429116</v>
          </cell>
          <cell r="F549">
            <v>0</v>
          </cell>
        </row>
        <row r="550">
          <cell r="E550">
            <v>429117</v>
          </cell>
          <cell r="F550">
            <v>0</v>
          </cell>
        </row>
        <row r="551">
          <cell r="E551">
            <v>429118</v>
          </cell>
          <cell r="F551">
            <v>0</v>
          </cell>
        </row>
        <row r="552">
          <cell r="E552" t="str">
            <v>431101</v>
          </cell>
          <cell r="F552">
            <v>0</v>
          </cell>
          <cell r="I552">
            <v>0</v>
          </cell>
        </row>
        <row r="553">
          <cell r="E553" t="str">
            <v>431102</v>
          </cell>
          <cell r="F553">
            <v>0</v>
          </cell>
          <cell r="I553">
            <v>0</v>
          </cell>
        </row>
        <row r="554">
          <cell r="E554" t="str">
            <v>431103</v>
          </cell>
          <cell r="F554">
            <v>0</v>
          </cell>
          <cell r="I554">
            <v>0</v>
          </cell>
        </row>
        <row r="555">
          <cell r="E555" t="str">
            <v>431104</v>
          </cell>
          <cell r="F555">
            <v>0</v>
          </cell>
          <cell r="I555">
            <v>0</v>
          </cell>
        </row>
        <row r="556">
          <cell r="E556" t="str">
            <v>431105</v>
          </cell>
          <cell r="F556">
            <v>0</v>
          </cell>
          <cell r="I556">
            <v>0</v>
          </cell>
        </row>
        <row r="557">
          <cell r="E557" t="str">
            <v>431106</v>
          </cell>
          <cell r="F557">
            <v>0</v>
          </cell>
          <cell r="I557">
            <v>0</v>
          </cell>
        </row>
        <row r="558">
          <cell r="E558" t="str">
            <v>431107</v>
          </cell>
          <cell r="F558">
            <v>0</v>
          </cell>
          <cell r="I558">
            <v>0</v>
          </cell>
        </row>
        <row r="559">
          <cell r="E559" t="str">
            <v>431108</v>
          </cell>
          <cell r="F559">
            <v>0</v>
          </cell>
          <cell r="I559">
            <v>0</v>
          </cell>
        </row>
        <row r="560">
          <cell r="E560" t="str">
            <v>431109</v>
          </cell>
          <cell r="F560">
            <v>0</v>
          </cell>
          <cell r="I560">
            <v>0</v>
          </cell>
        </row>
        <row r="561">
          <cell r="E561" t="str">
            <v>431110</v>
          </cell>
          <cell r="F561">
            <v>0</v>
          </cell>
          <cell r="I561">
            <v>0</v>
          </cell>
        </row>
        <row r="562">
          <cell r="E562" t="str">
            <v>432101</v>
          </cell>
          <cell r="F562">
            <v>0</v>
          </cell>
        </row>
        <row r="563">
          <cell r="E563" t="str">
            <v>432102</v>
          </cell>
          <cell r="F563">
            <v>0</v>
          </cell>
        </row>
        <row r="564">
          <cell r="E564" t="str">
            <v>432103</v>
          </cell>
          <cell r="F564">
            <v>0</v>
          </cell>
        </row>
        <row r="565">
          <cell r="E565" t="str">
            <v>432104</v>
          </cell>
          <cell r="F565">
            <v>0</v>
          </cell>
        </row>
        <row r="566">
          <cell r="E566" t="str">
            <v>432105</v>
          </cell>
          <cell r="F566">
            <v>0</v>
          </cell>
        </row>
        <row r="567">
          <cell r="E567">
            <v>433101</v>
          </cell>
          <cell r="F567">
            <v>0</v>
          </cell>
        </row>
        <row r="568">
          <cell r="E568">
            <v>433102</v>
          </cell>
          <cell r="F568">
            <v>0</v>
          </cell>
        </row>
        <row r="569">
          <cell r="E569">
            <v>433103</v>
          </cell>
          <cell r="F569">
            <v>0</v>
          </cell>
        </row>
        <row r="570">
          <cell r="E570">
            <v>433104</v>
          </cell>
          <cell r="F570">
            <v>0</v>
          </cell>
        </row>
        <row r="571">
          <cell r="E571">
            <v>434101</v>
          </cell>
          <cell r="F571">
            <v>0</v>
          </cell>
        </row>
        <row r="572">
          <cell r="E572">
            <v>434102</v>
          </cell>
          <cell r="F572">
            <v>0</v>
          </cell>
        </row>
        <row r="573">
          <cell r="E573">
            <v>434103</v>
          </cell>
          <cell r="F573">
            <v>0</v>
          </cell>
        </row>
        <row r="574">
          <cell r="E574">
            <v>434104</v>
          </cell>
          <cell r="F574">
            <v>0</v>
          </cell>
        </row>
        <row r="575">
          <cell r="E575">
            <v>434105</v>
          </cell>
          <cell r="F575">
            <v>0</v>
          </cell>
        </row>
        <row r="576">
          <cell r="E576">
            <v>434106</v>
          </cell>
          <cell r="F576">
            <v>0</v>
          </cell>
        </row>
        <row r="577">
          <cell r="E577">
            <v>434107</v>
          </cell>
          <cell r="F577">
            <v>0</v>
          </cell>
        </row>
        <row r="578">
          <cell r="E578">
            <v>434108</v>
          </cell>
          <cell r="F578">
            <v>0</v>
          </cell>
        </row>
        <row r="579">
          <cell r="E579">
            <v>434109</v>
          </cell>
          <cell r="F579">
            <v>0</v>
          </cell>
        </row>
        <row r="580">
          <cell r="E580">
            <v>434110</v>
          </cell>
          <cell r="F580">
            <v>0</v>
          </cell>
        </row>
        <row r="581">
          <cell r="E581">
            <v>434111</v>
          </cell>
          <cell r="F581">
            <v>0</v>
          </cell>
        </row>
        <row r="582">
          <cell r="E582">
            <v>434112</v>
          </cell>
          <cell r="F582">
            <v>0</v>
          </cell>
        </row>
        <row r="583">
          <cell r="E583">
            <v>434113</v>
          </cell>
          <cell r="F583">
            <v>0</v>
          </cell>
        </row>
        <row r="584">
          <cell r="E584">
            <v>434114</v>
          </cell>
          <cell r="F584">
            <v>0</v>
          </cell>
        </row>
        <row r="585">
          <cell r="E585">
            <v>434115</v>
          </cell>
          <cell r="F585">
            <v>0</v>
          </cell>
        </row>
        <row r="586">
          <cell r="E586">
            <v>434116</v>
          </cell>
          <cell r="F586">
            <v>0</v>
          </cell>
        </row>
        <row r="587">
          <cell r="E587">
            <v>434117</v>
          </cell>
          <cell r="F587">
            <v>0</v>
          </cell>
        </row>
        <row r="588">
          <cell r="E588">
            <v>434118</v>
          </cell>
          <cell r="F588">
            <v>0</v>
          </cell>
        </row>
        <row r="589">
          <cell r="E589">
            <v>435101</v>
          </cell>
          <cell r="F589">
            <v>0</v>
          </cell>
        </row>
        <row r="590">
          <cell r="E590">
            <v>435102</v>
          </cell>
          <cell r="F590">
            <v>0</v>
          </cell>
        </row>
        <row r="591">
          <cell r="E591">
            <v>435103</v>
          </cell>
          <cell r="F591">
            <v>0</v>
          </cell>
        </row>
        <row r="592">
          <cell r="E592">
            <v>435104</v>
          </cell>
          <cell r="F592">
            <v>0</v>
          </cell>
        </row>
        <row r="593">
          <cell r="E593">
            <v>435105</v>
          </cell>
          <cell r="F593">
            <v>0</v>
          </cell>
        </row>
        <row r="594">
          <cell r="E594">
            <v>435106</v>
          </cell>
          <cell r="F594">
            <v>0</v>
          </cell>
        </row>
        <row r="595">
          <cell r="E595">
            <v>435107</v>
          </cell>
          <cell r="F595">
            <v>0</v>
          </cell>
        </row>
        <row r="596">
          <cell r="E596">
            <v>435108</v>
          </cell>
          <cell r="F596">
            <v>0</v>
          </cell>
        </row>
        <row r="597">
          <cell r="E597">
            <v>435109</v>
          </cell>
          <cell r="F597">
            <v>0</v>
          </cell>
        </row>
        <row r="598">
          <cell r="E598">
            <v>435110</v>
          </cell>
          <cell r="F598">
            <v>0</v>
          </cell>
        </row>
        <row r="599">
          <cell r="E599">
            <v>436101</v>
          </cell>
          <cell r="F599">
            <v>0</v>
          </cell>
        </row>
        <row r="600">
          <cell r="E600">
            <v>436102</v>
          </cell>
          <cell r="F600">
            <v>0</v>
          </cell>
        </row>
        <row r="601">
          <cell r="E601">
            <v>436103</v>
          </cell>
          <cell r="F601">
            <v>0</v>
          </cell>
        </row>
        <row r="602">
          <cell r="E602">
            <v>436104</v>
          </cell>
          <cell r="F602">
            <v>0</v>
          </cell>
        </row>
        <row r="603">
          <cell r="E603">
            <v>436105</v>
          </cell>
          <cell r="F603">
            <v>0</v>
          </cell>
        </row>
        <row r="604">
          <cell r="E604">
            <v>437101</v>
          </cell>
          <cell r="F604">
            <v>0</v>
          </cell>
        </row>
        <row r="605">
          <cell r="E605">
            <v>437102</v>
          </cell>
          <cell r="F605">
            <v>0</v>
          </cell>
        </row>
        <row r="606">
          <cell r="E606">
            <v>437103</v>
          </cell>
          <cell r="F606">
            <v>0</v>
          </cell>
        </row>
        <row r="607">
          <cell r="E607">
            <v>437104</v>
          </cell>
          <cell r="F607">
            <v>0</v>
          </cell>
        </row>
        <row r="608">
          <cell r="E608">
            <v>437105</v>
          </cell>
          <cell r="F608">
            <v>0</v>
          </cell>
        </row>
        <row r="609">
          <cell r="E609">
            <v>437106</v>
          </cell>
          <cell r="F609">
            <v>0</v>
          </cell>
        </row>
        <row r="610">
          <cell r="E610">
            <v>437107</v>
          </cell>
          <cell r="F610">
            <v>0</v>
          </cell>
        </row>
        <row r="611">
          <cell r="E611">
            <v>437108</v>
          </cell>
          <cell r="F611">
            <v>0</v>
          </cell>
        </row>
        <row r="612">
          <cell r="E612">
            <v>437109</v>
          </cell>
          <cell r="F612">
            <v>0</v>
          </cell>
        </row>
        <row r="613">
          <cell r="E613">
            <v>437110</v>
          </cell>
          <cell r="F613">
            <v>0</v>
          </cell>
        </row>
        <row r="614">
          <cell r="E614">
            <v>437111</v>
          </cell>
          <cell r="F614">
            <v>0</v>
          </cell>
        </row>
        <row r="615">
          <cell r="E615">
            <v>437112</v>
          </cell>
          <cell r="F615">
            <v>0</v>
          </cell>
        </row>
        <row r="616">
          <cell r="E616">
            <v>437113</v>
          </cell>
          <cell r="F616">
            <v>0</v>
          </cell>
        </row>
        <row r="617">
          <cell r="E617">
            <v>437114</v>
          </cell>
          <cell r="F617">
            <v>0</v>
          </cell>
        </row>
        <row r="618">
          <cell r="E618">
            <v>437115</v>
          </cell>
          <cell r="F618">
            <v>0</v>
          </cell>
        </row>
        <row r="619">
          <cell r="E619">
            <v>437116</v>
          </cell>
          <cell r="F619">
            <v>0</v>
          </cell>
        </row>
        <row r="620">
          <cell r="E620">
            <v>437117</v>
          </cell>
          <cell r="F620">
            <v>0</v>
          </cell>
        </row>
        <row r="621">
          <cell r="E621">
            <v>437118</v>
          </cell>
          <cell r="F621">
            <v>0</v>
          </cell>
        </row>
        <row r="622">
          <cell r="E622">
            <v>437119</v>
          </cell>
          <cell r="F622">
            <v>0</v>
          </cell>
        </row>
        <row r="623">
          <cell r="E623">
            <v>437120</v>
          </cell>
          <cell r="F623">
            <v>0</v>
          </cell>
        </row>
        <row r="624">
          <cell r="E624">
            <v>437121</v>
          </cell>
          <cell r="F624">
            <v>0</v>
          </cell>
        </row>
        <row r="625">
          <cell r="E625">
            <v>437122</v>
          </cell>
          <cell r="F625">
            <v>0</v>
          </cell>
        </row>
        <row r="626">
          <cell r="E626" t="str">
            <v>499999</v>
          </cell>
          <cell r="F626">
            <v>0</v>
          </cell>
          <cell r="I626">
            <v>0</v>
          </cell>
        </row>
        <row r="627">
          <cell r="E627" t="str">
            <v>511101</v>
          </cell>
          <cell r="F627">
            <v>0</v>
          </cell>
          <cell r="I627">
            <v>0</v>
          </cell>
        </row>
        <row r="628">
          <cell r="E628" t="str">
            <v>511102</v>
          </cell>
          <cell r="F628">
            <v>0</v>
          </cell>
          <cell r="I628">
            <v>0</v>
          </cell>
        </row>
        <row r="629">
          <cell r="E629" t="str">
            <v>511103</v>
          </cell>
          <cell r="F629">
            <v>0</v>
          </cell>
          <cell r="I629">
            <v>0</v>
          </cell>
        </row>
        <row r="630">
          <cell r="E630" t="str">
            <v>511104</v>
          </cell>
          <cell r="F630">
            <v>0</v>
          </cell>
          <cell r="I630">
            <v>0</v>
          </cell>
        </row>
        <row r="631">
          <cell r="E631" t="str">
            <v>511105</v>
          </cell>
          <cell r="F631">
            <v>0</v>
          </cell>
          <cell r="I631">
            <v>0</v>
          </cell>
        </row>
        <row r="632">
          <cell r="E632" t="str">
            <v>511201</v>
          </cell>
          <cell r="F632">
            <v>0</v>
          </cell>
          <cell r="I632">
            <v>0</v>
          </cell>
        </row>
        <row r="633">
          <cell r="E633" t="str">
            <v>511202</v>
          </cell>
          <cell r="F633">
            <v>0</v>
          </cell>
          <cell r="I633">
            <v>0</v>
          </cell>
        </row>
        <row r="634">
          <cell r="E634" t="str">
            <v>511203</v>
          </cell>
          <cell r="F634">
            <v>0</v>
          </cell>
          <cell r="I634">
            <v>0</v>
          </cell>
        </row>
        <row r="635">
          <cell r="E635" t="str">
            <v>511204</v>
          </cell>
          <cell r="F635">
            <v>0</v>
          </cell>
          <cell r="I635">
            <v>0</v>
          </cell>
        </row>
        <row r="636">
          <cell r="E636" t="str">
            <v>511301</v>
          </cell>
          <cell r="F636">
            <v>0</v>
          </cell>
          <cell r="I636">
            <v>0</v>
          </cell>
        </row>
        <row r="637">
          <cell r="E637" t="str">
            <v>511401</v>
          </cell>
          <cell r="F637">
            <v>0</v>
          </cell>
          <cell r="I637">
            <v>0</v>
          </cell>
        </row>
        <row r="638">
          <cell r="E638" t="str">
            <v>512101</v>
          </cell>
          <cell r="F638">
            <v>0</v>
          </cell>
          <cell r="I638">
            <v>0</v>
          </cell>
        </row>
        <row r="639">
          <cell r="E639" t="str">
            <v>512201</v>
          </cell>
          <cell r="F639">
            <v>0</v>
          </cell>
          <cell r="I639">
            <v>0</v>
          </cell>
        </row>
        <row r="640">
          <cell r="E640" t="str">
            <v>512301</v>
          </cell>
          <cell r="F640">
            <v>0</v>
          </cell>
          <cell r="I640">
            <v>0</v>
          </cell>
        </row>
        <row r="641">
          <cell r="E641" t="str">
            <v>512401</v>
          </cell>
          <cell r="F641">
            <v>0</v>
          </cell>
          <cell r="I641">
            <v>0</v>
          </cell>
        </row>
        <row r="642">
          <cell r="E642" t="str">
            <v>513101</v>
          </cell>
          <cell r="F642">
            <v>0</v>
          </cell>
          <cell r="I642">
            <v>0</v>
          </cell>
        </row>
        <row r="643">
          <cell r="E643" t="str">
            <v>513102</v>
          </cell>
          <cell r="F643">
            <v>0</v>
          </cell>
          <cell r="I643">
            <v>0</v>
          </cell>
        </row>
        <row r="644">
          <cell r="E644" t="str">
            <v>513103</v>
          </cell>
          <cell r="F644">
            <v>0</v>
          </cell>
          <cell r="I644">
            <v>0</v>
          </cell>
        </row>
        <row r="645">
          <cell r="E645" t="str">
            <v>513104</v>
          </cell>
          <cell r="F645">
            <v>0</v>
          </cell>
          <cell r="I645">
            <v>0</v>
          </cell>
        </row>
        <row r="646">
          <cell r="E646" t="str">
            <v>513105</v>
          </cell>
          <cell r="F646">
            <v>0</v>
          </cell>
          <cell r="I646">
            <v>0</v>
          </cell>
        </row>
        <row r="647">
          <cell r="E647" t="str">
            <v>513106</v>
          </cell>
          <cell r="F647">
            <v>0</v>
          </cell>
          <cell r="I647">
            <v>0</v>
          </cell>
        </row>
        <row r="648">
          <cell r="E648" t="str">
            <v>513107</v>
          </cell>
          <cell r="F648">
            <v>0</v>
          </cell>
          <cell r="I648">
            <v>0</v>
          </cell>
        </row>
        <row r="649">
          <cell r="E649" t="str">
            <v>513108</v>
          </cell>
          <cell r="F649">
            <v>0</v>
          </cell>
          <cell r="I649">
            <v>0</v>
          </cell>
        </row>
        <row r="650">
          <cell r="E650" t="str">
            <v>513109</v>
          </cell>
          <cell r="F650">
            <v>0</v>
          </cell>
          <cell r="I650">
            <v>0</v>
          </cell>
        </row>
        <row r="651">
          <cell r="E651" t="str">
            <v>513110</v>
          </cell>
          <cell r="F651">
            <v>0</v>
          </cell>
          <cell r="I651">
            <v>0</v>
          </cell>
        </row>
        <row r="652">
          <cell r="E652" t="str">
            <v>513111</v>
          </cell>
          <cell r="F652">
            <v>0</v>
          </cell>
          <cell r="I652">
            <v>0</v>
          </cell>
        </row>
        <row r="653">
          <cell r="E653" t="str">
            <v>513112</v>
          </cell>
          <cell r="F653">
            <v>0</v>
          </cell>
          <cell r="I653">
            <v>0</v>
          </cell>
        </row>
        <row r="654">
          <cell r="E654" t="str">
            <v>513113</v>
          </cell>
          <cell r="F654">
            <v>0</v>
          </cell>
          <cell r="I654">
            <v>0</v>
          </cell>
        </row>
        <row r="655">
          <cell r="E655" t="str">
            <v>513114</v>
          </cell>
          <cell r="F655">
            <v>0</v>
          </cell>
          <cell r="I655">
            <v>0</v>
          </cell>
        </row>
        <row r="656">
          <cell r="E656" t="str">
            <v>513115</v>
          </cell>
          <cell r="F656">
            <v>0</v>
          </cell>
          <cell r="I656">
            <v>0</v>
          </cell>
        </row>
        <row r="657">
          <cell r="E657" t="str">
            <v>513116</v>
          </cell>
          <cell r="F657">
            <v>0</v>
          </cell>
          <cell r="I657">
            <v>0</v>
          </cell>
        </row>
        <row r="658">
          <cell r="E658" t="str">
            <v>513199</v>
          </cell>
          <cell r="F658">
            <v>0</v>
          </cell>
          <cell r="I658">
            <v>0</v>
          </cell>
        </row>
        <row r="659">
          <cell r="E659" t="str">
            <v>513201</v>
          </cell>
          <cell r="F659">
            <v>0</v>
          </cell>
          <cell r="I659">
            <v>0</v>
          </cell>
        </row>
        <row r="660">
          <cell r="E660" t="str">
            <v>513202</v>
          </cell>
          <cell r="F660">
            <v>0</v>
          </cell>
          <cell r="I660">
            <v>0</v>
          </cell>
        </row>
        <row r="661">
          <cell r="E661" t="str">
            <v>513203</v>
          </cell>
          <cell r="F661">
            <v>0</v>
          </cell>
          <cell r="I661">
            <v>0</v>
          </cell>
        </row>
        <row r="662">
          <cell r="E662" t="str">
            <v>513204</v>
          </cell>
          <cell r="F662">
            <v>0</v>
          </cell>
          <cell r="I662">
            <v>0</v>
          </cell>
        </row>
        <row r="663">
          <cell r="E663" t="str">
            <v>513205</v>
          </cell>
          <cell r="F663">
            <v>0</v>
          </cell>
          <cell r="I663">
            <v>0</v>
          </cell>
        </row>
        <row r="664">
          <cell r="E664" t="str">
            <v>513206</v>
          </cell>
          <cell r="F664">
            <v>0</v>
          </cell>
          <cell r="I664">
            <v>0</v>
          </cell>
        </row>
        <row r="665">
          <cell r="E665" t="str">
            <v>513207</v>
          </cell>
          <cell r="F665">
            <v>0</v>
          </cell>
          <cell r="I665">
            <v>0</v>
          </cell>
        </row>
        <row r="666">
          <cell r="E666" t="str">
            <v>513208</v>
          </cell>
          <cell r="F666">
            <v>0</v>
          </cell>
          <cell r="I666">
            <v>0</v>
          </cell>
        </row>
        <row r="667">
          <cell r="E667" t="str">
            <v>513209</v>
          </cell>
          <cell r="F667">
            <v>0</v>
          </cell>
          <cell r="I667">
            <v>0</v>
          </cell>
        </row>
        <row r="668">
          <cell r="E668" t="str">
            <v>513210</v>
          </cell>
          <cell r="F668">
            <v>0</v>
          </cell>
          <cell r="I668">
            <v>0</v>
          </cell>
        </row>
        <row r="669">
          <cell r="E669" t="str">
            <v>513211</v>
          </cell>
          <cell r="F669">
            <v>0</v>
          </cell>
          <cell r="I669">
            <v>0</v>
          </cell>
        </row>
        <row r="670">
          <cell r="E670" t="str">
            <v>513212</v>
          </cell>
          <cell r="F670">
            <v>0</v>
          </cell>
          <cell r="I670">
            <v>0</v>
          </cell>
        </row>
        <row r="671">
          <cell r="E671" t="str">
            <v>513213</v>
          </cell>
          <cell r="F671">
            <v>0</v>
          </cell>
          <cell r="I671">
            <v>0</v>
          </cell>
        </row>
        <row r="672">
          <cell r="E672" t="str">
            <v>513214</v>
          </cell>
          <cell r="F672">
            <v>0</v>
          </cell>
          <cell r="I672">
            <v>0</v>
          </cell>
        </row>
        <row r="673">
          <cell r="E673" t="str">
            <v>513301</v>
          </cell>
          <cell r="F673">
            <v>0</v>
          </cell>
          <cell r="I673">
            <v>0</v>
          </cell>
        </row>
        <row r="674">
          <cell r="E674" t="str">
            <v>513302</v>
          </cell>
          <cell r="F674">
            <v>0</v>
          </cell>
          <cell r="I674">
            <v>0</v>
          </cell>
        </row>
        <row r="675">
          <cell r="E675" t="str">
            <v>513303</v>
          </cell>
          <cell r="F675">
            <v>0</v>
          </cell>
          <cell r="I675">
            <v>0</v>
          </cell>
        </row>
        <row r="676">
          <cell r="E676" t="str">
            <v>513304</v>
          </cell>
          <cell r="F676">
            <v>0</v>
          </cell>
          <cell r="I676">
            <v>0</v>
          </cell>
        </row>
        <row r="677">
          <cell r="E677" t="str">
            <v>513305</v>
          </cell>
          <cell r="F677">
            <v>0</v>
          </cell>
          <cell r="I677">
            <v>0</v>
          </cell>
        </row>
        <row r="678">
          <cell r="E678" t="str">
            <v>513306</v>
          </cell>
          <cell r="F678">
            <v>0</v>
          </cell>
          <cell r="I678">
            <v>0</v>
          </cell>
        </row>
        <row r="679">
          <cell r="E679" t="str">
            <v>513307</v>
          </cell>
          <cell r="F679">
            <v>0</v>
          </cell>
          <cell r="I679">
            <v>0</v>
          </cell>
        </row>
        <row r="680">
          <cell r="E680" t="str">
            <v>513308</v>
          </cell>
          <cell r="F680">
            <v>0</v>
          </cell>
          <cell r="I680">
            <v>0</v>
          </cell>
        </row>
        <row r="681">
          <cell r="E681" t="str">
            <v>513309</v>
          </cell>
          <cell r="F681">
            <v>0</v>
          </cell>
          <cell r="I681">
            <v>0</v>
          </cell>
        </row>
        <row r="682">
          <cell r="E682" t="str">
            <v>513310</v>
          </cell>
          <cell r="F682">
            <v>0</v>
          </cell>
          <cell r="I682">
            <v>0</v>
          </cell>
        </row>
        <row r="683">
          <cell r="E683" t="str">
            <v>513311</v>
          </cell>
          <cell r="F683">
            <v>0</v>
          </cell>
          <cell r="I683">
            <v>0</v>
          </cell>
        </row>
        <row r="684">
          <cell r="E684" t="str">
            <v>513312</v>
          </cell>
          <cell r="F684">
            <v>0</v>
          </cell>
          <cell r="I684">
            <v>0</v>
          </cell>
        </row>
        <row r="685">
          <cell r="E685" t="str">
            <v>513313</v>
          </cell>
          <cell r="F685">
            <v>0</v>
          </cell>
          <cell r="I685">
            <v>0</v>
          </cell>
        </row>
        <row r="686">
          <cell r="E686" t="str">
            <v>513314</v>
          </cell>
          <cell r="F686">
            <v>0</v>
          </cell>
          <cell r="I686">
            <v>0</v>
          </cell>
        </row>
        <row r="687">
          <cell r="E687" t="str">
            <v>513401</v>
          </cell>
          <cell r="F687">
            <v>0</v>
          </cell>
          <cell r="I687">
            <v>0</v>
          </cell>
        </row>
        <row r="688">
          <cell r="E688" t="str">
            <v>513402</v>
          </cell>
          <cell r="F688">
            <v>0</v>
          </cell>
          <cell r="I688">
            <v>0</v>
          </cell>
        </row>
        <row r="689">
          <cell r="E689" t="str">
            <v>513403</v>
          </cell>
          <cell r="F689">
            <v>0</v>
          </cell>
          <cell r="I689">
            <v>0</v>
          </cell>
        </row>
        <row r="690">
          <cell r="E690" t="str">
            <v>513404</v>
          </cell>
          <cell r="F690">
            <v>0</v>
          </cell>
          <cell r="I690">
            <v>0</v>
          </cell>
        </row>
        <row r="691">
          <cell r="E691" t="str">
            <v>513405</v>
          </cell>
          <cell r="F691">
            <v>0</v>
          </cell>
          <cell r="I691">
            <v>0</v>
          </cell>
        </row>
        <row r="692">
          <cell r="E692" t="str">
            <v>513406</v>
          </cell>
          <cell r="F692">
            <v>0</v>
          </cell>
          <cell r="I692">
            <v>0</v>
          </cell>
        </row>
        <row r="693">
          <cell r="E693" t="str">
            <v>513407</v>
          </cell>
          <cell r="F693">
            <v>0</v>
          </cell>
          <cell r="I693">
            <v>0</v>
          </cell>
        </row>
        <row r="694">
          <cell r="E694" t="str">
            <v>513408</v>
          </cell>
          <cell r="F694">
            <v>0</v>
          </cell>
          <cell r="I694">
            <v>0</v>
          </cell>
        </row>
        <row r="695">
          <cell r="E695" t="str">
            <v>513409</v>
          </cell>
          <cell r="F695">
            <v>0</v>
          </cell>
          <cell r="I695">
            <v>0</v>
          </cell>
        </row>
        <row r="696">
          <cell r="E696" t="str">
            <v>513410</v>
          </cell>
          <cell r="F696">
            <v>0</v>
          </cell>
          <cell r="I696">
            <v>0</v>
          </cell>
        </row>
        <row r="697">
          <cell r="E697" t="str">
            <v>513411</v>
          </cell>
          <cell r="F697">
            <v>0</v>
          </cell>
          <cell r="I697">
            <v>0</v>
          </cell>
        </row>
        <row r="698">
          <cell r="E698" t="str">
            <v>513412</v>
          </cell>
          <cell r="F698">
            <v>0</v>
          </cell>
          <cell r="I698">
            <v>0</v>
          </cell>
        </row>
        <row r="699">
          <cell r="E699" t="str">
            <v>513413</v>
          </cell>
          <cell r="F699">
            <v>0</v>
          </cell>
          <cell r="I699">
            <v>0</v>
          </cell>
        </row>
        <row r="700">
          <cell r="E700" t="str">
            <v>513414</v>
          </cell>
          <cell r="F700">
            <v>0</v>
          </cell>
          <cell r="I700">
            <v>0</v>
          </cell>
        </row>
        <row r="701">
          <cell r="E701" t="str">
            <v>519999</v>
          </cell>
          <cell r="F701">
            <v>0</v>
          </cell>
          <cell r="I701">
            <v>0</v>
          </cell>
        </row>
        <row r="702">
          <cell r="E702">
            <v>521100</v>
          </cell>
          <cell r="F702">
            <v>0</v>
          </cell>
        </row>
        <row r="703">
          <cell r="E703">
            <v>521101</v>
          </cell>
          <cell r="F703">
            <v>0</v>
          </cell>
        </row>
        <row r="704">
          <cell r="E704">
            <v>521102</v>
          </cell>
          <cell r="F704">
            <v>0</v>
          </cell>
        </row>
        <row r="705">
          <cell r="E705">
            <v>521103</v>
          </cell>
          <cell r="F705">
            <v>0</v>
          </cell>
        </row>
        <row r="706">
          <cell r="E706">
            <v>521104</v>
          </cell>
          <cell r="F706">
            <v>0</v>
          </cell>
        </row>
        <row r="707">
          <cell r="E707">
            <v>521105</v>
          </cell>
          <cell r="F707">
            <v>0</v>
          </cell>
        </row>
        <row r="708">
          <cell r="E708">
            <v>521106</v>
          </cell>
          <cell r="F708">
            <v>0</v>
          </cell>
        </row>
        <row r="709">
          <cell r="E709">
            <v>521107</v>
          </cell>
          <cell r="F709">
            <v>0</v>
          </cell>
        </row>
        <row r="710">
          <cell r="E710">
            <v>521108</v>
          </cell>
          <cell r="F710">
            <v>0</v>
          </cell>
        </row>
        <row r="711">
          <cell r="E711">
            <v>521109</v>
          </cell>
          <cell r="F711">
            <v>0</v>
          </cell>
        </row>
        <row r="712">
          <cell r="E712">
            <v>521110</v>
          </cell>
          <cell r="F712">
            <v>0</v>
          </cell>
        </row>
        <row r="713">
          <cell r="E713">
            <v>522101</v>
          </cell>
          <cell r="F713">
            <v>0</v>
          </cell>
        </row>
        <row r="714">
          <cell r="E714">
            <v>522102</v>
          </cell>
          <cell r="F714">
            <v>0</v>
          </cell>
        </row>
        <row r="715">
          <cell r="E715">
            <v>522103</v>
          </cell>
          <cell r="F715">
            <v>0</v>
          </cell>
        </row>
        <row r="716">
          <cell r="E716">
            <v>522104</v>
          </cell>
          <cell r="F716">
            <v>0</v>
          </cell>
        </row>
        <row r="717">
          <cell r="E717">
            <v>522105</v>
          </cell>
          <cell r="F717">
            <v>0</v>
          </cell>
        </row>
        <row r="718">
          <cell r="E718">
            <v>523101</v>
          </cell>
          <cell r="F718">
            <v>0</v>
          </cell>
        </row>
        <row r="719">
          <cell r="E719">
            <v>523102</v>
          </cell>
          <cell r="F719">
            <v>0</v>
          </cell>
        </row>
        <row r="720">
          <cell r="E720">
            <v>523103</v>
          </cell>
          <cell r="F720">
            <v>0</v>
          </cell>
        </row>
        <row r="721">
          <cell r="E721">
            <v>523104</v>
          </cell>
          <cell r="F721">
            <v>0</v>
          </cell>
        </row>
        <row r="722">
          <cell r="E722">
            <v>524101</v>
          </cell>
          <cell r="F722">
            <v>0</v>
          </cell>
        </row>
        <row r="723">
          <cell r="E723">
            <v>524102</v>
          </cell>
          <cell r="F723">
            <v>0</v>
          </cell>
        </row>
        <row r="724">
          <cell r="E724">
            <v>524103</v>
          </cell>
          <cell r="F724">
            <v>0</v>
          </cell>
        </row>
        <row r="725">
          <cell r="E725">
            <v>524104</v>
          </cell>
          <cell r="F725">
            <v>0</v>
          </cell>
        </row>
        <row r="726">
          <cell r="E726">
            <v>524105</v>
          </cell>
          <cell r="F726">
            <v>0</v>
          </cell>
        </row>
        <row r="727">
          <cell r="E727">
            <v>524106</v>
          </cell>
          <cell r="F727">
            <v>0</v>
          </cell>
        </row>
        <row r="728">
          <cell r="E728">
            <v>524107</v>
          </cell>
          <cell r="F728">
            <v>0</v>
          </cell>
        </row>
        <row r="729">
          <cell r="E729">
            <v>524108</v>
          </cell>
          <cell r="F729">
            <v>0</v>
          </cell>
        </row>
        <row r="730">
          <cell r="E730">
            <v>524109</v>
          </cell>
          <cell r="F730">
            <v>0</v>
          </cell>
        </row>
        <row r="731">
          <cell r="E731">
            <v>524110</v>
          </cell>
          <cell r="F731">
            <v>0</v>
          </cell>
        </row>
        <row r="732">
          <cell r="E732">
            <v>524111</v>
          </cell>
          <cell r="F732">
            <v>0</v>
          </cell>
        </row>
        <row r="733">
          <cell r="E733">
            <v>524112</v>
          </cell>
          <cell r="F733">
            <v>0</v>
          </cell>
        </row>
        <row r="734">
          <cell r="E734">
            <v>524113</v>
          </cell>
          <cell r="F734">
            <v>0</v>
          </cell>
        </row>
        <row r="735">
          <cell r="E735">
            <v>524114</v>
          </cell>
          <cell r="F735">
            <v>0</v>
          </cell>
        </row>
        <row r="736">
          <cell r="E736">
            <v>524115</v>
          </cell>
          <cell r="F736">
            <v>0</v>
          </cell>
        </row>
        <row r="737">
          <cell r="E737">
            <v>524116</v>
          </cell>
          <cell r="F737">
            <v>0</v>
          </cell>
        </row>
        <row r="738">
          <cell r="E738">
            <v>524117</v>
          </cell>
          <cell r="F738">
            <v>0</v>
          </cell>
        </row>
        <row r="739">
          <cell r="E739">
            <v>524118</v>
          </cell>
          <cell r="F739">
            <v>0</v>
          </cell>
        </row>
        <row r="740">
          <cell r="E740" t="str">
            <v>529999</v>
          </cell>
          <cell r="F740">
            <v>0</v>
          </cell>
          <cell r="I740">
            <v>0</v>
          </cell>
        </row>
        <row r="741">
          <cell r="E741" t="str">
            <v>531101</v>
          </cell>
          <cell r="F741">
            <v>0</v>
          </cell>
          <cell r="I741">
            <v>0</v>
          </cell>
        </row>
        <row r="742">
          <cell r="E742" t="str">
            <v>531102</v>
          </cell>
          <cell r="F742">
            <v>0</v>
          </cell>
          <cell r="I742">
            <v>0</v>
          </cell>
        </row>
        <row r="743">
          <cell r="E743" t="str">
            <v>531103</v>
          </cell>
          <cell r="F743">
            <v>0</v>
          </cell>
          <cell r="I743">
            <v>0</v>
          </cell>
        </row>
        <row r="744">
          <cell r="E744" t="str">
            <v>531104</v>
          </cell>
          <cell r="F744">
            <v>0</v>
          </cell>
          <cell r="I744">
            <v>0</v>
          </cell>
        </row>
        <row r="745">
          <cell r="E745" t="str">
            <v>531105</v>
          </cell>
          <cell r="F745">
            <v>0</v>
          </cell>
          <cell r="I745">
            <v>0</v>
          </cell>
        </row>
        <row r="746">
          <cell r="E746" t="str">
            <v>531201</v>
          </cell>
          <cell r="F746">
            <v>0</v>
          </cell>
          <cell r="I746">
            <v>0</v>
          </cell>
        </row>
        <row r="747">
          <cell r="E747" t="str">
            <v>531202</v>
          </cell>
          <cell r="F747">
            <v>0</v>
          </cell>
          <cell r="I747">
            <v>0</v>
          </cell>
        </row>
        <row r="748">
          <cell r="E748" t="str">
            <v>531203</v>
          </cell>
          <cell r="F748">
            <v>0</v>
          </cell>
          <cell r="I748">
            <v>0</v>
          </cell>
        </row>
        <row r="749">
          <cell r="E749" t="str">
            <v>531204</v>
          </cell>
          <cell r="F749">
            <v>0</v>
          </cell>
          <cell r="I749">
            <v>0</v>
          </cell>
        </row>
        <row r="750">
          <cell r="E750" t="str">
            <v>531301</v>
          </cell>
          <cell r="F750">
            <v>0</v>
          </cell>
          <cell r="I750">
            <v>0</v>
          </cell>
        </row>
        <row r="751">
          <cell r="E751" t="str">
            <v>531401</v>
          </cell>
          <cell r="F751">
            <v>0</v>
          </cell>
          <cell r="I751">
            <v>0</v>
          </cell>
        </row>
        <row r="752">
          <cell r="E752" t="str">
            <v>611101</v>
          </cell>
          <cell r="F752">
            <v>0</v>
          </cell>
          <cell r="I752">
            <v>0</v>
          </cell>
        </row>
        <row r="753">
          <cell r="E753" t="str">
            <v>611102</v>
          </cell>
          <cell r="F753">
            <v>0</v>
          </cell>
          <cell r="I753">
            <v>0</v>
          </cell>
        </row>
        <row r="754">
          <cell r="E754" t="str">
            <v>611103</v>
          </cell>
          <cell r="F754">
            <v>0</v>
          </cell>
          <cell r="I754">
            <v>0</v>
          </cell>
        </row>
        <row r="755">
          <cell r="E755" t="str">
            <v>611104</v>
          </cell>
          <cell r="F755">
            <v>0</v>
          </cell>
          <cell r="I755">
            <v>0</v>
          </cell>
        </row>
        <row r="756">
          <cell r="E756" t="str">
            <v>611105</v>
          </cell>
          <cell r="F756">
            <v>0</v>
          </cell>
          <cell r="I756">
            <v>0</v>
          </cell>
        </row>
        <row r="757">
          <cell r="E757" t="str">
            <v>611106</v>
          </cell>
          <cell r="F757">
            <v>0</v>
          </cell>
          <cell r="I757">
            <v>0</v>
          </cell>
        </row>
        <row r="758">
          <cell r="E758" t="str">
            <v>611107</v>
          </cell>
          <cell r="F758">
            <v>0</v>
          </cell>
          <cell r="I758">
            <v>0</v>
          </cell>
        </row>
        <row r="759">
          <cell r="E759" t="str">
            <v>612101</v>
          </cell>
          <cell r="F759">
            <v>0</v>
          </cell>
          <cell r="I759">
            <v>0</v>
          </cell>
        </row>
        <row r="760">
          <cell r="E760" t="str">
            <v>612102</v>
          </cell>
          <cell r="F760">
            <v>0</v>
          </cell>
          <cell r="I760">
            <v>0</v>
          </cell>
        </row>
        <row r="761">
          <cell r="E761" t="str">
            <v>612103</v>
          </cell>
          <cell r="F761">
            <v>0</v>
          </cell>
          <cell r="I761">
            <v>0</v>
          </cell>
        </row>
        <row r="762">
          <cell r="E762" t="str">
            <v>612104</v>
          </cell>
          <cell r="F762">
            <v>0</v>
          </cell>
          <cell r="I762">
            <v>0</v>
          </cell>
        </row>
        <row r="763">
          <cell r="E763" t="str">
            <v>612105</v>
          </cell>
          <cell r="F763">
            <v>0</v>
          </cell>
          <cell r="I763">
            <v>0</v>
          </cell>
        </row>
        <row r="764">
          <cell r="E764" t="str">
            <v>613101</v>
          </cell>
          <cell r="F764">
            <v>0</v>
          </cell>
          <cell r="I764">
            <v>0</v>
          </cell>
        </row>
        <row r="765">
          <cell r="E765" t="str">
            <v>613102</v>
          </cell>
          <cell r="F765">
            <v>0</v>
          </cell>
          <cell r="I765">
            <v>0</v>
          </cell>
        </row>
        <row r="766">
          <cell r="E766" t="str">
            <v>613103</v>
          </cell>
          <cell r="F766">
            <v>0</v>
          </cell>
          <cell r="I766">
            <v>0</v>
          </cell>
        </row>
        <row r="767">
          <cell r="E767" t="str">
            <v>614101</v>
          </cell>
          <cell r="F767">
            <v>0</v>
          </cell>
          <cell r="I767">
            <v>0</v>
          </cell>
        </row>
        <row r="768">
          <cell r="E768" t="str">
            <v>614102</v>
          </cell>
          <cell r="F768">
            <v>0</v>
          </cell>
          <cell r="I768">
            <v>0</v>
          </cell>
        </row>
        <row r="769">
          <cell r="E769" t="str">
            <v>614103</v>
          </cell>
          <cell r="F769">
            <v>0</v>
          </cell>
          <cell r="I769">
            <v>0</v>
          </cell>
        </row>
        <row r="770">
          <cell r="E770" t="str">
            <v>614104</v>
          </cell>
          <cell r="F770">
            <v>0</v>
          </cell>
          <cell r="I770">
            <v>0</v>
          </cell>
        </row>
        <row r="771">
          <cell r="E771" t="str">
            <v>614105</v>
          </cell>
          <cell r="F771">
            <v>0</v>
          </cell>
          <cell r="I771">
            <v>0</v>
          </cell>
        </row>
        <row r="772">
          <cell r="E772" t="str">
            <v>614106</v>
          </cell>
          <cell r="F772">
            <v>0</v>
          </cell>
          <cell r="I772">
            <v>0</v>
          </cell>
        </row>
        <row r="773">
          <cell r="E773" t="str">
            <v>615101</v>
          </cell>
          <cell r="F773">
            <v>0</v>
          </cell>
          <cell r="I773">
            <v>0</v>
          </cell>
        </row>
        <row r="774">
          <cell r="E774" t="str">
            <v>615102</v>
          </cell>
          <cell r="F774">
            <v>0</v>
          </cell>
          <cell r="I774">
            <v>0</v>
          </cell>
        </row>
        <row r="775">
          <cell r="E775" t="str">
            <v>615103</v>
          </cell>
          <cell r="F775">
            <v>0</v>
          </cell>
          <cell r="I775">
            <v>0</v>
          </cell>
        </row>
        <row r="776">
          <cell r="E776" t="str">
            <v>616101</v>
          </cell>
          <cell r="F776">
            <v>0</v>
          </cell>
          <cell r="I776">
            <v>0</v>
          </cell>
        </row>
        <row r="777">
          <cell r="E777" t="str">
            <v>616102</v>
          </cell>
          <cell r="F777">
            <v>0</v>
          </cell>
          <cell r="I777">
            <v>0</v>
          </cell>
        </row>
        <row r="778">
          <cell r="E778" t="str">
            <v>616103</v>
          </cell>
          <cell r="F778">
            <v>0</v>
          </cell>
          <cell r="I778">
            <v>0</v>
          </cell>
        </row>
        <row r="779">
          <cell r="E779" t="str">
            <v>617101</v>
          </cell>
          <cell r="F779">
            <v>0</v>
          </cell>
          <cell r="I779">
            <v>0</v>
          </cell>
        </row>
        <row r="780">
          <cell r="E780" t="str">
            <v>617102</v>
          </cell>
          <cell r="F780">
            <v>0</v>
          </cell>
          <cell r="I780">
            <v>0</v>
          </cell>
        </row>
        <row r="781">
          <cell r="E781" t="str">
            <v>617103</v>
          </cell>
          <cell r="F781">
            <v>0</v>
          </cell>
          <cell r="I781">
            <v>0</v>
          </cell>
        </row>
        <row r="782">
          <cell r="E782" t="str">
            <v>617104</v>
          </cell>
          <cell r="F782">
            <v>0</v>
          </cell>
          <cell r="I782">
            <v>0</v>
          </cell>
        </row>
        <row r="783">
          <cell r="E783" t="str">
            <v>617105</v>
          </cell>
          <cell r="F783">
            <v>0</v>
          </cell>
          <cell r="I783">
            <v>0</v>
          </cell>
        </row>
        <row r="784">
          <cell r="E784" t="str">
            <v>617106</v>
          </cell>
          <cell r="F784">
            <v>0</v>
          </cell>
          <cell r="I784">
            <v>0</v>
          </cell>
        </row>
        <row r="785">
          <cell r="E785" t="str">
            <v>617107</v>
          </cell>
          <cell r="F785">
            <v>0</v>
          </cell>
          <cell r="I785">
            <v>0</v>
          </cell>
        </row>
        <row r="786">
          <cell r="E786" t="str">
            <v>617108</v>
          </cell>
          <cell r="F786">
            <v>0</v>
          </cell>
          <cell r="I786">
            <v>0</v>
          </cell>
        </row>
        <row r="787">
          <cell r="E787" t="str">
            <v>617109</v>
          </cell>
          <cell r="F787">
            <v>0</v>
          </cell>
          <cell r="I787">
            <v>0</v>
          </cell>
        </row>
        <row r="788">
          <cell r="E788" t="str">
            <v>617110</v>
          </cell>
          <cell r="F788">
            <v>0</v>
          </cell>
          <cell r="I788">
            <v>0</v>
          </cell>
        </row>
        <row r="789">
          <cell r="E789" t="str">
            <v>617111</v>
          </cell>
          <cell r="F789">
            <v>0</v>
          </cell>
          <cell r="I789">
            <v>0</v>
          </cell>
        </row>
        <row r="790">
          <cell r="E790" t="str">
            <v>618101</v>
          </cell>
          <cell r="F790">
            <v>0</v>
          </cell>
          <cell r="I790">
            <v>0</v>
          </cell>
        </row>
        <row r="791">
          <cell r="E791" t="str">
            <v>619999</v>
          </cell>
          <cell r="F791">
            <v>0</v>
          </cell>
          <cell r="I791">
            <v>0</v>
          </cell>
        </row>
        <row r="792">
          <cell r="E792" t="str">
            <v>621101</v>
          </cell>
          <cell r="F792">
            <v>0</v>
          </cell>
          <cell r="I792">
            <v>0</v>
          </cell>
        </row>
        <row r="793">
          <cell r="E793" t="str">
            <v>621102</v>
          </cell>
          <cell r="F793">
            <v>0</v>
          </cell>
          <cell r="I793">
            <v>0</v>
          </cell>
        </row>
        <row r="794">
          <cell r="E794" t="str">
            <v>621103</v>
          </cell>
          <cell r="F794">
            <v>0</v>
          </cell>
          <cell r="I794">
            <v>0</v>
          </cell>
        </row>
        <row r="795">
          <cell r="E795" t="str">
            <v>621104</v>
          </cell>
          <cell r="F795">
            <v>0</v>
          </cell>
          <cell r="I795">
            <v>0</v>
          </cell>
        </row>
        <row r="796">
          <cell r="E796" t="str">
            <v>621105</v>
          </cell>
          <cell r="F796">
            <v>0</v>
          </cell>
          <cell r="I796">
            <v>0</v>
          </cell>
        </row>
        <row r="797">
          <cell r="E797" t="str">
            <v>621106</v>
          </cell>
          <cell r="F797">
            <v>0</v>
          </cell>
          <cell r="I797">
            <v>0</v>
          </cell>
        </row>
        <row r="798">
          <cell r="E798" t="str">
            <v>621107</v>
          </cell>
          <cell r="F798">
            <v>0</v>
          </cell>
          <cell r="I798">
            <v>0</v>
          </cell>
        </row>
        <row r="799">
          <cell r="E799" t="str">
            <v>621108</v>
          </cell>
          <cell r="F799">
            <v>0</v>
          </cell>
          <cell r="I799">
            <v>0</v>
          </cell>
        </row>
        <row r="800">
          <cell r="E800" t="str">
            <v>622101</v>
          </cell>
          <cell r="F800">
            <v>0</v>
          </cell>
          <cell r="I800">
            <v>0</v>
          </cell>
        </row>
        <row r="801">
          <cell r="E801" t="str">
            <v>622102</v>
          </cell>
          <cell r="F801">
            <v>0</v>
          </cell>
          <cell r="I801">
            <v>0</v>
          </cell>
        </row>
        <row r="802">
          <cell r="E802" t="str">
            <v>622103</v>
          </cell>
          <cell r="F802">
            <v>0</v>
          </cell>
          <cell r="I802">
            <v>0</v>
          </cell>
        </row>
        <row r="803">
          <cell r="E803" t="str">
            <v>622104</v>
          </cell>
          <cell r="F803">
            <v>0</v>
          </cell>
          <cell r="I803">
            <v>0</v>
          </cell>
        </row>
        <row r="804">
          <cell r="E804" t="str">
            <v>622105</v>
          </cell>
          <cell r="F804">
            <v>0</v>
          </cell>
          <cell r="I804">
            <v>0</v>
          </cell>
        </row>
        <row r="805">
          <cell r="E805" t="str">
            <v>623101</v>
          </cell>
          <cell r="F805">
            <v>0</v>
          </cell>
          <cell r="I805">
            <v>0</v>
          </cell>
        </row>
        <row r="806">
          <cell r="E806" t="str">
            <v>623102</v>
          </cell>
          <cell r="F806">
            <v>0</v>
          </cell>
          <cell r="I806">
            <v>0</v>
          </cell>
        </row>
        <row r="807">
          <cell r="E807" t="str">
            <v>623103</v>
          </cell>
          <cell r="F807">
            <v>0</v>
          </cell>
          <cell r="I807">
            <v>0</v>
          </cell>
        </row>
        <row r="808">
          <cell r="E808" t="str">
            <v>623104</v>
          </cell>
          <cell r="F808">
            <v>0</v>
          </cell>
          <cell r="I808">
            <v>0</v>
          </cell>
        </row>
        <row r="809">
          <cell r="E809" t="str">
            <v>623105</v>
          </cell>
          <cell r="F809">
            <v>0</v>
          </cell>
          <cell r="I809">
            <v>0</v>
          </cell>
        </row>
        <row r="810">
          <cell r="E810" t="str">
            <v>623106</v>
          </cell>
          <cell r="F810">
            <v>0</v>
          </cell>
          <cell r="I810">
            <v>0</v>
          </cell>
        </row>
        <row r="811">
          <cell r="E811" t="str">
            <v>624101</v>
          </cell>
          <cell r="F811">
            <v>0</v>
          </cell>
          <cell r="I811">
            <v>0</v>
          </cell>
        </row>
        <row r="812">
          <cell r="E812" t="str">
            <v>624102</v>
          </cell>
          <cell r="F812">
            <v>0</v>
          </cell>
          <cell r="I812">
            <v>0</v>
          </cell>
        </row>
        <row r="813">
          <cell r="E813" t="str">
            <v>624103</v>
          </cell>
          <cell r="F813">
            <v>0</v>
          </cell>
          <cell r="I813">
            <v>0</v>
          </cell>
        </row>
        <row r="814">
          <cell r="E814" t="str">
            <v>624104</v>
          </cell>
          <cell r="F814">
            <v>0</v>
          </cell>
          <cell r="I814">
            <v>0</v>
          </cell>
        </row>
        <row r="815">
          <cell r="E815" t="str">
            <v>625101</v>
          </cell>
          <cell r="F815">
            <v>0</v>
          </cell>
          <cell r="I815">
            <v>0</v>
          </cell>
        </row>
        <row r="816">
          <cell r="E816" t="str">
            <v>625102</v>
          </cell>
          <cell r="F816">
            <v>0</v>
          </cell>
          <cell r="I816">
            <v>0</v>
          </cell>
        </row>
        <row r="817">
          <cell r="E817" t="str">
            <v>625103</v>
          </cell>
          <cell r="F817">
            <v>0</v>
          </cell>
          <cell r="I817">
            <v>0</v>
          </cell>
        </row>
        <row r="818">
          <cell r="E818" t="str">
            <v>626101</v>
          </cell>
          <cell r="F818">
            <v>0</v>
          </cell>
          <cell r="I818">
            <v>0</v>
          </cell>
        </row>
        <row r="819">
          <cell r="E819" t="str">
            <v>626102</v>
          </cell>
          <cell r="F819">
            <v>0</v>
          </cell>
          <cell r="I819">
            <v>0</v>
          </cell>
        </row>
        <row r="820">
          <cell r="E820" t="str">
            <v>626103</v>
          </cell>
          <cell r="F820">
            <v>0</v>
          </cell>
          <cell r="I820">
            <v>0</v>
          </cell>
        </row>
        <row r="821">
          <cell r="E821" t="str">
            <v>626104</v>
          </cell>
          <cell r="F821">
            <v>0</v>
          </cell>
          <cell r="I821">
            <v>0</v>
          </cell>
        </row>
        <row r="822">
          <cell r="E822" t="str">
            <v>626105</v>
          </cell>
          <cell r="F822">
            <v>0</v>
          </cell>
          <cell r="I822">
            <v>0</v>
          </cell>
        </row>
        <row r="823">
          <cell r="E823" t="str">
            <v>626106</v>
          </cell>
          <cell r="F823">
            <v>0</v>
          </cell>
          <cell r="I823">
            <v>0</v>
          </cell>
        </row>
        <row r="824">
          <cell r="E824" t="str">
            <v>626107</v>
          </cell>
          <cell r="F824">
            <v>0</v>
          </cell>
          <cell r="I824">
            <v>0</v>
          </cell>
        </row>
        <row r="825">
          <cell r="E825" t="str">
            <v>626108</v>
          </cell>
          <cell r="F825">
            <v>0</v>
          </cell>
          <cell r="I825">
            <v>0</v>
          </cell>
        </row>
        <row r="826">
          <cell r="E826" t="str">
            <v>626109</v>
          </cell>
          <cell r="F826">
            <v>0</v>
          </cell>
          <cell r="I826">
            <v>0</v>
          </cell>
        </row>
        <row r="827">
          <cell r="E827" t="str">
            <v>626110</v>
          </cell>
          <cell r="F827">
            <v>0</v>
          </cell>
          <cell r="I827">
            <v>0</v>
          </cell>
        </row>
        <row r="828">
          <cell r="E828" t="str">
            <v>626111</v>
          </cell>
          <cell r="F828">
            <v>0</v>
          </cell>
          <cell r="I828">
            <v>0</v>
          </cell>
        </row>
        <row r="829">
          <cell r="E829" t="str">
            <v>626112</v>
          </cell>
          <cell r="F829">
            <v>0</v>
          </cell>
          <cell r="I829">
            <v>0</v>
          </cell>
        </row>
        <row r="830">
          <cell r="E830" t="str">
            <v>626113</v>
          </cell>
          <cell r="F830">
            <v>0</v>
          </cell>
          <cell r="I830">
            <v>0</v>
          </cell>
        </row>
        <row r="831">
          <cell r="E831" t="str">
            <v>627101</v>
          </cell>
          <cell r="F831">
            <v>0</v>
          </cell>
          <cell r="I831">
            <v>0</v>
          </cell>
        </row>
        <row r="832">
          <cell r="E832" t="str">
            <v>627102</v>
          </cell>
          <cell r="F832">
            <v>0</v>
          </cell>
          <cell r="I832">
            <v>0</v>
          </cell>
        </row>
        <row r="833">
          <cell r="E833" t="str">
            <v>627103</v>
          </cell>
          <cell r="F833">
            <v>0</v>
          </cell>
          <cell r="I833">
            <v>0</v>
          </cell>
        </row>
        <row r="834">
          <cell r="E834" t="str">
            <v>627104</v>
          </cell>
          <cell r="F834">
            <v>0</v>
          </cell>
          <cell r="I834">
            <v>0</v>
          </cell>
        </row>
        <row r="835">
          <cell r="E835" t="str">
            <v>628101</v>
          </cell>
          <cell r="F835">
            <v>0</v>
          </cell>
          <cell r="I835">
            <v>0</v>
          </cell>
        </row>
        <row r="836">
          <cell r="E836" t="str">
            <v>628102</v>
          </cell>
          <cell r="F836">
            <v>0</v>
          </cell>
          <cell r="I836">
            <v>0</v>
          </cell>
        </row>
        <row r="837">
          <cell r="E837" t="str">
            <v>628103</v>
          </cell>
          <cell r="F837">
            <v>0</v>
          </cell>
          <cell r="I837">
            <v>0</v>
          </cell>
        </row>
        <row r="838">
          <cell r="E838" t="str">
            <v>628104</v>
          </cell>
          <cell r="F838">
            <v>0</v>
          </cell>
          <cell r="I838">
            <v>0</v>
          </cell>
        </row>
        <row r="839">
          <cell r="E839" t="str">
            <v>629101</v>
          </cell>
          <cell r="F839">
            <v>0</v>
          </cell>
          <cell r="I839">
            <v>0</v>
          </cell>
        </row>
        <row r="840">
          <cell r="E840" t="str">
            <v>629102</v>
          </cell>
          <cell r="F840">
            <v>0</v>
          </cell>
          <cell r="I840">
            <v>0</v>
          </cell>
        </row>
        <row r="841">
          <cell r="E841" t="str">
            <v>629999</v>
          </cell>
          <cell r="F841">
            <v>0</v>
          </cell>
          <cell r="I841">
            <v>0</v>
          </cell>
        </row>
        <row r="842">
          <cell r="E842" t="str">
            <v>631101</v>
          </cell>
          <cell r="F842">
            <v>0</v>
          </cell>
          <cell r="I842">
            <v>0</v>
          </cell>
        </row>
        <row r="843">
          <cell r="E843" t="str">
            <v>631102</v>
          </cell>
          <cell r="F843">
            <v>0</v>
          </cell>
          <cell r="I843">
            <v>0</v>
          </cell>
        </row>
        <row r="844">
          <cell r="E844" t="str">
            <v>631103</v>
          </cell>
          <cell r="F844">
            <v>0</v>
          </cell>
          <cell r="I844">
            <v>0</v>
          </cell>
        </row>
        <row r="845">
          <cell r="E845" t="str">
            <v>639999</v>
          </cell>
          <cell r="F845">
            <v>0</v>
          </cell>
          <cell r="I845">
            <v>0</v>
          </cell>
        </row>
        <row r="846">
          <cell r="E846" t="str">
            <v>711101</v>
          </cell>
          <cell r="F846">
            <v>0</v>
          </cell>
          <cell r="I846">
            <v>0</v>
          </cell>
        </row>
        <row r="847">
          <cell r="E847" t="str">
            <v>711102</v>
          </cell>
          <cell r="F847">
            <v>0</v>
          </cell>
          <cell r="I847">
            <v>0</v>
          </cell>
        </row>
        <row r="848">
          <cell r="E848" t="str">
            <v>712101</v>
          </cell>
          <cell r="F848">
            <v>0</v>
          </cell>
          <cell r="I848">
            <v>0</v>
          </cell>
        </row>
        <row r="849">
          <cell r="E849" t="str">
            <v>712102</v>
          </cell>
          <cell r="F849">
            <v>0</v>
          </cell>
          <cell r="I849">
            <v>0</v>
          </cell>
        </row>
        <row r="850">
          <cell r="E850" t="str">
            <v>713101</v>
          </cell>
          <cell r="F850">
            <v>0</v>
          </cell>
          <cell r="I850">
            <v>0</v>
          </cell>
        </row>
        <row r="851">
          <cell r="E851" t="str">
            <v>714101</v>
          </cell>
          <cell r="F851">
            <v>0</v>
          </cell>
          <cell r="I851">
            <v>0</v>
          </cell>
        </row>
        <row r="852">
          <cell r="E852" t="str">
            <v>715101</v>
          </cell>
          <cell r="F852">
            <v>0</v>
          </cell>
          <cell r="I852">
            <v>0</v>
          </cell>
        </row>
        <row r="853">
          <cell r="E853" t="str">
            <v>715102</v>
          </cell>
          <cell r="F853">
            <v>0</v>
          </cell>
          <cell r="I853">
            <v>0</v>
          </cell>
        </row>
        <row r="854">
          <cell r="E854" t="str">
            <v>719999</v>
          </cell>
          <cell r="F854">
            <v>0</v>
          </cell>
          <cell r="I854">
            <v>0</v>
          </cell>
        </row>
        <row r="855">
          <cell r="E855" t="str">
            <v>721101</v>
          </cell>
          <cell r="F855">
            <v>0</v>
          </cell>
          <cell r="I855">
            <v>0</v>
          </cell>
        </row>
        <row r="856">
          <cell r="E856" t="str">
            <v>721102</v>
          </cell>
          <cell r="F856">
            <v>0</v>
          </cell>
          <cell r="I856">
            <v>0</v>
          </cell>
        </row>
        <row r="857">
          <cell r="E857" t="str">
            <v>721103</v>
          </cell>
          <cell r="F857">
            <v>0</v>
          </cell>
          <cell r="I857">
            <v>0</v>
          </cell>
        </row>
        <row r="858">
          <cell r="E858" t="str">
            <v>722101</v>
          </cell>
          <cell r="F858">
            <v>0</v>
          </cell>
          <cell r="I858">
            <v>0</v>
          </cell>
        </row>
        <row r="859">
          <cell r="E859" t="str">
            <v>723101</v>
          </cell>
          <cell r="F859">
            <v>0</v>
          </cell>
          <cell r="I859">
            <v>0</v>
          </cell>
        </row>
        <row r="860">
          <cell r="E860" t="str">
            <v>724101</v>
          </cell>
          <cell r="F860">
            <v>0</v>
          </cell>
          <cell r="I860">
            <v>0</v>
          </cell>
        </row>
        <row r="861">
          <cell r="E861" t="str">
            <v>724102</v>
          </cell>
          <cell r="F861">
            <v>0</v>
          </cell>
          <cell r="I861">
            <v>0</v>
          </cell>
        </row>
        <row r="862">
          <cell r="E862" t="str">
            <v>724103</v>
          </cell>
          <cell r="F862">
            <v>0</v>
          </cell>
          <cell r="I862">
            <v>0</v>
          </cell>
        </row>
        <row r="863">
          <cell r="E863" t="str">
            <v>729999</v>
          </cell>
          <cell r="F863">
            <v>0</v>
          </cell>
          <cell r="I863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voice"/>
      <sheetName val="Customer"/>
      <sheetName val="Barang"/>
      <sheetName val="Kartu Piutang"/>
    </sheetNames>
    <sheetDataSet>
      <sheetData sheetId="0"/>
      <sheetData sheetId="1"/>
      <sheetData sheetId="2">
        <row r="2">
          <cell r="A2" t="str">
            <v>ARIS</v>
          </cell>
        </row>
        <row r="3">
          <cell r="A3" t="str">
            <v>SULEMAN</v>
          </cell>
        </row>
        <row r="4">
          <cell r="A4" t="str">
            <v>MUNAWIR</v>
          </cell>
        </row>
        <row r="5">
          <cell r="A5" t="str">
            <v>ROIS</v>
          </cell>
        </row>
        <row r="6">
          <cell r="A6" t="str">
            <v>SOLIKIN B</v>
          </cell>
        </row>
        <row r="7">
          <cell r="A7" t="str">
            <v xml:space="preserve">NUR SALIM </v>
          </cell>
        </row>
        <row r="8">
          <cell r="A8" t="str">
            <v>SYAIFUL T</v>
          </cell>
        </row>
        <row r="9">
          <cell r="A9" t="str">
            <v>SULIS B</v>
          </cell>
        </row>
        <row r="10">
          <cell r="A10" t="str">
            <v>GITO</v>
          </cell>
        </row>
        <row r="11">
          <cell r="A11" t="str">
            <v>SUGIK</v>
          </cell>
        </row>
        <row r="12">
          <cell r="A12" t="str">
            <v>RONI</v>
          </cell>
        </row>
        <row r="13">
          <cell r="A13" t="str">
            <v>SYAIFUL . A</v>
          </cell>
        </row>
        <row r="14">
          <cell r="A14" t="str">
            <v>SUCIPTO B</v>
          </cell>
        </row>
        <row r="15">
          <cell r="A15" t="str">
            <v>FATCHUR</v>
          </cell>
        </row>
        <row r="16">
          <cell r="A16" t="str">
            <v>TONI</v>
          </cell>
        </row>
        <row r="17">
          <cell r="A17" t="str">
            <v>JUMAD</v>
          </cell>
        </row>
        <row r="18">
          <cell r="A18" t="str">
            <v>HERIANTO</v>
          </cell>
        </row>
        <row r="19">
          <cell r="A19" t="str">
            <v>SUGIONO</v>
          </cell>
        </row>
        <row r="20">
          <cell r="A20" t="str">
            <v>TAUFIK</v>
          </cell>
        </row>
        <row r="21">
          <cell r="A21" t="str">
            <v>KHOIRUL H</v>
          </cell>
        </row>
        <row r="22">
          <cell r="A22" t="str">
            <v>MASKUL.H</v>
          </cell>
        </row>
        <row r="23">
          <cell r="A23" t="str">
            <v>SUHARIADI</v>
          </cell>
        </row>
        <row r="24">
          <cell r="A24" t="str">
            <v>ZEMY</v>
          </cell>
        </row>
        <row r="25">
          <cell r="A25" t="str">
            <v>MUSLIMIN</v>
          </cell>
        </row>
        <row r="26">
          <cell r="A26" t="str">
            <v>RONI</v>
          </cell>
        </row>
        <row r="27">
          <cell r="A27" t="str">
            <v>IRKHAM</v>
          </cell>
        </row>
        <row r="28">
          <cell r="A28" t="str">
            <v>SYAIIN</v>
          </cell>
        </row>
        <row r="29">
          <cell r="A29" t="str">
            <v>KHOIRUL.U</v>
          </cell>
        </row>
        <row r="30">
          <cell r="A30" t="str">
            <v>SUBANDI</v>
          </cell>
        </row>
        <row r="31">
          <cell r="A31" t="str">
            <v xml:space="preserve">SLAMET </v>
          </cell>
        </row>
        <row r="32">
          <cell r="A32" t="str">
            <v>AGUS HR</v>
          </cell>
        </row>
        <row r="33">
          <cell r="A33" t="str">
            <v>MUSTAHAR</v>
          </cell>
        </row>
        <row r="34">
          <cell r="A34" t="str">
            <v>SARBINI</v>
          </cell>
        </row>
        <row r="35">
          <cell r="A35" t="str">
            <v>A.ROHMAN</v>
          </cell>
        </row>
        <row r="36">
          <cell r="A36" t="str">
            <v>AGUS BANDI</v>
          </cell>
        </row>
        <row r="37">
          <cell r="A37" t="str">
            <v>ROHANI</v>
          </cell>
        </row>
        <row r="38">
          <cell r="A38" t="str">
            <v>MAT ALI</v>
          </cell>
        </row>
        <row r="39">
          <cell r="A39" t="str">
            <v>YANTO A</v>
          </cell>
        </row>
        <row r="40">
          <cell r="A40" t="str">
            <v>BAMBANG</v>
          </cell>
        </row>
        <row r="41">
          <cell r="A41" t="str">
            <v>DENNY R</v>
          </cell>
        </row>
        <row r="42">
          <cell r="A42" t="str">
            <v>KASIONO</v>
          </cell>
        </row>
        <row r="43">
          <cell r="A43" t="str">
            <v>HANAN</v>
          </cell>
        </row>
        <row r="44">
          <cell r="A44" t="str">
            <v>SUKANDAR</v>
          </cell>
        </row>
        <row r="45">
          <cell r="A45" t="str">
            <v>TONY</v>
          </cell>
        </row>
        <row r="46">
          <cell r="A46" t="str">
            <v>MONGAL</v>
          </cell>
        </row>
        <row r="47">
          <cell r="A47" t="str">
            <v>NUR SANTO</v>
          </cell>
        </row>
        <row r="48">
          <cell r="A48" t="str">
            <v>M.SOLIKIN</v>
          </cell>
        </row>
        <row r="49">
          <cell r="A49" t="str">
            <v>NASOR</v>
          </cell>
        </row>
        <row r="50">
          <cell r="A50" t="str">
            <v>SIYARI</v>
          </cell>
        </row>
        <row r="51">
          <cell r="A51" t="str">
            <v>NADIR</v>
          </cell>
        </row>
        <row r="52">
          <cell r="A52" t="str">
            <v>SUKANDAR</v>
          </cell>
        </row>
        <row r="53">
          <cell r="A53" t="str">
            <v>HUDA</v>
          </cell>
        </row>
        <row r="54">
          <cell r="A54" t="str">
            <v>NUR KHOLIS</v>
          </cell>
        </row>
        <row r="55">
          <cell r="A55" t="str">
            <v>SOLIKIN A</v>
          </cell>
        </row>
        <row r="56">
          <cell r="A56" t="str">
            <v>HADI.S</v>
          </cell>
        </row>
        <row r="57">
          <cell r="A57" t="str">
            <v>MASRIDI</v>
          </cell>
        </row>
        <row r="58">
          <cell r="A58" t="str">
            <v>NUR HADI</v>
          </cell>
        </row>
        <row r="59">
          <cell r="A59" t="str">
            <v>CHOLILI</v>
          </cell>
        </row>
        <row r="60">
          <cell r="A60" t="str">
            <v>AGUS R</v>
          </cell>
        </row>
        <row r="61">
          <cell r="A61" t="str">
            <v>AHMAD</v>
          </cell>
        </row>
        <row r="62">
          <cell r="A62" t="str">
            <v>DENNY S</v>
          </cell>
        </row>
        <row r="63">
          <cell r="A63" t="str">
            <v>SUYONO</v>
          </cell>
        </row>
        <row r="64">
          <cell r="A64" t="str">
            <v>UZER</v>
          </cell>
        </row>
        <row r="65">
          <cell r="A65" t="str">
            <v>AGUS CAKIL</v>
          </cell>
        </row>
        <row r="66">
          <cell r="A66" t="str">
            <v>ASIK</v>
          </cell>
        </row>
        <row r="67">
          <cell r="A67" t="str">
            <v>TOSIM</v>
          </cell>
        </row>
        <row r="68">
          <cell r="A68" t="str">
            <v>WACHID</v>
          </cell>
        </row>
        <row r="69">
          <cell r="A69" t="str">
            <v>SUYONO</v>
          </cell>
        </row>
        <row r="70">
          <cell r="A70" t="str">
            <v>HENDRO</v>
          </cell>
        </row>
        <row r="71">
          <cell r="A71" t="str">
            <v>WAWAN</v>
          </cell>
        </row>
        <row r="72">
          <cell r="A72" t="str">
            <v>ADIM</v>
          </cell>
        </row>
        <row r="73">
          <cell r="A73" t="str">
            <v>ANWAR</v>
          </cell>
        </row>
        <row r="74">
          <cell r="A74" t="str">
            <v>SIFAK</v>
          </cell>
        </row>
        <row r="75">
          <cell r="A75" t="str">
            <v>JONO</v>
          </cell>
        </row>
        <row r="76">
          <cell r="A76" t="str">
            <v>RUDI</v>
          </cell>
        </row>
        <row r="77">
          <cell r="A77" t="str">
            <v>SUYANTO</v>
          </cell>
        </row>
        <row r="78">
          <cell r="A78" t="str">
            <v>MARSONO</v>
          </cell>
        </row>
        <row r="79">
          <cell r="A79" t="str">
            <v>DIDIT</v>
          </cell>
        </row>
        <row r="80">
          <cell r="A80" t="str">
            <v>MAHMUDI</v>
          </cell>
        </row>
        <row r="81">
          <cell r="A81" t="str">
            <v>TOHA</v>
          </cell>
        </row>
        <row r="82">
          <cell r="A82" t="str">
            <v>YANTO B</v>
          </cell>
        </row>
        <row r="83">
          <cell r="A83" t="str">
            <v>DODIK</v>
          </cell>
        </row>
        <row r="84">
          <cell r="A84" t="str">
            <v>SUKADI</v>
          </cell>
        </row>
        <row r="85">
          <cell r="A85" t="str">
            <v>JAFAR</v>
          </cell>
        </row>
        <row r="86">
          <cell r="A86" t="str">
            <v>SUKIR</v>
          </cell>
        </row>
        <row r="87">
          <cell r="A87" t="str">
            <v>MULYADI</v>
          </cell>
        </row>
        <row r="88">
          <cell r="A88" t="str">
            <v>MUHAMMAD</v>
          </cell>
        </row>
        <row r="89">
          <cell r="A89" t="str">
            <v>RIAWAN</v>
          </cell>
        </row>
        <row r="90">
          <cell r="A90" t="str">
            <v>SUGENG</v>
          </cell>
        </row>
        <row r="91">
          <cell r="A91" t="str">
            <v>AMIN</v>
          </cell>
        </row>
        <row r="92">
          <cell r="A92" t="str">
            <v>SANTO</v>
          </cell>
        </row>
        <row r="93">
          <cell r="A93" t="str">
            <v>MAHRUS</v>
          </cell>
        </row>
        <row r="94">
          <cell r="A94" t="str">
            <v>IBRAHIM</v>
          </cell>
        </row>
        <row r="95">
          <cell r="A95" t="str">
            <v>RISTANTO</v>
          </cell>
        </row>
        <row r="96">
          <cell r="A96" t="str">
            <v>HADI</v>
          </cell>
        </row>
        <row r="97">
          <cell r="A97" t="str">
            <v>BUANG</v>
          </cell>
        </row>
        <row r="98">
          <cell r="A98" t="str">
            <v>ABDUL</v>
          </cell>
        </row>
        <row r="99">
          <cell r="A99" t="str">
            <v>RATMO</v>
          </cell>
        </row>
        <row r="100">
          <cell r="A100" t="str">
            <v>SULISWANTO</v>
          </cell>
        </row>
        <row r="101">
          <cell r="A101" t="str">
            <v>HOLILI</v>
          </cell>
        </row>
        <row r="102">
          <cell r="A102" t="str">
            <v>YUSUF</v>
          </cell>
        </row>
        <row r="103">
          <cell r="A103" t="str">
            <v>JUMANTO</v>
          </cell>
        </row>
        <row r="104">
          <cell r="A104" t="str">
            <v>AGUS B</v>
          </cell>
        </row>
      </sheetData>
      <sheetData sheetId="3"/>
      <sheetData sheetId="4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x"/>
      <sheetName val="Home"/>
      <sheetName val="Kode Akun"/>
      <sheetName val="Kode Bantu"/>
      <sheetName val="Jurnal Umum"/>
      <sheetName val="Buku Besar"/>
      <sheetName val="Buku Besar Pembantu"/>
      <sheetName val="Neraca Lajur"/>
      <sheetName val="Laba Rugi"/>
      <sheetName val="Neraca"/>
      <sheetName val="Kode Akun PRINT"/>
      <sheetName val="Kode Bantu PRINT"/>
      <sheetName val="Jurnal Umum PRINT"/>
      <sheetName val="Buku Besar PRINT"/>
      <sheetName val="Buku Besar Pembantu PRINT"/>
      <sheetName val="Neraca Lajur PRINT"/>
      <sheetName val="Laba Rugi PRINT"/>
      <sheetName val="Neraca PRINT"/>
    </sheetNames>
    <sheetDataSet>
      <sheetData sheetId="0"/>
      <sheetData sheetId="1"/>
      <sheetData sheetId="2"/>
      <sheetData sheetId="3"/>
      <sheetData sheetId="4">
        <row r="7">
          <cell r="B7" t="str">
            <v>JANUARI</v>
          </cell>
        </row>
        <row r="8">
          <cell r="B8" t="str">
            <v>PEBRUARI</v>
          </cell>
        </row>
        <row r="9">
          <cell r="B9" t="str">
            <v>MARET</v>
          </cell>
        </row>
        <row r="10">
          <cell r="B10" t="str">
            <v>APRIL</v>
          </cell>
        </row>
        <row r="11">
          <cell r="B11" t="str">
            <v>MEI</v>
          </cell>
        </row>
        <row r="12">
          <cell r="B12" t="str">
            <v>JUNI</v>
          </cell>
        </row>
        <row r="13">
          <cell r="B13" t="str">
            <v>JULI</v>
          </cell>
        </row>
        <row r="14">
          <cell r="B14" t="str">
            <v>AGUSTUS</v>
          </cell>
        </row>
        <row r="15">
          <cell r="B15" t="str">
            <v>SEPTEMBER</v>
          </cell>
        </row>
        <row r="16">
          <cell r="B16" t="str">
            <v>OKTOBER</v>
          </cell>
        </row>
        <row r="17">
          <cell r="B17" t="str">
            <v>NOVEMBER</v>
          </cell>
        </row>
        <row r="18">
          <cell r="B18" t="str">
            <v>DESEMBER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_"/>
      <sheetName val="Nrc"/>
      <sheetName val="AK"/>
      <sheetName val="RLD"/>
      <sheetName val="RLP"/>
      <sheetName val="TARIF"/>
      <sheetName val="BIPROM"/>
      <sheetName val="RUGI LABA DEPO"/>
      <sheetName val="MENU"/>
      <sheetName val="ARUS KAS (Nrc)"/>
      <sheetName val="NERACA"/>
      <sheetName val="ARUS KAS_2"/>
      <sheetName val="RUGI LABA PABRIK"/>
      <sheetName val="LR PER PRODUK"/>
      <sheetName val="NERACA LAJUR"/>
      <sheetName val="COGS"/>
      <sheetName val="LAP PENJUALAN"/>
      <sheetName val="MEMO JURNAL"/>
      <sheetName val="TAC"/>
      <sheetName val="RK PUSAT"/>
      <sheetName val="REKAP PPN"/>
      <sheetName val="REKAP PPH25"/>
      <sheetName val="REKON BANK SJT 55"/>
      <sheetName val="REKAP HT MSS"/>
      <sheetName val="REKAP HT GAJI"/>
      <sheetName val="GAJI"/>
      <sheetName val="REKAP PEMBIAYAAN"/>
      <sheetName val="REKAP GL"/>
      <sheetName val="LAP MUTASI PRODUK"/>
      <sheetName val="ANALISA PIUTANG"/>
      <sheetName val="BIAYA OA"/>
      <sheetName val="HUTANG OA"/>
      <sheetName val="REKAP OA"/>
      <sheetName val="BKB"/>
      <sheetName val="BTB"/>
      <sheetName val="MI"/>
      <sheetName val="MO"/>
      <sheetName val="SI"/>
      <sheetName val="SO"/>
      <sheetName val="MORPH"/>
      <sheetName val="MP"/>
      <sheetName val="TBG "/>
      <sheetName val="PVT"/>
      <sheetName val="SD"/>
      <sheetName val="TARIKAN PUSAT"/>
      <sheetName val="SD-INTER"/>
      <sheetName val="BANK SJ 55"/>
      <sheetName val="KAS JURNAL"/>
      <sheetName val="GL"/>
      <sheetName val="LKH"/>
      <sheetName val="PEN &amp; PENG"/>
      <sheetName val="REKAP BIAYA"/>
      <sheetName val="CROSSCEK"/>
      <sheetName val="RKP AFILIASI"/>
      <sheetName val="MS SUPPLY"/>
      <sheetName val="CV YPS"/>
      <sheetName val="TAG MS SUPP"/>
      <sheetName val="MS ASSET"/>
      <sheetName val="BENGKEL"/>
      <sheetName val="HUTANG TIV"/>
      <sheetName val="RKP HUTANG TAC"/>
      <sheetName val="RKP TIV-SEG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 t="str">
            <v>DEPO BALONGPANGGANG</v>
          </cell>
        </row>
      </sheetData>
      <sheetData sheetId="11"/>
      <sheetData sheetId="12"/>
      <sheetData sheetId="13"/>
      <sheetData sheetId="14">
        <row r="1">
          <cell r="A1" t="str">
            <v>DEPO BALONGPANGGANG</v>
          </cell>
        </row>
        <row r="2">
          <cell r="A2" t="str">
            <v>NERACA LAJUR</v>
          </cell>
        </row>
        <row r="3">
          <cell r="A3" t="str">
            <v>PER 30 SEPTEMBER 2021</v>
          </cell>
        </row>
        <row r="4">
          <cell r="A4" t="str">
            <v>NO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73224237.099999905</v>
          </cell>
          <cell r="F6">
            <v>0</v>
          </cell>
          <cell r="G6">
            <v>1998134469</v>
          </cell>
          <cell r="H6">
            <v>1990109006</v>
          </cell>
          <cell r="I6">
            <v>0</v>
          </cell>
          <cell r="J6">
            <v>0</v>
          </cell>
          <cell r="K6">
            <v>81249700.099999905</v>
          </cell>
          <cell r="L6">
            <v>0</v>
          </cell>
          <cell r="M6">
            <v>0</v>
          </cell>
          <cell r="N6">
            <v>0</v>
          </cell>
          <cell r="O6">
            <v>81249700.099999905</v>
          </cell>
          <cell r="P6">
            <v>0</v>
          </cell>
          <cell r="R6">
            <v>81249700.099999905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66457406</v>
          </cell>
          <cell r="H7">
            <v>66457406</v>
          </cell>
          <cell r="I7">
            <v>0</v>
          </cell>
          <cell r="J7">
            <v>0</v>
          </cell>
          <cell r="K7">
            <v>1000000</v>
          </cell>
          <cell r="L7">
            <v>0</v>
          </cell>
          <cell r="M7">
            <v>0</v>
          </cell>
          <cell r="N7">
            <v>0</v>
          </cell>
          <cell r="O7">
            <v>1000000</v>
          </cell>
          <cell r="P7">
            <v>0</v>
          </cell>
          <cell r="R7">
            <v>1000000</v>
          </cell>
          <cell r="S7">
            <v>0</v>
          </cell>
        </row>
        <row r="8">
          <cell r="A8">
            <v>110200</v>
          </cell>
          <cell r="B8" t="str">
            <v>BANK BCA DIREKSI FP</v>
          </cell>
          <cell r="C8" t="str">
            <v>N</v>
          </cell>
          <cell r="D8" t="str">
            <v>D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R8">
            <v>0</v>
          </cell>
          <cell r="S8">
            <v>0</v>
          </cell>
        </row>
        <row r="9">
          <cell r="A9">
            <v>110201</v>
          </cell>
          <cell r="B9" t="str">
            <v>BANK BCA DIREKSI</v>
          </cell>
          <cell r="C9" t="str">
            <v>N</v>
          </cell>
          <cell r="D9" t="str">
            <v>D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</v>
          </cell>
          <cell r="S9">
            <v>0</v>
          </cell>
        </row>
        <row r="10">
          <cell r="A10">
            <v>110202</v>
          </cell>
          <cell r="B10" t="str">
            <v>BANK PUSAT 2018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110203</v>
          </cell>
          <cell r="B11" t="str">
            <v>BANK PUSAT 2019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</row>
        <row r="12">
          <cell r="A12">
            <v>110204</v>
          </cell>
          <cell r="B12" t="str">
            <v>BANK PUSAT 2020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</row>
        <row r="13">
          <cell r="A13">
            <v>110205</v>
          </cell>
          <cell r="B13" t="str">
            <v>BANK PUSAT FP 2020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A14">
            <v>110206</v>
          </cell>
          <cell r="B14" t="str">
            <v>AKTUAL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A15">
            <v>110207</v>
          </cell>
          <cell r="B15" t="str">
            <v>BANK BCA DIREKSI LP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A16">
            <v>110208</v>
          </cell>
          <cell r="B16" t="str">
            <v>BANK PUSAT LP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A17">
            <v>110210</v>
          </cell>
          <cell r="B17" t="str">
            <v>BANK SEJATI 55</v>
          </cell>
          <cell r="C17" t="str">
            <v>N</v>
          </cell>
          <cell r="D17" t="str">
            <v>D</v>
          </cell>
          <cell r="E17">
            <v>0</v>
          </cell>
          <cell r="F17">
            <v>0</v>
          </cell>
          <cell r="G17">
            <v>1949727938</v>
          </cell>
          <cell r="H17">
            <v>12795469</v>
          </cell>
          <cell r="I17">
            <v>0</v>
          </cell>
          <cell r="J17">
            <v>1936932469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A18">
            <v>110301</v>
          </cell>
          <cell r="B18" t="str">
            <v>HUB R/K PUSAT</v>
          </cell>
          <cell r="C18" t="str">
            <v>N</v>
          </cell>
          <cell r="D18" t="str">
            <v>D</v>
          </cell>
          <cell r="E18">
            <v>10953539422</v>
          </cell>
          <cell r="F18">
            <v>0</v>
          </cell>
          <cell r="G18">
            <v>0</v>
          </cell>
          <cell r="H18">
            <v>0</v>
          </cell>
          <cell r="I18">
            <v>1936932469</v>
          </cell>
          <cell r="J18">
            <v>0</v>
          </cell>
          <cell r="K18">
            <v>12890471891</v>
          </cell>
          <cell r="L18">
            <v>0</v>
          </cell>
          <cell r="M18">
            <v>0</v>
          </cell>
          <cell r="N18">
            <v>0</v>
          </cell>
          <cell r="O18">
            <v>12890471891</v>
          </cell>
          <cell r="P18">
            <v>0</v>
          </cell>
          <cell r="R18">
            <v>12890471891</v>
          </cell>
          <cell r="S18">
            <v>0</v>
          </cell>
        </row>
        <row r="19">
          <cell r="A19">
            <v>110902</v>
          </cell>
          <cell r="B19" t="str">
            <v>KAS KE KAS</v>
          </cell>
          <cell r="C19" t="str">
            <v>N</v>
          </cell>
          <cell r="D19" t="str">
            <v>D</v>
          </cell>
          <cell r="E19">
            <v>0</v>
          </cell>
          <cell r="F19">
            <v>0</v>
          </cell>
          <cell r="G19">
            <v>2003037888</v>
          </cell>
          <cell r="H19">
            <v>2003037888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A20">
            <v>130120</v>
          </cell>
          <cell r="B20" t="str">
            <v>PIUTANG DAGANG KREDIT</v>
          </cell>
          <cell r="C20" t="str">
            <v>N</v>
          </cell>
          <cell r="D20" t="str">
            <v>D</v>
          </cell>
          <cell r="E20">
            <v>44880485</v>
          </cell>
          <cell r="F20">
            <v>0</v>
          </cell>
          <cell r="G20">
            <v>0</v>
          </cell>
          <cell r="H20">
            <v>30454575</v>
          </cell>
          <cell r="I20">
            <v>26416700</v>
          </cell>
          <cell r="J20">
            <v>0</v>
          </cell>
          <cell r="K20">
            <v>40842610</v>
          </cell>
          <cell r="L20">
            <v>0</v>
          </cell>
          <cell r="M20">
            <v>0</v>
          </cell>
          <cell r="N20">
            <v>0</v>
          </cell>
          <cell r="O20">
            <v>40842610</v>
          </cell>
          <cell r="P20">
            <v>0</v>
          </cell>
          <cell r="R20">
            <v>40842610</v>
          </cell>
          <cell r="S20">
            <v>0</v>
          </cell>
        </row>
        <row r="21">
          <cell r="A21">
            <v>130121</v>
          </cell>
          <cell r="B21" t="str">
            <v>PIUTANG DAGANG TUNAI</v>
          </cell>
          <cell r="C21" t="str">
            <v>N</v>
          </cell>
          <cell r="D21" t="str">
            <v>D</v>
          </cell>
          <cell r="E21">
            <v>0</v>
          </cell>
          <cell r="F21">
            <v>0</v>
          </cell>
          <cell r="G21">
            <v>0</v>
          </cell>
          <cell r="H21">
            <v>1979992350</v>
          </cell>
          <cell r="I21">
            <v>1979992350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A22">
            <v>130130</v>
          </cell>
          <cell r="B22" t="str">
            <v>PIUTANG TIV</v>
          </cell>
          <cell r="C22" t="str">
            <v>N</v>
          </cell>
          <cell r="D22" t="str">
            <v>D</v>
          </cell>
          <cell r="E22">
            <v>24553800</v>
          </cell>
          <cell r="F22">
            <v>0</v>
          </cell>
          <cell r="G22">
            <v>0</v>
          </cell>
          <cell r="H22">
            <v>0</v>
          </cell>
          <cell r="I22">
            <v>24301125</v>
          </cell>
          <cell r="J22">
            <v>12152200</v>
          </cell>
          <cell r="K22">
            <v>36702725</v>
          </cell>
          <cell r="L22">
            <v>0</v>
          </cell>
          <cell r="M22">
            <v>0</v>
          </cell>
          <cell r="N22">
            <v>0</v>
          </cell>
          <cell r="O22">
            <v>36702725</v>
          </cell>
          <cell r="P22">
            <v>0</v>
          </cell>
          <cell r="R22">
            <v>36702725</v>
          </cell>
          <cell r="S22">
            <v>0</v>
          </cell>
        </row>
        <row r="23">
          <cell r="A23">
            <v>130131</v>
          </cell>
          <cell r="B23" t="str">
            <v>PIUTANG PUSAT</v>
          </cell>
          <cell r="C23" t="str">
            <v>N</v>
          </cell>
          <cell r="D23" t="str">
            <v>D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A24">
            <v>130501</v>
          </cell>
          <cell r="B24" t="str">
            <v>PIUTANG MSSUPPORT</v>
          </cell>
          <cell r="C24" t="str">
            <v>N</v>
          </cell>
          <cell r="D24" t="str">
            <v>D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130502</v>
          </cell>
          <cell r="B25" t="str">
            <v>PIUTANG JAMSOSTEK</v>
          </cell>
          <cell r="C25" t="str">
            <v>N</v>
          </cell>
          <cell r="D25" t="str">
            <v>D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A26">
            <v>130504</v>
          </cell>
          <cell r="B26" t="str">
            <v>PIUTANG KARYAWAN</v>
          </cell>
          <cell r="C26" t="str">
            <v>N</v>
          </cell>
          <cell r="D26" t="str">
            <v>D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A27">
            <v>140101</v>
          </cell>
          <cell r="B27" t="str">
            <v>SEWA DIBAYAR DIMUKA</v>
          </cell>
          <cell r="C27" t="str">
            <v>N</v>
          </cell>
          <cell r="D27" t="str">
            <v>D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140301</v>
          </cell>
          <cell r="B28" t="str">
            <v>THR DIBAYAR DIMUKA</v>
          </cell>
          <cell r="C28" t="str">
            <v>N</v>
          </cell>
          <cell r="D28" t="str">
            <v>D</v>
          </cell>
          <cell r="E28">
            <v>40561009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10140252.25</v>
          </cell>
          <cell r="K28">
            <v>30420756.75</v>
          </cell>
          <cell r="L28">
            <v>0</v>
          </cell>
          <cell r="M28">
            <v>0</v>
          </cell>
          <cell r="N28">
            <v>0</v>
          </cell>
          <cell r="O28">
            <v>30420756.75</v>
          </cell>
          <cell r="P28">
            <v>0</v>
          </cell>
          <cell r="R28">
            <v>30420756.75</v>
          </cell>
          <cell r="S28">
            <v>0</v>
          </cell>
        </row>
        <row r="29">
          <cell r="A29">
            <v>150101</v>
          </cell>
          <cell r="B29" t="str">
            <v>PPN MASUKAN</v>
          </cell>
          <cell r="C29" t="str">
            <v>N</v>
          </cell>
          <cell r="D29" t="str">
            <v>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112723127.27272725</v>
          </cell>
          <cell r="J29">
            <v>112723127.27272725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160101</v>
          </cell>
          <cell r="B30" t="str">
            <v>PERSEDIAAN</v>
          </cell>
          <cell r="C30" t="str">
            <v>N</v>
          </cell>
          <cell r="D30" t="str">
            <v>D</v>
          </cell>
          <cell r="E30">
            <v>589044340.90909147</v>
          </cell>
          <cell r="F30">
            <v>0</v>
          </cell>
          <cell r="G30">
            <v>0</v>
          </cell>
          <cell r="H30">
            <v>0</v>
          </cell>
          <cell r="I30">
            <v>599694899.99999988</v>
          </cell>
          <cell r="J30">
            <v>589044340.90909076</v>
          </cell>
          <cell r="K30">
            <v>599694900.00000072</v>
          </cell>
          <cell r="L30">
            <v>0</v>
          </cell>
          <cell r="M30">
            <v>0</v>
          </cell>
          <cell r="N30">
            <v>0</v>
          </cell>
          <cell r="O30">
            <v>599694900.00000072</v>
          </cell>
          <cell r="P30">
            <v>0</v>
          </cell>
          <cell r="R30">
            <v>599694900.00000072</v>
          </cell>
          <cell r="S30">
            <v>0</v>
          </cell>
        </row>
        <row r="31">
          <cell r="A31">
            <v>161101</v>
          </cell>
          <cell r="B31" t="str">
            <v>R/K PERSEDIAAN</v>
          </cell>
          <cell r="C31" t="str">
            <v>N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496331818.18181807</v>
          </cell>
          <cell r="J31">
            <v>496331818.18181807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211001</v>
          </cell>
          <cell r="B32" t="str">
            <v>HUTANG DAGANG-TIV</v>
          </cell>
          <cell r="C32" t="str">
            <v>N</v>
          </cell>
          <cell r="D32" t="str">
            <v>K</v>
          </cell>
          <cell r="E32">
            <v>0</v>
          </cell>
          <cell r="F32">
            <v>9761030450</v>
          </cell>
          <cell r="G32">
            <v>0</v>
          </cell>
          <cell r="H32">
            <v>0</v>
          </cell>
          <cell r="I32">
            <v>12152200</v>
          </cell>
          <cell r="J32">
            <v>1238154399.9999998</v>
          </cell>
          <cell r="K32">
            <v>0</v>
          </cell>
          <cell r="L32">
            <v>10987032650</v>
          </cell>
          <cell r="M32">
            <v>0</v>
          </cell>
          <cell r="N32">
            <v>0</v>
          </cell>
          <cell r="O32">
            <v>0</v>
          </cell>
          <cell r="P32">
            <v>10987032650</v>
          </cell>
          <cell r="R32">
            <v>0</v>
          </cell>
          <cell r="S32">
            <v>10987032650</v>
          </cell>
        </row>
        <row r="33">
          <cell r="A33">
            <v>211002</v>
          </cell>
          <cell r="B33" t="str">
            <v>HUTANG DAGANG-TAC</v>
          </cell>
          <cell r="C33" t="str">
            <v>N</v>
          </cell>
          <cell r="D33" t="str">
            <v>K</v>
          </cell>
          <cell r="E33">
            <v>0</v>
          </cell>
          <cell r="F33">
            <v>-160138209.09090894</v>
          </cell>
          <cell r="G33">
            <v>0</v>
          </cell>
          <cell r="H33">
            <v>0</v>
          </cell>
          <cell r="I33">
            <v>256974940.90909094</v>
          </cell>
          <cell r="J33">
            <v>497631818.18181807</v>
          </cell>
          <cell r="K33">
            <v>0</v>
          </cell>
          <cell r="L33">
            <v>80518668.181818187</v>
          </cell>
          <cell r="M33">
            <v>0</v>
          </cell>
          <cell r="N33">
            <v>0</v>
          </cell>
          <cell r="O33">
            <v>0</v>
          </cell>
          <cell r="P33">
            <v>80518668.181818187</v>
          </cell>
          <cell r="R33">
            <v>0</v>
          </cell>
          <cell r="S33">
            <v>80518668.181818187</v>
          </cell>
        </row>
        <row r="34">
          <cell r="A34">
            <v>211101</v>
          </cell>
          <cell r="B34" t="str">
            <v>BIAYA YMHD-GAJI</v>
          </cell>
          <cell r="C34" t="str">
            <v>N</v>
          </cell>
          <cell r="D34" t="str">
            <v>K</v>
          </cell>
          <cell r="E34">
            <v>0</v>
          </cell>
          <cell r="F34">
            <v>959538370.61553133</v>
          </cell>
          <cell r="G34">
            <v>0</v>
          </cell>
          <cell r="H34">
            <v>0</v>
          </cell>
          <cell r="I34">
            <v>0</v>
          </cell>
          <cell r="J34">
            <v>27748600</v>
          </cell>
          <cell r="K34">
            <v>0</v>
          </cell>
          <cell r="L34">
            <v>987286970.61553133</v>
          </cell>
          <cell r="M34">
            <v>0</v>
          </cell>
          <cell r="N34">
            <v>0</v>
          </cell>
          <cell r="O34">
            <v>0</v>
          </cell>
          <cell r="P34">
            <v>987286970.61553133</v>
          </cell>
          <cell r="Q34">
            <v>833607024.61553133</v>
          </cell>
          <cell r="R34">
            <v>0</v>
          </cell>
          <cell r="S34">
            <v>987286970.61553133</v>
          </cell>
        </row>
        <row r="35">
          <cell r="A35">
            <v>211102</v>
          </cell>
          <cell r="B35" t="str">
            <v>BIAYA YHMD-BBM</v>
          </cell>
          <cell r="C35" t="str">
            <v>N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211103</v>
          </cell>
          <cell r="B36" t="str">
            <v>BIAYA YMHD-INSENTIF</v>
          </cell>
          <cell r="C36" t="str">
            <v>N</v>
          </cell>
          <cell r="D36" t="str">
            <v>K</v>
          </cell>
          <cell r="E36">
            <v>0</v>
          </cell>
          <cell r="F36">
            <v>13499969</v>
          </cell>
          <cell r="G36">
            <v>0</v>
          </cell>
          <cell r="H36">
            <v>0</v>
          </cell>
          <cell r="I36">
            <v>0</v>
          </cell>
          <cell r="J36">
            <v>2744600</v>
          </cell>
          <cell r="K36">
            <v>0</v>
          </cell>
          <cell r="L36">
            <v>16244569</v>
          </cell>
          <cell r="M36">
            <v>0</v>
          </cell>
          <cell r="N36">
            <v>0</v>
          </cell>
          <cell r="O36">
            <v>0</v>
          </cell>
          <cell r="P36">
            <v>16244569</v>
          </cell>
          <cell r="Q36">
            <v>13499969</v>
          </cell>
          <cell r="R36">
            <v>0</v>
          </cell>
          <cell r="S36">
            <v>16244569</v>
          </cell>
        </row>
        <row r="37">
          <cell r="A37">
            <v>211104</v>
          </cell>
          <cell r="B37" t="str">
            <v>BIAYA YMHD-ONGKOS ANGKUT</v>
          </cell>
          <cell r="C37" t="str">
            <v>N</v>
          </cell>
          <cell r="D37" t="str">
            <v>K</v>
          </cell>
          <cell r="E37">
            <v>0</v>
          </cell>
          <cell r="F37">
            <v>1490579188</v>
          </cell>
          <cell r="G37">
            <v>0</v>
          </cell>
          <cell r="H37">
            <v>0</v>
          </cell>
          <cell r="I37">
            <v>0</v>
          </cell>
          <cell r="J37">
            <v>156550500</v>
          </cell>
          <cell r="K37">
            <v>0</v>
          </cell>
          <cell r="L37">
            <v>1647129688</v>
          </cell>
          <cell r="M37">
            <v>0</v>
          </cell>
          <cell r="N37">
            <v>0</v>
          </cell>
          <cell r="O37">
            <v>0</v>
          </cell>
          <cell r="P37">
            <v>1647129688</v>
          </cell>
          <cell r="R37">
            <v>0</v>
          </cell>
          <cell r="S37">
            <v>1647129688</v>
          </cell>
        </row>
        <row r="38">
          <cell r="A38">
            <v>211011</v>
          </cell>
          <cell r="B38" t="str">
            <v>BIAYA YMHD-GAJI DEWA ASTA NUSANTARA</v>
          </cell>
          <cell r="C38" t="str">
            <v>N</v>
          </cell>
          <cell r="D38" t="str">
            <v>K</v>
          </cell>
          <cell r="E38">
            <v>0</v>
          </cell>
          <cell r="F38">
            <v>24842986.747497</v>
          </cell>
          <cell r="G38">
            <v>0</v>
          </cell>
          <cell r="H38">
            <v>0</v>
          </cell>
          <cell r="I38">
            <v>0</v>
          </cell>
          <cell r="J38">
            <v>9835004</v>
          </cell>
          <cell r="K38">
            <v>0</v>
          </cell>
          <cell r="L38">
            <v>34677990.747497</v>
          </cell>
          <cell r="M38">
            <v>0</v>
          </cell>
          <cell r="N38">
            <v>0</v>
          </cell>
          <cell r="O38">
            <v>0</v>
          </cell>
          <cell r="P38">
            <v>34677990.747497</v>
          </cell>
          <cell r="R38">
            <v>0</v>
          </cell>
          <cell r="S38">
            <v>34677990.747497</v>
          </cell>
        </row>
        <row r="39">
          <cell r="A39">
            <v>211012</v>
          </cell>
          <cell r="B39" t="str">
            <v>BIAYA YMHD-GAJI GO CLEAN INDONESIA</v>
          </cell>
          <cell r="C39" t="str">
            <v>N</v>
          </cell>
          <cell r="D39" t="str">
            <v>K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211013</v>
          </cell>
          <cell r="B40" t="str">
            <v>BIAYA YMHD-GAJI GO CLEAN INDONESIA OB</v>
          </cell>
          <cell r="C40" t="str">
            <v>N</v>
          </cell>
          <cell r="D40" t="str">
            <v>K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211014</v>
          </cell>
          <cell r="B41" t="str">
            <v>BIAYA YMHD-GAJI PAM</v>
          </cell>
          <cell r="C41" t="str">
            <v>N</v>
          </cell>
          <cell r="D41" t="str">
            <v>K</v>
          </cell>
          <cell r="E41">
            <v>0</v>
          </cell>
          <cell r="F41">
            <v>46559178.8675</v>
          </cell>
          <cell r="G41">
            <v>0</v>
          </cell>
          <cell r="H41">
            <v>0</v>
          </cell>
          <cell r="I41">
            <v>0</v>
          </cell>
          <cell r="J41">
            <v>15498221</v>
          </cell>
          <cell r="K41">
            <v>0</v>
          </cell>
          <cell r="L41">
            <v>62057399.8675</v>
          </cell>
          <cell r="M41">
            <v>0</v>
          </cell>
          <cell r="N41">
            <v>0</v>
          </cell>
          <cell r="O41">
            <v>0</v>
          </cell>
          <cell r="P41">
            <v>62057399.8675</v>
          </cell>
          <cell r="R41">
            <v>0</v>
          </cell>
          <cell r="S41">
            <v>62057399.8675</v>
          </cell>
        </row>
        <row r="42">
          <cell r="A42">
            <v>211015</v>
          </cell>
          <cell r="B42" t="str">
            <v>BIAYA YMHD-GAJI SEMANGGI 3</v>
          </cell>
          <cell r="C42" t="str">
            <v>N</v>
          </cell>
          <cell r="D42" t="str">
            <v>K</v>
          </cell>
          <cell r="E42">
            <v>0</v>
          </cell>
          <cell r="F42">
            <v>360676506.33819813</v>
          </cell>
          <cell r="G42">
            <v>0</v>
          </cell>
          <cell r="H42">
            <v>0</v>
          </cell>
          <cell r="I42">
            <v>0</v>
          </cell>
          <cell r="J42">
            <v>112938652</v>
          </cell>
          <cell r="K42">
            <v>0</v>
          </cell>
          <cell r="L42">
            <v>473615158.33819813</v>
          </cell>
          <cell r="M42">
            <v>0</v>
          </cell>
          <cell r="N42">
            <v>0</v>
          </cell>
          <cell r="O42">
            <v>0</v>
          </cell>
          <cell r="P42">
            <v>473615158.33819813</v>
          </cell>
          <cell r="R42">
            <v>0</v>
          </cell>
          <cell r="S42">
            <v>473615158.33819813</v>
          </cell>
        </row>
        <row r="43">
          <cell r="A43">
            <v>211016</v>
          </cell>
          <cell r="B43" t="str">
            <v>BIAYA YMHD-GAJI SEMANGGI 3 SECURITY</v>
          </cell>
          <cell r="C43" t="str">
            <v>N</v>
          </cell>
          <cell r="D43" t="str">
            <v>K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211017</v>
          </cell>
          <cell r="B44" t="str">
            <v>BIAYA YMHD-GAJI SSS</v>
          </cell>
          <cell r="C44" t="str">
            <v>N</v>
          </cell>
          <cell r="D44" t="str">
            <v>K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211018</v>
          </cell>
          <cell r="B45" t="str">
            <v>BIAYA YMHD-GAJI TWO WIN</v>
          </cell>
          <cell r="C45" t="str">
            <v>N</v>
          </cell>
          <cell r="D45" t="str">
            <v>K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211201</v>
          </cell>
          <cell r="B46" t="str">
            <v>HUTANG MS SUPPORT</v>
          </cell>
          <cell r="C46" t="str">
            <v>N</v>
          </cell>
          <cell r="D46" t="str">
            <v>K</v>
          </cell>
          <cell r="E46">
            <v>0</v>
          </cell>
          <cell r="F46">
            <v>337775595.0974704</v>
          </cell>
          <cell r="G46">
            <v>0</v>
          </cell>
          <cell r="H46">
            <v>0</v>
          </cell>
          <cell r="I46">
            <v>0</v>
          </cell>
          <cell r="J46">
            <v>41888047</v>
          </cell>
          <cell r="K46">
            <v>0</v>
          </cell>
          <cell r="L46">
            <v>379663642.0974704</v>
          </cell>
          <cell r="M46">
            <v>0</v>
          </cell>
          <cell r="N46">
            <v>0</v>
          </cell>
          <cell r="O46">
            <v>0</v>
          </cell>
          <cell r="P46">
            <v>379663642.0974704</v>
          </cell>
          <cell r="R46">
            <v>0</v>
          </cell>
          <cell r="S46">
            <v>379663642.0974704</v>
          </cell>
        </row>
        <row r="47">
          <cell r="A47">
            <v>211202</v>
          </cell>
          <cell r="B47" t="str">
            <v>BIAYA YMHD-JAMSOSTEK</v>
          </cell>
          <cell r="C47" t="str">
            <v>N</v>
          </cell>
          <cell r="D47" t="str">
            <v>K</v>
          </cell>
          <cell r="E47">
            <v>0</v>
          </cell>
          <cell r="F47">
            <v>16751165.353424001</v>
          </cell>
          <cell r="G47">
            <v>0</v>
          </cell>
          <cell r="H47">
            <v>0</v>
          </cell>
          <cell r="I47">
            <v>0</v>
          </cell>
          <cell r="J47">
            <v>3780476</v>
          </cell>
          <cell r="K47">
            <v>0</v>
          </cell>
          <cell r="L47">
            <v>20531641.353424001</v>
          </cell>
          <cell r="M47">
            <v>0</v>
          </cell>
          <cell r="N47">
            <v>0</v>
          </cell>
          <cell r="O47">
            <v>0</v>
          </cell>
          <cell r="P47">
            <v>20531641.353424001</v>
          </cell>
          <cell r="R47">
            <v>0</v>
          </cell>
          <cell r="S47">
            <v>20531641.353424001</v>
          </cell>
        </row>
        <row r="48">
          <cell r="A48">
            <v>211203</v>
          </cell>
          <cell r="B48" t="str">
            <v>HUTANG PUSAT</v>
          </cell>
          <cell r="C48" t="str">
            <v>N</v>
          </cell>
          <cell r="D48" t="str">
            <v>K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211301</v>
          </cell>
          <cell r="B49" t="str">
            <v>R/K PUSAT</v>
          </cell>
          <cell r="C49" t="str">
            <v>N</v>
          </cell>
          <cell r="D49" t="str">
            <v>K</v>
          </cell>
          <cell r="E49">
            <v>0</v>
          </cell>
          <cell r="F49">
            <v>5580500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5580500</v>
          </cell>
          <cell r="M49">
            <v>0</v>
          </cell>
          <cell r="N49">
            <v>0</v>
          </cell>
          <cell r="O49">
            <v>0</v>
          </cell>
          <cell r="P49">
            <v>5580500</v>
          </cell>
          <cell r="R49">
            <v>0</v>
          </cell>
          <cell r="S49">
            <v>5580500</v>
          </cell>
        </row>
        <row r="50">
          <cell r="A50">
            <v>212001</v>
          </cell>
          <cell r="B50" t="str">
            <v>PAJAK YMHD-PPN DN</v>
          </cell>
          <cell r="C50" t="str">
            <v>N</v>
          </cell>
          <cell r="D50" t="str">
            <v>K</v>
          </cell>
          <cell r="E50">
            <v>0</v>
          </cell>
          <cell r="F50">
            <v>207796351.42545444</v>
          </cell>
          <cell r="G50">
            <v>0</v>
          </cell>
          <cell r="H50">
            <v>0</v>
          </cell>
          <cell r="I50">
            <v>0</v>
          </cell>
          <cell r="J50">
            <v>67207888.636363655</v>
          </cell>
          <cell r="K50">
            <v>0</v>
          </cell>
          <cell r="L50">
            <v>275004240.06181812</v>
          </cell>
          <cell r="M50">
            <v>0</v>
          </cell>
          <cell r="N50">
            <v>0</v>
          </cell>
          <cell r="O50">
            <v>0</v>
          </cell>
          <cell r="P50">
            <v>275004240.06181812</v>
          </cell>
          <cell r="R50">
            <v>0</v>
          </cell>
          <cell r="S50">
            <v>275004240.06181812</v>
          </cell>
        </row>
        <row r="51">
          <cell r="A51">
            <v>213001</v>
          </cell>
          <cell r="B51" t="str">
            <v>PPN KELUARAN</v>
          </cell>
          <cell r="C51" t="str">
            <v>N</v>
          </cell>
          <cell r="D51" t="str">
            <v>K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179931015.90909091</v>
          </cell>
          <cell r="J51">
            <v>179931015.90909091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214001</v>
          </cell>
          <cell r="B52" t="str">
            <v>PAJAK YMHD-PPh25</v>
          </cell>
          <cell r="C52" t="str">
            <v>N</v>
          </cell>
          <cell r="D52" t="str">
            <v>K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214002</v>
          </cell>
          <cell r="B53" t="str">
            <v>PAJAK YMHD-PPh23</v>
          </cell>
          <cell r="C53" t="str">
            <v>N</v>
          </cell>
          <cell r="D53" t="str">
            <v>K</v>
          </cell>
          <cell r="E53">
            <v>0</v>
          </cell>
          <cell r="F53">
            <v>17188.122039999998</v>
          </cell>
          <cell r="G53">
            <v>0</v>
          </cell>
          <cell r="H53">
            <v>0</v>
          </cell>
          <cell r="I53">
            <v>0</v>
          </cell>
          <cell r="J53">
            <v>8594</v>
          </cell>
          <cell r="K53">
            <v>0</v>
          </cell>
          <cell r="L53">
            <v>25782.122039999998</v>
          </cell>
          <cell r="M53">
            <v>0</v>
          </cell>
          <cell r="N53">
            <v>0</v>
          </cell>
          <cell r="O53">
            <v>0</v>
          </cell>
          <cell r="P53">
            <v>25782.122039999998</v>
          </cell>
          <cell r="R53">
            <v>0</v>
          </cell>
          <cell r="S53">
            <v>25782.122039999998</v>
          </cell>
        </row>
        <row r="54">
          <cell r="A54">
            <v>311001</v>
          </cell>
          <cell r="B54" t="str">
            <v>MODAL</v>
          </cell>
          <cell r="C54" t="str">
            <v>N</v>
          </cell>
          <cell r="D54" t="str">
            <v>K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311100</v>
          </cell>
          <cell r="B55" t="str">
            <v>JAMINAN PELANGGAN</v>
          </cell>
          <cell r="C55" t="str">
            <v>N</v>
          </cell>
          <cell r="D55" t="str">
            <v>D</v>
          </cell>
          <cell r="E55">
            <v>0</v>
          </cell>
          <cell r="F55">
            <v>0</v>
          </cell>
          <cell r="G55">
            <v>11059000</v>
          </cell>
          <cell r="H55">
            <v>0</v>
          </cell>
          <cell r="I55">
            <v>0</v>
          </cell>
          <cell r="J55">
            <v>11059000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311101</v>
          </cell>
          <cell r="B56" t="str">
            <v>LABA DITAHAN</v>
          </cell>
          <cell r="C56" t="str">
            <v>N</v>
          </cell>
          <cell r="D56" t="str">
            <v>K</v>
          </cell>
          <cell r="E56">
            <v>0</v>
          </cell>
          <cell r="F56">
            <v>-1360627675.5300829</v>
          </cell>
          <cell r="G56">
            <v>0</v>
          </cell>
          <cell r="H56">
            <v>0</v>
          </cell>
          <cell r="I56">
            <v>0</v>
          </cell>
          <cell r="J56">
            <v>15559703.06296277</v>
          </cell>
          <cell r="K56">
            <v>0</v>
          </cell>
          <cell r="L56">
            <v>-1345067972.4671202</v>
          </cell>
          <cell r="M56">
            <v>0</v>
          </cell>
          <cell r="N56">
            <v>0</v>
          </cell>
          <cell r="O56">
            <v>0</v>
          </cell>
          <cell r="P56">
            <v>-1345067972.4671202</v>
          </cell>
          <cell r="R56">
            <v>0</v>
          </cell>
          <cell r="S56">
            <v>-1345067972.4671202</v>
          </cell>
        </row>
        <row r="57">
          <cell r="A57">
            <v>311110</v>
          </cell>
          <cell r="B57" t="str">
            <v>TITIPAN PELANGGAN</v>
          </cell>
          <cell r="C57" t="str">
            <v>N</v>
          </cell>
          <cell r="D57" t="str">
            <v>K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311111</v>
          </cell>
          <cell r="B58" t="str">
            <v>TITIPAN DENDA</v>
          </cell>
          <cell r="C58" t="str">
            <v>N</v>
          </cell>
          <cell r="D58" t="str">
            <v>K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5074</v>
          </cell>
          <cell r="K58">
            <v>0</v>
          </cell>
          <cell r="L58">
            <v>5074</v>
          </cell>
          <cell r="M58">
            <v>0</v>
          </cell>
          <cell r="N58">
            <v>0</v>
          </cell>
          <cell r="O58">
            <v>0</v>
          </cell>
          <cell r="P58">
            <v>5074</v>
          </cell>
          <cell r="R58">
            <v>0</v>
          </cell>
          <cell r="S58">
            <v>5074</v>
          </cell>
        </row>
        <row r="59">
          <cell r="A59">
            <v>311112</v>
          </cell>
          <cell r="B59" t="str">
            <v>TITIPAN KLAIM</v>
          </cell>
          <cell r="C59" t="str">
            <v>N</v>
          </cell>
          <cell r="D59" t="str">
            <v>K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311113</v>
          </cell>
          <cell r="B60" t="str">
            <v>TITIPAN KOPERASI</v>
          </cell>
          <cell r="C60" t="str">
            <v>N</v>
          </cell>
          <cell r="D60" t="str">
            <v>K</v>
          </cell>
          <cell r="E60">
            <v>0</v>
          </cell>
          <cell r="F60">
            <v>6255000</v>
          </cell>
          <cell r="G60">
            <v>0</v>
          </cell>
          <cell r="H60">
            <v>0</v>
          </cell>
          <cell r="I60">
            <v>0</v>
          </cell>
          <cell r="J60">
            <v>2080000</v>
          </cell>
          <cell r="K60">
            <v>0</v>
          </cell>
          <cell r="L60">
            <v>8335000</v>
          </cell>
          <cell r="M60">
            <v>0</v>
          </cell>
          <cell r="N60">
            <v>0</v>
          </cell>
          <cell r="O60">
            <v>0</v>
          </cell>
          <cell r="P60">
            <v>8335000</v>
          </cell>
          <cell r="R60">
            <v>0</v>
          </cell>
          <cell r="S60">
            <v>8335000</v>
          </cell>
        </row>
        <row r="61">
          <cell r="A61">
            <v>311114</v>
          </cell>
          <cell r="B61" t="str">
            <v>TITIPAN JAMSOSTEK</v>
          </cell>
          <cell r="C61" t="str">
            <v>N</v>
          </cell>
          <cell r="D61" t="str">
            <v>K</v>
          </cell>
          <cell r="E61">
            <v>0</v>
          </cell>
          <cell r="F61">
            <v>1107026.0000000002</v>
          </cell>
          <cell r="G61">
            <v>0</v>
          </cell>
          <cell r="H61">
            <v>0</v>
          </cell>
          <cell r="I61">
            <v>1064022</v>
          </cell>
          <cell r="J61">
            <v>1064022</v>
          </cell>
          <cell r="K61">
            <v>0</v>
          </cell>
          <cell r="L61">
            <v>1107026</v>
          </cell>
          <cell r="M61">
            <v>0</v>
          </cell>
          <cell r="N61">
            <v>0</v>
          </cell>
          <cell r="O61">
            <v>0</v>
          </cell>
          <cell r="P61">
            <v>1107026</v>
          </cell>
          <cell r="R61">
            <v>0</v>
          </cell>
          <cell r="S61">
            <v>1107026</v>
          </cell>
        </row>
        <row r="62">
          <cell r="A62">
            <v>311115</v>
          </cell>
          <cell r="B62" t="str">
            <v>TITIPAN HO</v>
          </cell>
          <cell r="C62" t="str">
            <v>N</v>
          </cell>
          <cell r="D62" t="str">
            <v>K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311118</v>
          </cell>
          <cell r="B63" t="str">
            <v>TITIPAN TOKO 55</v>
          </cell>
          <cell r="C63" t="str">
            <v>N</v>
          </cell>
          <cell r="D63" t="str">
            <v>K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311201</v>
          </cell>
          <cell r="B64" t="str">
            <v>LABA TAHUN TAHUN LALU</v>
          </cell>
          <cell r="C64" t="str">
            <v>N</v>
          </cell>
          <cell r="D64" t="str">
            <v>K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312002</v>
          </cell>
          <cell r="B65" t="str">
            <v>LABA TAHUN BERJALAN</v>
          </cell>
          <cell r="C65" t="str">
            <v>N</v>
          </cell>
          <cell r="D65" t="str">
            <v>K</v>
          </cell>
          <cell r="E65">
            <v>0</v>
          </cell>
          <cell r="F65">
            <v>15559703.06296277</v>
          </cell>
          <cell r="G65">
            <v>0</v>
          </cell>
          <cell r="H65">
            <v>0</v>
          </cell>
          <cell r="I65">
            <v>15559703.06296277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46634554.931818247</v>
          </cell>
        </row>
        <row r="66">
          <cell r="A66">
            <v>312003</v>
          </cell>
          <cell r="B66" t="str">
            <v>LABA BULAN BERJALAN</v>
          </cell>
          <cell r="C66" t="str">
            <v>N</v>
          </cell>
          <cell r="D66" t="str">
            <v>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46634554.931818247</v>
          </cell>
          <cell r="R66">
            <v>0</v>
          </cell>
          <cell r="S66">
            <v>0</v>
          </cell>
        </row>
        <row r="67">
          <cell r="A67">
            <v>410001</v>
          </cell>
          <cell r="B67" t="str">
            <v>POTONGAN PENJUALAN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411001</v>
          </cell>
          <cell r="B68" t="str">
            <v>PENJUALAN TUNAI</v>
          </cell>
          <cell r="C68" t="str">
            <v>L</v>
          </cell>
          <cell r="D68" t="str">
            <v>K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1815518090.9090908</v>
          </cell>
          <cell r="K68">
            <v>0</v>
          </cell>
          <cell r="L68">
            <v>1815518090.9090908</v>
          </cell>
          <cell r="M68">
            <v>0</v>
          </cell>
          <cell r="N68">
            <v>1815518090.9090908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411002</v>
          </cell>
          <cell r="B69" t="str">
            <v>PENJUALAN TUNAI GALON BOTOL</v>
          </cell>
          <cell r="C69" t="str">
            <v>L</v>
          </cell>
          <cell r="D69" t="str">
            <v>K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34170000</v>
          </cell>
          <cell r="K69">
            <v>0</v>
          </cell>
          <cell r="L69">
            <v>34170000</v>
          </cell>
          <cell r="M69">
            <v>0</v>
          </cell>
          <cell r="N69">
            <v>34170000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411003</v>
          </cell>
          <cell r="B70" t="str">
            <v>PENJUALAN TUNAI PALLET</v>
          </cell>
          <cell r="C70" t="str">
            <v>L</v>
          </cell>
          <cell r="D70" t="str">
            <v>K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411011</v>
          </cell>
          <cell r="B71" t="str">
            <v>POT PENJUALAN TUNAI TIV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22091931.818181816</v>
          </cell>
          <cell r="J71">
            <v>0</v>
          </cell>
          <cell r="K71">
            <v>22091931.818181816</v>
          </cell>
          <cell r="L71">
            <v>0</v>
          </cell>
          <cell r="M71">
            <v>22091931.818181816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411012</v>
          </cell>
          <cell r="B72" t="str">
            <v>POT PENJUALAN TUNAI DISTRIBUTOR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2958386.3636363633</v>
          </cell>
          <cell r="J72">
            <v>0</v>
          </cell>
          <cell r="K72">
            <v>2958386.3636363633</v>
          </cell>
          <cell r="L72">
            <v>0</v>
          </cell>
          <cell r="M72">
            <v>2958386.3636363633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411013</v>
          </cell>
          <cell r="B73" t="str">
            <v>POT PENJUALAN TUNAI INTERNAL (LOKAL)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31591999.999999996</v>
          </cell>
          <cell r="J73">
            <v>0</v>
          </cell>
          <cell r="K73">
            <v>31591999.999999996</v>
          </cell>
          <cell r="L73">
            <v>0</v>
          </cell>
          <cell r="M73">
            <v>31591999.999999996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>
            <v>411014</v>
          </cell>
          <cell r="B74" t="str">
            <v>POT PENJUALAN TUNAI INTERNAL CN (LP)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</row>
        <row r="75">
          <cell r="A75">
            <v>411015</v>
          </cell>
          <cell r="B75" t="str">
            <v>POT PENJUALAN TUNAI INTERNAL CASH BACK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</row>
        <row r="76">
          <cell r="A76">
            <v>411016</v>
          </cell>
          <cell r="B76" t="str">
            <v>POT PENJUALAN TUNAI GALON BOTOL TIV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</row>
        <row r="77">
          <cell r="A77">
            <v>411017</v>
          </cell>
          <cell r="B77" t="str">
            <v>POT PENJUALAN TUNAI GALON BOTOL DISTRIBUTOR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</row>
        <row r="78">
          <cell r="A78">
            <v>411018</v>
          </cell>
          <cell r="B78" t="str">
            <v>POT PENJUALAN TUNAI GALON BOTOL INTERNAL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</row>
        <row r="79">
          <cell r="A79">
            <v>411019</v>
          </cell>
          <cell r="B79" t="str">
            <v>POT PENJUALAN TUNAI PALLET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</row>
        <row r="80">
          <cell r="A80">
            <v>411101</v>
          </cell>
          <cell r="B80" t="str">
            <v>PENJUALAN KREDIT</v>
          </cell>
          <cell r="C80" t="str">
            <v>L</v>
          </cell>
          <cell r="D80" t="str">
            <v>K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18342454.545454543</v>
          </cell>
          <cell r="K80">
            <v>0</v>
          </cell>
          <cell r="L80">
            <v>18342454.545454543</v>
          </cell>
          <cell r="M80">
            <v>0</v>
          </cell>
          <cell r="N80">
            <v>18342454.545454543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</row>
        <row r="81">
          <cell r="A81">
            <v>411102</v>
          </cell>
          <cell r="B81" t="str">
            <v>PENJUALAN KREDIT GALON BOTOL</v>
          </cell>
          <cell r="C81" t="str">
            <v>L</v>
          </cell>
          <cell r="D81" t="str">
            <v>K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6240000</v>
          </cell>
          <cell r="K81">
            <v>0</v>
          </cell>
          <cell r="L81">
            <v>6240000</v>
          </cell>
          <cell r="M81">
            <v>0</v>
          </cell>
          <cell r="N81">
            <v>6240000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</row>
        <row r="82">
          <cell r="A82">
            <v>411103</v>
          </cell>
          <cell r="B82" t="str">
            <v>PENJUALAN KREDIT PALLET</v>
          </cell>
          <cell r="C82" t="str">
            <v>L</v>
          </cell>
          <cell r="D82" t="str">
            <v>K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</row>
        <row r="83">
          <cell r="A83">
            <v>411111</v>
          </cell>
          <cell r="B83" t="str">
            <v>POT PENJUALAN KREDIT TIV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</row>
        <row r="84">
          <cell r="A84">
            <v>411112</v>
          </cell>
          <cell r="B84" t="str">
            <v>POT PENJUALAN KREDIT DISTRIBUTOR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</row>
        <row r="85">
          <cell r="A85">
            <v>411113</v>
          </cell>
          <cell r="B85" t="str">
            <v>POT PENJUALAN KREDIT INTERNAL (LOKAL)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</row>
        <row r="86">
          <cell r="A86">
            <v>411114</v>
          </cell>
          <cell r="B86" t="str">
            <v>POT PENJUALAN KREDIT INTERNAL CN (LP)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</row>
        <row r="87">
          <cell r="A87">
            <v>411115</v>
          </cell>
          <cell r="B87" t="str">
            <v>POT PENJUALAN KREDIT INTERNAL CASH BACK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</row>
        <row r="88">
          <cell r="A88">
            <v>411116</v>
          </cell>
          <cell r="B88" t="str">
            <v>POT PENJUALAN KREDIT GALON BOTOL TIV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</row>
        <row r="89">
          <cell r="A89">
            <v>411117</v>
          </cell>
          <cell r="B89" t="str">
            <v>POT PENJUALAN KREDIT GALON BOTOL DISTRIBUTOR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A90">
            <v>411118</v>
          </cell>
          <cell r="B90" t="str">
            <v>POT PENJUALAN KREDIT GALON BOTOL INTERNAL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A91">
            <v>411119</v>
          </cell>
          <cell r="B91" t="str">
            <v>POT PENJUALAN KREDIT PALLET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A92">
            <v>510001</v>
          </cell>
          <cell r="B92" t="str">
            <v>HPP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1954671336.363636</v>
          </cell>
          <cell r="J92">
            <v>599694899.99999988</v>
          </cell>
          <cell r="K92">
            <v>1354976436.363636</v>
          </cell>
          <cell r="L92">
            <v>0</v>
          </cell>
          <cell r="M92">
            <v>1354976436.363636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A93">
            <v>511001</v>
          </cell>
          <cell r="B93" t="str">
            <v>PEMBELIAN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1127231272.7272725</v>
          </cell>
          <cell r="J93">
            <v>1127231272.7272725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A94">
            <v>511002</v>
          </cell>
          <cell r="B94" t="str">
            <v>PEMBELIAN GALON BOTOL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-1800000</v>
          </cell>
          <cell r="J94">
            <v>-1800000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A95">
            <v>511003</v>
          </cell>
          <cell r="B95" t="str">
            <v>PEMBELIAN PALLET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A96">
            <v>811000</v>
          </cell>
          <cell r="B96" t="str">
            <v>BIAYA ONGKOS ANGKUT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A97">
            <v>811001</v>
          </cell>
          <cell r="B97" t="str">
            <v>LEMBUR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A98">
            <v>811002</v>
          </cell>
          <cell r="B98" t="str">
            <v>INCENTIVE</v>
          </cell>
          <cell r="C98" t="str">
            <v>L</v>
          </cell>
          <cell r="D98" t="str">
            <v>D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2744600</v>
          </cell>
          <cell r="J98">
            <v>0</v>
          </cell>
          <cell r="K98">
            <v>2744600</v>
          </cell>
          <cell r="L98">
            <v>0</v>
          </cell>
          <cell r="M98">
            <v>2744600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A99">
            <v>811003</v>
          </cell>
          <cell r="B99" t="str">
            <v>BBM</v>
          </cell>
          <cell r="C99" t="str">
            <v>L</v>
          </cell>
          <cell r="D99" t="str">
            <v>D</v>
          </cell>
          <cell r="E99">
            <v>0</v>
          </cell>
          <cell r="F99">
            <v>0</v>
          </cell>
          <cell r="G99">
            <v>14790450</v>
          </cell>
          <cell r="H99">
            <v>0</v>
          </cell>
          <cell r="I99">
            <v>0</v>
          </cell>
          <cell r="J99">
            <v>0</v>
          </cell>
          <cell r="K99">
            <v>14790450</v>
          </cell>
          <cell r="L99">
            <v>0</v>
          </cell>
          <cell r="M99">
            <v>14790450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A100">
            <v>811004</v>
          </cell>
          <cell r="B100" t="str">
            <v>PEMELIHARAAN KENDARAAN</v>
          </cell>
          <cell r="C100" t="str">
            <v>L</v>
          </cell>
          <cell r="D100" t="str">
            <v>D</v>
          </cell>
          <cell r="E100">
            <v>0</v>
          </cell>
          <cell r="F100">
            <v>0</v>
          </cell>
          <cell r="G100">
            <v>1238000</v>
          </cell>
          <cell r="H100">
            <v>13000</v>
          </cell>
          <cell r="I100">
            <v>16799587</v>
          </cell>
          <cell r="J100">
            <v>0</v>
          </cell>
          <cell r="K100">
            <v>18024587</v>
          </cell>
          <cell r="L100">
            <v>0</v>
          </cell>
          <cell r="M100">
            <v>18024587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A101">
            <v>811005</v>
          </cell>
          <cell r="B101" t="str">
            <v>PARKIR &amp; TOL</v>
          </cell>
          <cell r="C101" t="str">
            <v>L</v>
          </cell>
          <cell r="D101" t="str">
            <v>D</v>
          </cell>
          <cell r="E101">
            <v>0</v>
          </cell>
          <cell r="F101">
            <v>0</v>
          </cell>
          <cell r="G101">
            <v>231000</v>
          </cell>
          <cell r="H101">
            <v>0</v>
          </cell>
          <cell r="I101">
            <v>0</v>
          </cell>
          <cell r="J101">
            <v>0</v>
          </cell>
          <cell r="K101">
            <v>231000</v>
          </cell>
          <cell r="L101">
            <v>0</v>
          </cell>
          <cell r="M101">
            <v>231000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A102">
            <v>811006</v>
          </cell>
          <cell r="B102" t="str">
            <v>PAKET/PENGIRIMAN DOKUMEN</v>
          </cell>
          <cell r="C102" t="str">
            <v>L</v>
          </cell>
          <cell r="D102" t="str">
            <v>D</v>
          </cell>
          <cell r="E102">
            <v>0</v>
          </cell>
          <cell r="F102">
            <v>0</v>
          </cell>
          <cell r="G102">
            <v>32000</v>
          </cell>
          <cell r="H102">
            <v>0</v>
          </cell>
          <cell r="I102">
            <v>0</v>
          </cell>
          <cell r="J102">
            <v>0</v>
          </cell>
          <cell r="K102">
            <v>32000</v>
          </cell>
          <cell r="L102">
            <v>0</v>
          </cell>
          <cell r="M102">
            <v>32000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A103">
            <v>811007</v>
          </cell>
          <cell r="B103" t="str">
            <v>BENGKEL</v>
          </cell>
          <cell r="C103" t="str">
            <v>L</v>
          </cell>
          <cell r="D103" t="str">
            <v>D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A104">
            <v>811009</v>
          </cell>
          <cell r="B104" t="str">
            <v>PENGIRIMAN NON RUTIN</v>
          </cell>
          <cell r="C104" t="str">
            <v>L</v>
          </cell>
          <cell r="D104" t="str">
            <v>D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A105">
            <v>811010</v>
          </cell>
          <cell r="B105" t="str">
            <v>PEM. KEND. AKIBAT KECELAKAAN</v>
          </cell>
          <cell r="C105" t="str">
            <v>L</v>
          </cell>
          <cell r="D105" t="str">
            <v>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A106">
            <v>821000</v>
          </cell>
          <cell r="B106" t="str">
            <v>PERLENGKAPAN KANTOR</v>
          </cell>
          <cell r="C106" t="str">
            <v>L</v>
          </cell>
          <cell r="D106" t="str">
            <v>D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A107">
            <v>821001</v>
          </cell>
          <cell r="B107" t="str">
            <v>GAJI DAN TUNJANGAN</v>
          </cell>
          <cell r="C107" t="str">
            <v>L</v>
          </cell>
          <cell r="D107" t="str">
            <v>D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153679946</v>
          </cell>
          <cell r="J107">
            <v>0</v>
          </cell>
          <cell r="K107">
            <v>153679946</v>
          </cell>
          <cell r="L107">
            <v>0</v>
          </cell>
          <cell r="M107">
            <v>153679946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A108">
            <v>821002</v>
          </cell>
          <cell r="B108" t="str">
            <v>JAMSOSTEK</v>
          </cell>
          <cell r="C108" t="str">
            <v>L</v>
          </cell>
          <cell r="D108" t="str">
            <v>D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2716454</v>
          </cell>
          <cell r="J108">
            <v>0</v>
          </cell>
          <cell r="K108">
            <v>2716454</v>
          </cell>
          <cell r="L108">
            <v>0</v>
          </cell>
          <cell r="M108">
            <v>2716454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A109">
            <v>821003</v>
          </cell>
          <cell r="B109" t="str">
            <v>INSENTIF PELANGGAN</v>
          </cell>
          <cell r="C109" t="str">
            <v>L</v>
          </cell>
          <cell r="D109" t="str">
            <v>D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A110">
            <v>821004</v>
          </cell>
          <cell r="B110" t="str">
            <v>KONSUMSI</v>
          </cell>
          <cell r="C110" t="str">
            <v>L</v>
          </cell>
          <cell r="D110" t="str">
            <v>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A111">
            <v>821005</v>
          </cell>
          <cell r="B111" t="str">
            <v>PENGOBATAN</v>
          </cell>
          <cell r="C111" t="str">
            <v>L</v>
          </cell>
          <cell r="D111" t="str">
            <v>D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A112">
            <v>821006</v>
          </cell>
          <cell r="B112" t="str">
            <v>THR/BONUS</v>
          </cell>
          <cell r="C112" t="str">
            <v>L</v>
          </cell>
          <cell r="D112" t="str">
            <v>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10140252.25</v>
          </cell>
          <cell r="J112">
            <v>0</v>
          </cell>
          <cell r="K112">
            <v>10140252.25</v>
          </cell>
          <cell r="L112">
            <v>0</v>
          </cell>
          <cell r="M112">
            <v>10140252.25</v>
          </cell>
          <cell r="N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</row>
        <row r="113">
          <cell r="A113">
            <v>821007</v>
          </cell>
          <cell r="B113" t="str">
            <v>PPH PASAL 21</v>
          </cell>
          <cell r="C113" t="str">
            <v>L</v>
          </cell>
          <cell r="D113" t="str">
            <v>D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</row>
        <row r="114">
          <cell r="A114">
            <v>821008</v>
          </cell>
          <cell r="B114" t="str">
            <v>PAJAK PENGHASILAN 25</v>
          </cell>
          <cell r="C114" t="str">
            <v>L</v>
          </cell>
          <cell r="D114" t="str">
            <v>D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</row>
        <row r="115">
          <cell r="A115">
            <v>821011</v>
          </cell>
          <cell r="B115" t="str">
            <v>TUNJANGAN TRANSPORT</v>
          </cell>
          <cell r="C115" t="str">
            <v>L</v>
          </cell>
          <cell r="D115" t="str">
            <v>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</row>
        <row r="116">
          <cell r="A116">
            <v>822001</v>
          </cell>
          <cell r="B116" t="str">
            <v>PEMELIHARAAN BANGUNAN</v>
          </cell>
          <cell r="C116" t="str">
            <v>L</v>
          </cell>
          <cell r="D116" t="str">
            <v>D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</row>
        <row r="117">
          <cell r="A117">
            <v>822005</v>
          </cell>
          <cell r="B117" t="str">
            <v>PEMELIHARAAN INVENTARIS KANTOR</v>
          </cell>
          <cell r="C117" t="str">
            <v>L</v>
          </cell>
          <cell r="D117" t="str">
            <v>D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</row>
        <row r="118">
          <cell r="A118">
            <v>822015</v>
          </cell>
          <cell r="B118" t="str">
            <v>PEMELIHARAAN INVENTARIS</v>
          </cell>
          <cell r="C118" t="str">
            <v>L</v>
          </cell>
          <cell r="D118" t="str">
            <v>D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</row>
        <row r="119">
          <cell r="A119">
            <v>824001</v>
          </cell>
          <cell r="B119" t="str">
            <v>LISTRIK</v>
          </cell>
          <cell r="C119" t="str">
            <v>L</v>
          </cell>
          <cell r="D119" t="str">
            <v>D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1000500</v>
          </cell>
          <cell r="J119">
            <v>0</v>
          </cell>
          <cell r="K119">
            <v>1000500</v>
          </cell>
          <cell r="L119">
            <v>0</v>
          </cell>
          <cell r="M119">
            <v>1000500</v>
          </cell>
          <cell r="N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</row>
        <row r="120">
          <cell r="A120">
            <v>824002</v>
          </cell>
          <cell r="B120" t="str">
            <v>ALAT TULIS &amp; CETAKAN</v>
          </cell>
          <cell r="C120" t="str">
            <v>L</v>
          </cell>
          <cell r="D120" t="str">
            <v>D</v>
          </cell>
          <cell r="E120">
            <v>0</v>
          </cell>
          <cell r="F120">
            <v>0</v>
          </cell>
          <cell r="G120">
            <v>200000</v>
          </cell>
          <cell r="H120">
            <v>0</v>
          </cell>
          <cell r="I120">
            <v>773400</v>
          </cell>
          <cell r="J120">
            <v>0</v>
          </cell>
          <cell r="K120">
            <v>973400</v>
          </cell>
          <cell r="L120">
            <v>0</v>
          </cell>
          <cell r="M120">
            <v>973400</v>
          </cell>
          <cell r="N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</row>
        <row r="121">
          <cell r="A121">
            <v>824003</v>
          </cell>
          <cell r="B121" t="str">
            <v>TELEPHONE/FAX/SPEEDY</v>
          </cell>
          <cell r="C121" t="str">
            <v>L</v>
          </cell>
          <cell r="D121" t="str">
            <v>D</v>
          </cell>
          <cell r="E121">
            <v>0</v>
          </cell>
          <cell r="F121">
            <v>0</v>
          </cell>
          <cell r="G121">
            <v>218000</v>
          </cell>
          <cell r="H121">
            <v>0</v>
          </cell>
          <cell r="I121">
            <v>109642</v>
          </cell>
          <cell r="J121">
            <v>0</v>
          </cell>
          <cell r="K121">
            <v>327642</v>
          </cell>
          <cell r="L121">
            <v>0</v>
          </cell>
          <cell r="M121">
            <v>327642</v>
          </cell>
          <cell r="N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</row>
        <row r="122">
          <cell r="A122">
            <v>824004</v>
          </cell>
          <cell r="B122" t="str">
            <v>SUMBANGAN/IURAN &amp; MAJALAH</v>
          </cell>
          <cell r="C122" t="str">
            <v>L</v>
          </cell>
          <cell r="D122" t="str">
            <v>D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</row>
        <row r="123">
          <cell r="A123">
            <v>824005</v>
          </cell>
          <cell r="B123" t="str">
            <v>PERJALANAN DINAS</v>
          </cell>
          <cell r="C123" t="str">
            <v>L</v>
          </cell>
          <cell r="D123" t="str">
            <v>D</v>
          </cell>
          <cell r="E123">
            <v>0</v>
          </cell>
          <cell r="F123">
            <v>0</v>
          </cell>
          <cell r="G123">
            <v>13000</v>
          </cell>
          <cell r="H123">
            <v>0</v>
          </cell>
          <cell r="I123">
            <v>0</v>
          </cell>
          <cell r="J123">
            <v>0</v>
          </cell>
          <cell r="K123">
            <v>13000</v>
          </cell>
          <cell r="L123">
            <v>0</v>
          </cell>
          <cell r="M123">
            <v>13000</v>
          </cell>
          <cell r="N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</row>
        <row r="124">
          <cell r="A124">
            <v>824006</v>
          </cell>
          <cell r="B124" t="str">
            <v>TRAINNING/SEMINAR/RAPAT</v>
          </cell>
          <cell r="C124" t="str">
            <v>L</v>
          </cell>
          <cell r="D124" t="str">
            <v>D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</row>
        <row r="125">
          <cell r="A125">
            <v>824007</v>
          </cell>
          <cell r="B125" t="str">
            <v>BIAYA RUMAH TANGGA</v>
          </cell>
          <cell r="C125" t="str">
            <v>L</v>
          </cell>
          <cell r="D125" t="str">
            <v>D</v>
          </cell>
          <cell r="E125">
            <v>0</v>
          </cell>
          <cell r="F125">
            <v>0</v>
          </cell>
          <cell r="G125">
            <v>675000</v>
          </cell>
          <cell r="H125">
            <v>0</v>
          </cell>
          <cell r="I125">
            <v>0</v>
          </cell>
          <cell r="J125">
            <v>0</v>
          </cell>
          <cell r="K125">
            <v>675000</v>
          </cell>
          <cell r="L125">
            <v>0</v>
          </cell>
          <cell r="M125">
            <v>675000</v>
          </cell>
          <cell r="N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</row>
        <row r="126">
          <cell r="A126">
            <v>824008</v>
          </cell>
          <cell r="B126" t="str">
            <v>SEWA KENDARAAN</v>
          </cell>
          <cell r="C126" t="str">
            <v>L</v>
          </cell>
          <cell r="D126" t="str">
            <v>D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12529828</v>
          </cell>
          <cell r="J126">
            <v>0</v>
          </cell>
          <cell r="K126">
            <v>12529828</v>
          </cell>
          <cell r="L126">
            <v>0</v>
          </cell>
          <cell r="M126">
            <v>12529828</v>
          </cell>
          <cell r="N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</row>
        <row r="127">
          <cell r="A127">
            <v>824009</v>
          </cell>
          <cell r="B127" t="str">
            <v>SEWA KANTOR</v>
          </cell>
          <cell r="C127" t="str">
            <v>L</v>
          </cell>
          <cell r="D127" t="str">
            <v>D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4583334</v>
          </cell>
          <cell r="J127">
            <v>0</v>
          </cell>
          <cell r="K127">
            <v>4583334</v>
          </cell>
          <cell r="L127">
            <v>0</v>
          </cell>
          <cell r="M127">
            <v>4583334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A128">
            <v>824010</v>
          </cell>
          <cell r="B128" t="str">
            <v>SEWA INVENTARIS</v>
          </cell>
          <cell r="C128" t="str">
            <v>L</v>
          </cell>
          <cell r="D128" t="str">
            <v>D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1363656</v>
          </cell>
          <cell r="J128">
            <v>0</v>
          </cell>
          <cell r="K128">
            <v>1363656</v>
          </cell>
          <cell r="L128">
            <v>0</v>
          </cell>
          <cell r="M128">
            <v>1363656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A129">
            <v>824011</v>
          </cell>
          <cell r="B129" t="str">
            <v>PEMBELIAN TRIPLEK</v>
          </cell>
          <cell r="C129" t="str">
            <v>L</v>
          </cell>
          <cell r="D129" t="str">
            <v>D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1339000</v>
          </cell>
          <cell r="J129">
            <v>0</v>
          </cell>
          <cell r="K129">
            <v>1339000</v>
          </cell>
          <cell r="L129">
            <v>0</v>
          </cell>
          <cell r="M129">
            <v>1339000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A130">
            <v>824013</v>
          </cell>
          <cell r="B130" t="str">
            <v>PENGHAPUSAN PIUTANG</v>
          </cell>
          <cell r="C130" t="str">
            <v>L</v>
          </cell>
          <cell r="D130" t="str">
            <v>D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A131">
            <v>824019</v>
          </cell>
          <cell r="B131" t="str">
            <v>PERIJINAN DAN PBB</v>
          </cell>
          <cell r="C131" t="str">
            <v>L</v>
          </cell>
          <cell r="D131" t="str">
            <v>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A132">
            <v>824020</v>
          </cell>
          <cell r="B132" t="str">
            <v>BIAYA PERBAIKAN DISPENSER</v>
          </cell>
          <cell r="C132" t="str">
            <v>L</v>
          </cell>
          <cell r="D132" t="str">
            <v>D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A133">
            <v>824021</v>
          </cell>
          <cell r="B133" t="str">
            <v>BIAYA STNK/KEUR/DISPENSASI</v>
          </cell>
          <cell r="C133" t="str">
            <v>L</v>
          </cell>
          <cell r="D133" t="str">
            <v>D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3389100</v>
          </cell>
          <cell r="J133">
            <v>0</v>
          </cell>
          <cell r="K133">
            <v>3389100</v>
          </cell>
          <cell r="L133">
            <v>0</v>
          </cell>
          <cell r="M133">
            <v>3389100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A134">
            <v>824024</v>
          </cell>
          <cell r="B134" t="str">
            <v>PERJALANAN DINAS ( Akomodasi &amp; U.saku )</v>
          </cell>
          <cell r="C134" t="str">
            <v>L</v>
          </cell>
          <cell r="D134" t="str">
            <v>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A135">
            <v>824033</v>
          </cell>
          <cell r="B135" t="str">
            <v>BIAYA KEAMANAN DAN KEBERSIHAN</v>
          </cell>
          <cell r="C135" t="str">
            <v>L</v>
          </cell>
          <cell r="D135" t="str">
            <v>D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15498221</v>
          </cell>
          <cell r="J135">
            <v>0</v>
          </cell>
          <cell r="K135">
            <v>15498221</v>
          </cell>
          <cell r="L135">
            <v>0</v>
          </cell>
          <cell r="M135">
            <v>15498221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A136">
            <v>824037</v>
          </cell>
          <cell r="B136" t="str">
            <v>BENDA POS/MATERAI</v>
          </cell>
          <cell r="C136" t="str">
            <v>L</v>
          </cell>
          <cell r="D136" t="str">
            <v>D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A137">
            <v>824039</v>
          </cell>
          <cell r="B137" t="str">
            <v>SEWA GEDUNG</v>
          </cell>
          <cell r="C137" t="str">
            <v>L</v>
          </cell>
          <cell r="D137" t="str">
            <v>D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A138">
            <v>824041</v>
          </cell>
          <cell r="B138" t="str">
            <v>AIR ( PAM )</v>
          </cell>
          <cell r="C138" t="str">
            <v>L</v>
          </cell>
          <cell r="D138" t="str">
            <v>D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A139">
            <v>824042</v>
          </cell>
          <cell r="B139" t="str">
            <v>REPACKING , BONGKAR MUAT,dll</v>
          </cell>
          <cell r="C139" t="str">
            <v>L</v>
          </cell>
          <cell r="D139" t="str">
            <v>D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A140">
            <v>825002</v>
          </cell>
          <cell r="B140" t="str">
            <v>BUNGA DAN BIAYA BANK</v>
          </cell>
          <cell r="C140" t="str">
            <v>L</v>
          </cell>
          <cell r="D140" t="str">
            <v>D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A141">
            <v>825010</v>
          </cell>
          <cell r="B141" t="str">
            <v>BIAYA PENGANGKUTAN</v>
          </cell>
          <cell r="C141" t="str">
            <v>L</v>
          </cell>
          <cell r="D141" t="str">
            <v>D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156550500</v>
          </cell>
          <cell r="J141">
            <v>0</v>
          </cell>
          <cell r="K141">
            <v>156550500</v>
          </cell>
          <cell r="L141">
            <v>0</v>
          </cell>
          <cell r="M141">
            <v>156550500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A142">
            <v>825011</v>
          </cell>
          <cell r="B142" t="str">
            <v>BIAYA  PAJAK</v>
          </cell>
          <cell r="C142" t="str">
            <v>L</v>
          </cell>
          <cell r="D142" t="str">
            <v>D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A143">
            <v>825012</v>
          </cell>
          <cell r="B143" t="str">
            <v>ADMINISTRASI BANK</v>
          </cell>
          <cell r="C143" t="str">
            <v>L</v>
          </cell>
          <cell r="D143" t="str">
            <v>D</v>
          </cell>
          <cell r="E143">
            <v>0</v>
          </cell>
          <cell r="F143">
            <v>0</v>
          </cell>
          <cell r="G143">
            <v>45000</v>
          </cell>
          <cell r="H143">
            <v>0</v>
          </cell>
          <cell r="I143">
            <v>0</v>
          </cell>
          <cell r="J143">
            <v>0</v>
          </cell>
          <cell r="K143">
            <v>45000</v>
          </cell>
          <cell r="L143">
            <v>0</v>
          </cell>
          <cell r="M143">
            <v>45000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A144">
            <v>825013</v>
          </cell>
          <cell r="B144" t="str">
            <v>BIAYA JASA MANAGEMENT</v>
          </cell>
          <cell r="C144" t="str">
            <v>L</v>
          </cell>
          <cell r="D144" t="str">
            <v>D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A145">
            <v>825015</v>
          </cell>
          <cell r="B145" t="str">
            <v>REKRUITMEN KARYAWAN</v>
          </cell>
          <cell r="C145" t="str">
            <v>L</v>
          </cell>
          <cell r="D145" t="str">
            <v>D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A146">
            <v>825016</v>
          </cell>
          <cell r="B146" t="str">
            <v>PEMUSNAHAN PALLET &amp; TRIPLEK</v>
          </cell>
          <cell r="C146" t="str">
            <v>L</v>
          </cell>
          <cell r="D146" t="str">
            <v>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1300000</v>
          </cell>
          <cell r="J146">
            <v>0</v>
          </cell>
          <cell r="K146">
            <v>1300000</v>
          </cell>
          <cell r="L146">
            <v>0</v>
          </cell>
          <cell r="M146">
            <v>1300000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A147">
            <v>825099</v>
          </cell>
          <cell r="B147" t="str">
            <v>LAIN-LAIN</v>
          </cell>
          <cell r="C147" t="str">
            <v>L</v>
          </cell>
          <cell r="D147" t="str">
            <v>D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A148">
            <v>829207</v>
          </cell>
          <cell r="B148" t="str">
            <v>BIAYA PROMOSI DAGANG-DEPO</v>
          </cell>
          <cell r="C148" t="str">
            <v>L</v>
          </cell>
          <cell r="D148" t="str">
            <v>D</v>
          </cell>
          <cell r="E148">
            <v>0</v>
          </cell>
          <cell r="F148">
            <v>0</v>
          </cell>
          <cell r="G148">
            <v>37968956</v>
          </cell>
          <cell r="H148">
            <v>0</v>
          </cell>
          <cell r="I148">
            <v>0</v>
          </cell>
          <cell r="J148">
            <v>37968956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A149">
            <v>829220</v>
          </cell>
          <cell r="B149" t="str">
            <v>CASH BACK</v>
          </cell>
          <cell r="C149" t="str">
            <v>L</v>
          </cell>
          <cell r="D149" t="str">
            <v>D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37968956</v>
          </cell>
          <cell r="J149">
            <v>0</v>
          </cell>
          <cell r="K149">
            <v>37968956</v>
          </cell>
          <cell r="L149">
            <v>0</v>
          </cell>
          <cell r="M149">
            <v>37968956</v>
          </cell>
          <cell r="N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A150">
            <v>910200</v>
          </cell>
          <cell r="B150" t="str">
            <v>PENDAPATAN BUNGA</v>
          </cell>
          <cell r="C150" t="str">
            <v>L</v>
          </cell>
          <cell r="D150" t="str">
            <v>K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</row>
        <row r="151">
          <cell r="A151">
            <v>910300</v>
          </cell>
          <cell r="B151" t="str">
            <v>PENDAPATAN SUBSIDI OA</v>
          </cell>
          <cell r="C151" t="str">
            <v>L</v>
          </cell>
          <cell r="D151" t="str">
            <v>K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</row>
        <row r="152">
          <cell r="A152">
            <v>910800</v>
          </cell>
          <cell r="B152" t="str">
            <v>PENJUALAN BARANG BEKAS/SISA BARANG</v>
          </cell>
          <cell r="C152" t="str">
            <v>L</v>
          </cell>
          <cell r="D152" t="str">
            <v>K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</row>
        <row r="153">
          <cell r="A153">
            <v>910900</v>
          </cell>
          <cell r="B153" t="str">
            <v>LABA PENJUALAN AKTIVA TETAP</v>
          </cell>
          <cell r="C153" t="str">
            <v>L</v>
          </cell>
          <cell r="D153" t="str">
            <v>K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</row>
        <row r="154">
          <cell r="A154">
            <v>919001</v>
          </cell>
          <cell r="B154" t="str">
            <v>SELISIH PEMBAYARAN</v>
          </cell>
          <cell r="C154" t="str">
            <v>L</v>
          </cell>
          <cell r="D154" t="str">
            <v>D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</row>
        <row r="155">
          <cell r="A155">
            <v>919900</v>
          </cell>
          <cell r="B155" t="str">
            <v>PENDAPATAN LAIN-LAIN</v>
          </cell>
          <cell r="C155" t="str">
            <v>L</v>
          </cell>
          <cell r="D155" t="str">
            <v>K</v>
          </cell>
          <cell r="E155">
            <v>0</v>
          </cell>
          <cell r="F155">
            <v>0</v>
          </cell>
          <cell r="G155">
            <v>0</v>
          </cell>
          <cell r="H155">
            <v>968413</v>
          </cell>
          <cell r="I155">
            <v>0</v>
          </cell>
          <cell r="J155">
            <v>838845.45454545459</v>
          </cell>
          <cell r="K155">
            <v>0</v>
          </cell>
          <cell r="L155">
            <v>1807258.4545454546</v>
          </cell>
          <cell r="M155">
            <v>0</v>
          </cell>
          <cell r="N155">
            <v>1807258.4545454546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</row>
        <row r="156">
          <cell r="A156">
            <v>919901</v>
          </cell>
          <cell r="B156" t="str">
            <v>PENDAPATAN KLAIM TIV</v>
          </cell>
          <cell r="C156" t="str">
            <v>L</v>
          </cell>
          <cell r="D156" t="str">
            <v>K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22091931.818181816</v>
          </cell>
          <cell r="K156">
            <v>0</v>
          </cell>
          <cell r="L156">
            <v>22091931.818181816</v>
          </cell>
          <cell r="M156">
            <v>0</v>
          </cell>
          <cell r="N156">
            <v>22091931.818181816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</row>
        <row r="157">
          <cell r="A157">
            <v>920100</v>
          </cell>
          <cell r="B157" t="str">
            <v>BEBAN BUNGA</v>
          </cell>
          <cell r="C157" t="str">
            <v>L</v>
          </cell>
          <cell r="D157" t="str">
            <v>D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</row>
        <row r="158">
          <cell r="A158">
            <v>920500</v>
          </cell>
          <cell r="B158" t="str">
            <v>KERUGIAN PENJUALAN AKTIVA TETA</v>
          </cell>
          <cell r="C158" t="str">
            <v>L</v>
          </cell>
          <cell r="D158" t="str">
            <v>D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</row>
        <row r="159">
          <cell r="A159">
            <v>929900</v>
          </cell>
          <cell r="B159" t="str">
            <v>BEBAN LAIN-LAIN</v>
          </cell>
          <cell r="C159" t="str">
            <v>L</v>
          </cell>
          <cell r="D159" t="str">
            <v>D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</row>
        <row r="160">
          <cell r="A160" t="str">
            <v>TIV</v>
          </cell>
          <cell r="B160" t="str">
            <v>AKTUAL</v>
          </cell>
          <cell r="C160" t="str">
            <v>N</v>
          </cell>
          <cell r="D160" t="str">
            <v>D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</row>
        <row r="161">
          <cell r="A161" t="str">
            <v>Laba Bulan Berjalan</v>
          </cell>
          <cell r="E161">
            <v>11726803294.009092</v>
          </cell>
          <cell r="F161">
            <v>11726803294.00909</v>
          </cell>
          <cell r="G161">
            <v>6083828107</v>
          </cell>
          <cell r="H161">
            <v>6083828107</v>
          </cell>
          <cell r="I161">
            <v>9201306274.8584156</v>
          </cell>
          <cell r="J161">
            <v>9201306274.8584175</v>
          </cell>
          <cell r="K161">
            <v>15531917763.645454</v>
          </cell>
          <cell r="L161">
            <v>15531917763.645451</v>
          </cell>
          <cell r="M161">
            <v>1851535180.7954543</v>
          </cell>
          <cell r="N161">
            <v>1898169735.7272725</v>
          </cell>
          <cell r="O161">
            <v>13680382582.85</v>
          </cell>
          <cell r="P161">
            <v>13680382582.849997</v>
          </cell>
          <cell r="R161">
            <v>13680382582.85</v>
          </cell>
          <cell r="S161">
            <v>13680382582.849997</v>
          </cell>
        </row>
        <row r="162">
          <cell r="F162">
            <v>0</v>
          </cell>
          <cell r="G162">
            <v>0</v>
          </cell>
          <cell r="I162">
            <v>0</v>
          </cell>
          <cell r="M162">
            <v>46634554.931818247</v>
          </cell>
          <cell r="P162">
            <v>0</v>
          </cell>
          <cell r="S162">
            <v>0</v>
          </cell>
        </row>
        <row r="163">
          <cell r="E163">
            <v>11726803294.009092</v>
          </cell>
          <cell r="F163">
            <v>11726803294.00909</v>
          </cell>
          <cell r="G163">
            <v>6083828107</v>
          </cell>
          <cell r="H163">
            <v>6083828107</v>
          </cell>
          <cell r="I163">
            <v>9201306274.8584156</v>
          </cell>
          <cell r="J163">
            <v>9201306274.8584175</v>
          </cell>
          <cell r="K163">
            <v>15531917763.645454</v>
          </cell>
          <cell r="L163">
            <v>15531917763.645451</v>
          </cell>
          <cell r="M163">
            <v>1898169735.7272725</v>
          </cell>
          <cell r="N163">
            <v>1898169735.7272725</v>
          </cell>
          <cell r="O163">
            <v>13680382582.85</v>
          </cell>
          <cell r="P163">
            <v>13680382582.849997</v>
          </cell>
          <cell r="R163">
            <v>13680382582.85</v>
          </cell>
          <cell r="S163">
            <v>13680382582.849997</v>
          </cell>
        </row>
        <row r="165">
          <cell r="B165" t="str">
            <v>Ctrl Jumlah</v>
          </cell>
          <cell r="F165">
            <v>0</v>
          </cell>
          <cell r="H165">
            <v>0</v>
          </cell>
          <cell r="J165">
            <v>0</v>
          </cell>
          <cell r="L165">
            <v>0</v>
          </cell>
          <cell r="N165">
            <v>0</v>
          </cell>
          <cell r="P165">
            <v>0</v>
          </cell>
        </row>
        <row r="166">
          <cell r="B166" t="str">
            <v>Ctrl vs Rekap GL</v>
          </cell>
          <cell r="G166">
            <v>0</v>
          </cell>
          <cell r="H166">
            <v>0</v>
          </cell>
        </row>
        <row r="167">
          <cell r="B167" t="str">
            <v>Ctrl vs Memo Jurnal</v>
          </cell>
          <cell r="I167">
            <v>0</v>
          </cell>
          <cell r="J167">
            <v>0</v>
          </cell>
        </row>
        <row r="168">
          <cell r="B168" t="str">
            <v>Ctrl vs Rugi Laba</v>
          </cell>
          <cell r="M168">
            <v>-2.5331974029541016E-7</v>
          </cell>
        </row>
        <row r="169">
          <cell r="B169" t="str">
            <v>Ctrl vs Neraca</v>
          </cell>
          <cell r="O169">
            <v>0</v>
          </cell>
          <cell r="P169">
            <v>0</v>
          </cell>
        </row>
        <row r="170">
          <cell r="B170" t="str">
            <v>Ctrl vs COGS</v>
          </cell>
          <cell r="K170">
            <v>0</v>
          </cell>
        </row>
        <row r="171">
          <cell r="B171" t="str">
            <v>Ctrl vs Analisa Piutang</v>
          </cell>
          <cell r="O171">
            <v>0</v>
          </cell>
        </row>
        <row r="172">
          <cell r="B172" t="str">
            <v>Ctrl vs So Persed Akir</v>
          </cell>
          <cell r="O172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C2" t="str">
            <v>: 088 - SEJATI BALONGPANGGANG</v>
          </cell>
        </row>
        <row r="3">
          <cell r="C3" t="str">
            <v>: 110101-99999999 s/d TIV-99999999</v>
          </cell>
        </row>
        <row r="5">
          <cell r="B5" t="str">
            <v>NO PERKIRAAN</v>
          </cell>
          <cell r="C5" t="str">
            <v>NO SUB PERKIRA</v>
          </cell>
          <cell r="D5" t="str">
            <v>NAMA PERKIRAAN</v>
          </cell>
          <cell r="E5" t="str">
            <v>SALDO AWAL</v>
          </cell>
          <cell r="F5" t="str">
            <v>DEBIT</v>
          </cell>
          <cell r="G5" t="str">
            <v>KREDIT</v>
          </cell>
          <cell r="H5" t="str">
            <v>SALDO AKHIR</v>
          </cell>
        </row>
        <row r="6">
          <cell r="B6">
            <v>110101</v>
          </cell>
          <cell r="C6">
            <v>99999999</v>
          </cell>
          <cell r="D6" t="str">
            <v>KAS BESAR</v>
          </cell>
          <cell r="E6">
            <v>73224237.099999905</v>
          </cell>
          <cell r="F6">
            <v>1998134469</v>
          </cell>
          <cell r="G6">
            <v>1990109006</v>
          </cell>
          <cell r="H6">
            <v>81249700.099999905</v>
          </cell>
        </row>
        <row r="7">
          <cell r="B7">
            <v>110102</v>
          </cell>
          <cell r="C7">
            <v>99999999</v>
          </cell>
          <cell r="D7" t="str">
            <v>KAS OPERASI</v>
          </cell>
          <cell r="E7">
            <v>1000000</v>
          </cell>
          <cell r="F7">
            <v>66457406</v>
          </cell>
          <cell r="G7">
            <v>66457406</v>
          </cell>
          <cell r="H7">
            <v>1000000</v>
          </cell>
        </row>
        <row r="8">
          <cell r="B8">
            <v>110200</v>
          </cell>
          <cell r="C8">
            <v>99999999</v>
          </cell>
          <cell r="D8" t="str">
            <v>BANK BCA DIREKSI FP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110201</v>
          </cell>
          <cell r="C9">
            <v>99999999</v>
          </cell>
          <cell r="D9" t="str">
            <v>BANK BCA DIREKSI</v>
          </cell>
          <cell r="E9">
            <v>9.4994902610778809E-8</v>
          </cell>
          <cell r="F9">
            <v>0</v>
          </cell>
          <cell r="G9">
            <v>0</v>
          </cell>
          <cell r="H9">
            <v>9.4994902610778809E-8</v>
          </cell>
        </row>
        <row r="10">
          <cell r="B10">
            <v>110202</v>
          </cell>
          <cell r="C10">
            <v>99999999</v>
          </cell>
          <cell r="D10" t="str">
            <v>BANK PUSAT 2018</v>
          </cell>
          <cell r="E10">
            <v>-705458187</v>
          </cell>
          <cell r="F10">
            <v>0</v>
          </cell>
          <cell r="G10">
            <v>0</v>
          </cell>
          <cell r="H10">
            <v>-705458187</v>
          </cell>
        </row>
        <row r="11">
          <cell r="B11">
            <v>110203</v>
          </cell>
          <cell r="C11">
            <v>99999999</v>
          </cell>
          <cell r="D11" t="str">
            <v>BANK PUSAT 2019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B12">
            <v>110204</v>
          </cell>
          <cell r="C12">
            <v>99999999</v>
          </cell>
          <cell r="D12" t="str">
            <v>BANK PUSAT 2020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B13">
            <v>110205</v>
          </cell>
          <cell r="C13">
            <v>99999999</v>
          </cell>
          <cell r="D13" t="str">
            <v>BANK PUSAT FP 2020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B14">
            <v>110207</v>
          </cell>
          <cell r="C14">
            <v>99999999</v>
          </cell>
          <cell r="D14" t="str">
            <v>BANK BCA DIREKSI LP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B15">
            <v>110208</v>
          </cell>
          <cell r="C15">
            <v>99999999</v>
          </cell>
          <cell r="D15" t="str">
            <v>BANK PUSAT LP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>
            <v>110210</v>
          </cell>
          <cell r="C16">
            <v>99999999</v>
          </cell>
          <cell r="D16" t="str">
            <v>BANK SEJATI 55</v>
          </cell>
          <cell r="E16">
            <v>10953539422</v>
          </cell>
          <cell r="F16">
            <v>1949727938</v>
          </cell>
          <cell r="G16">
            <v>12795469</v>
          </cell>
          <cell r="H16">
            <v>12890471891</v>
          </cell>
        </row>
        <row r="17">
          <cell r="B17">
            <v>110902</v>
          </cell>
          <cell r="C17">
            <v>99999999</v>
          </cell>
          <cell r="D17" t="str">
            <v>KAS KE KAS</v>
          </cell>
          <cell r="E17">
            <v>0</v>
          </cell>
          <cell r="F17">
            <v>2003037888</v>
          </cell>
          <cell r="G17">
            <v>2003037888</v>
          </cell>
          <cell r="H17">
            <v>0</v>
          </cell>
        </row>
        <row r="18">
          <cell r="B18">
            <v>130120</v>
          </cell>
          <cell r="C18">
            <v>99999999</v>
          </cell>
          <cell r="D18" t="str">
            <v>PIUTANG DAGANG RETAIL KREDIT</v>
          </cell>
          <cell r="E18">
            <v>-1500457151.5999999</v>
          </cell>
          <cell r="F18">
            <v>0</v>
          </cell>
          <cell r="G18">
            <v>30454575</v>
          </cell>
          <cell r="H18">
            <v>-1530911726.5999999</v>
          </cell>
        </row>
        <row r="19">
          <cell r="B19">
            <v>130121</v>
          </cell>
          <cell r="C19">
            <v>99999999</v>
          </cell>
          <cell r="D19" t="str">
            <v>PIUTANG DAGANG RETAIL TUNAI</v>
          </cell>
          <cell r="E19">
            <v>-51209354199</v>
          </cell>
          <cell r="F19">
            <v>0</v>
          </cell>
          <cell r="G19">
            <v>1979992350</v>
          </cell>
          <cell r="H19">
            <v>-53189346549</v>
          </cell>
        </row>
        <row r="20">
          <cell r="B20">
            <v>130130</v>
          </cell>
          <cell r="C20">
            <v>99999999</v>
          </cell>
          <cell r="D20" t="str">
            <v>PIUTANG TIV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>
            <v>130131</v>
          </cell>
          <cell r="C21">
            <v>99999999</v>
          </cell>
          <cell r="D21" t="str">
            <v>PIUTANG PUSAT</v>
          </cell>
          <cell r="E21">
            <v>0.14999999850988388</v>
          </cell>
          <cell r="F21">
            <v>0</v>
          </cell>
          <cell r="G21">
            <v>0</v>
          </cell>
          <cell r="H21">
            <v>0.14999999850988388</v>
          </cell>
        </row>
        <row r="22">
          <cell r="B22">
            <v>130501</v>
          </cell>
          <cell r="C22">
            <v>99999999</v>
          </cell>
          <cell r="D22" t="str">
            <v>PIUTANG MSSUPPORT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B23">
            <v>130504</v>
          </cell>
          <cell r="C23">
            <v>99999999</v>
          </cell>
          <cell r="D23" t="str">
            <v>PIUTANG KARYAWAN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>
            <v>211001</v>
          </cell>
          <cell r="C24">
            <v>99999999</v>
          </cell>
          <cell r="D24" t="str">
            <v>HUTANG DAGANG TIV</v>
          </cell>
          <cell r="E24">
            <v>25331324401</v>
          </cell>
          <cell r="F24">
            <v>0</v>
          </cell>
          <cell r="G24">
            <v>0</v>
          </cell>
          <cell r="H24">
            <v>25331324401</v>
          </cell>
        </row>
        <row r="25">
          <cell r="B25">
            <v>211002</v>
          </cell>
          <cell r="C25">
            <v>99999999</v>
          </cell>
          <cell r="D25" t="str">
            <v>HUTANG DAGANG TAC</v>
          </cell>
          <cell r="E25">
            <v>3310712976</v>
          </cell>
          <cell r="F25">
            <v>0</v>
          </cell>
          <cell r="G25">
            <v>0</v>
          </cell>
          <cell r="H25">
            <v>3310712976</v>
          </cell>
        </row>
        <row r="26">
          <cell r="B26">
            <v>211101</v>
          </cell>
          <cell r="C26">
            <v>99999999</v>
          </cell>
          <cell r="D26" t="str">
            <v>HUTANG GAJI</v>
          </cell>
          <cell r="E26">
            <v>2281616366</v>
          </cell>
          <cell r="F26">
            <v>0</v>
          </cell>
          <cell r="G26">
            <v>0</v>
          </cell>
          <cell r="H26">
            <v>2281616366</v>
          </cell>
        </row>
        <row r="27">
          <cell r="B27">
            <v>211104</v>
          </cell>
          <cell r="C27">
            <v>99999999</v>
          </cell>
          <cell r="D27" t="str">
            <v>HUTANG ONGKOS ANGKUT</v>
          </cell>
          <cell r="E27">
            <v>3899358024</v>
          </cell>
          <cell r="F27">
            <v>0</v>
          </cell>
          <cell r="G27">
            <v>0</v>
          </cell>
          <cell r="H27">
            <v>3899358024</v>
          </cell>
        </row>
        <row r="28">
          <cell r="B28">
            <v>211201</v>
          </cell>
          <cell r="C28">
            <v>99999999</v>
          </cell>
          <cell r="D28" t="str">
            <v>HUTANG MS SUPPORT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B29">
            <v>311100</v>
          </cell>
          <cell r="C29">
            <v>99999999</v>
          </cell>
          <cell r="D29" t="str">
            <v>JAMINAN PELANGGAN</v>
          </cell>
          <cell r="E29">
            <v>195857389</v>
          </cell>
          <cell r="F29">
            <v>11059000</v>
          </cell>
          <cell r="G29">
            <v>0</v>
          </cell>
          <cell r="H29">
            <v>206916389</v>
          </cell>
        </row>
        <row r="30">
          <cell r="B30">
            <v>311110</v>
          </cell>
          <cell r="C30">
            <v>99999999</v>
          </cell>
          <cell r="D30" t="str">
            <v>TITIPAN PELANGGAN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B31">
            <v>811002</v>
          </cell>
          <cell r="C31">
            <v>99999999</v>
          </cell>
          <cell r="D31" t="str">
            <v>INCENTIVE</v>
          </cell>
          <cell r="E31">
            <v>44832636</v>
          </cell>
          <cell r="F31">
            <v>0</v>
          </cell>
          <cell r="G31">
            <v>0</v>
          </cell>
          <cell r="H31">
            <v>44832636</v>
          </cell>
        </row>
        <row r="32">
          <cell r="B32">
            <v>811003</v>
          </cell>
          <cell r="C32">
            <v>99999999</v>
          </cell>
          <cell r="D32" t="str">
            <v>BBM</v>
          </cell>
          <cell r="E32">
            <v>446777857</v>
          </cell>
          <cell r="F32">
            <v>14790450</v>
          </cell>
          <cell r="G32">
            <v>0</v>
          </cell>
          <cell r="H32">
            <v>461568307</v>
          </cell>
        </row>
        <row r="33">
          <cell r="B33">
            <v>811004</v>
          </cell>
          <cell r="C33">
            <v>99999999</v>
          </cell>
          <cell r="D33" t="str">
            <v>PEMELIHARAAN KENDARAAN</v>
          </cell>
          <cell r="E33">
            <v>298025827</v>
          </cell>
          <cell r="F33">
            <v>1238000</v>
          </cell>
          <cell r="G33">
            <v>13000</v>
          </cell>
          <cell r="H33">
            <v>299250827</v>
          </cell>
        </row>
        <row r="34">
          <cell r="B34">
            <v>811005</v>
          </cell>
          <cell r="C34">
            <v>99999999</v>
          </cell>
          <cell r="D34" t="str">
            <v>PARKIR &amp; TOL</v>
          </cell>
          <cell r="E34">
            <v>5312000</v>
          </cell>
          <cell r="F34">
            <v>231000</v>
          </cell>
          <cell r="G34">
            <v>0</v>
          </cell>
          <cell r="H34">
            <v>5543000</v>
          </cell>
        </row>
        <row r="35">
          <cell r="B35">
            <v>811006</v>
          </cell>
          <cell r="C35">
            <v>99999999</v>
          </cell>
          <cell r="D35" t="str">
            <v>PENGIRIMAN (EKSPEDISI)</v>
          </cell>
          <cell r="E35">
            <v>991000</v>
          </cell>
          <cell r="F35">
            <v>32000</v>
          </cell>
          <cell r="G35">
            <v>0</v>
          </cell>
          <cell r="H35">
            <v>1023000</v>
          </cell>
        </row>
        <row r="36">
          <cell r="B36">
            <v>811010</v>
          </cell>
          <cell r="C36">
            <v>99999999</v>
          </cell>
          <cell r="D36" t="str">
            <v>PEM. KEND. AKIBAT KECELAKAAN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B37">
            <v>821000</v>
          </cell>
          <cell r="C37">
            <v>99999999</v>
          </cell>
          <cell r="D37" t="str">
            <v>PERLENGKAPAN KANTOR</v>
          </cell>
          <cell r="E37">
            <v>2032750</v>
          </cell>
          <cell r="F37">
            <v>0</v>
          </cell>
          <cell r="G37">
            <v>0</v>
          </cell>
          <cell r="H37">
            <v>2032750</v>
          </cell>
        </row>
        <row r="38">
          <cell r="B38">
            <v>821001</v>
          </cell>
          <cell r="C38">
            <v>99999999</v>
          </cell>
          <cell r="D38" t="str">
            <v>GAJI DAN TUNJANGAN</v>
          </cell>
          <cell r="E38">
            <v>2165161342</v>
          </cell>
          <cell r="F38">
            <v>0</v>
          </cell>
          <cell r="G38">
            <v>0</v>
          </cell>
          <cell r="H38">
            <v>2165161342</v>
          </cell>
        </row>
        <row r="39">
          <cell r="B39">
            <v>821002</v>
          </cell>
          <cell r="C39">
            <v>99999999</v>
          </cell>
          <cell r="D39" t="str">
            <v>JAMSOSTEK</v>
          </cell>
          <cell r="E39">
            <v>86712808</v>
          </cell>
          <cell r="F39">
            <v>0</v>
          </cell>
          <cell r="G39">
            <v>0</v>
          </cell>
          <cell r="H39">
            <v>86712808</v>
          </cell>
        </row>
        <row r="40">
          <cell r="B40">
            <v>821003</v>
          </cell>
          <cell r="C40">
            <v>99999999</v>
          </cell>
          <cell r="D40" t="str">
            <v>INCENTIVE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>
            <v>821004</v>
          </cell>
          <cell r="C41">
            <v>99999999</v>
          </cell>
          <cell r="D41" t="str">
            <v>KONSUMSI</v>
          </cell>
          <cell r="E41">
            <v>102000</v>
          </cell>
          <cell r="F41">
            <v>0</v>
          </cell>
          <cell r="G41">
            <v>0</v>
          </cell>
          <cell r="H41">
            <v>102000</v>
          </cell>
        </row>
        <row r="42">
          <cell r="B42">
            <v>821006</v>
          </cell>
          <cell r="C42">
            <v>99999999</v>
          </cell>
          <cell r="D42" t="str">
            <v>THR/BONUS</v>
          </cell>
          <cell r="E42">
            <v>232579446</v>
          </cell>
          <cell r="F42">
            <v>0</v>
          </cell>
          <cell r="G42">
            <v>0</v>
          </cell>
          <cell r="H42">
            <v>232579446</v>
          </cell>
        </row>
        <row r="43">
          <cell r="B43">
            <v>822001</v>
          </cell>
          <cell r="C43">
            <v>99999999</v>
          </cell>
          <cell r="D43" t="str">
            <v>PEMELIHARAAN BANGUNAN</v>
          </cell>
          <cell r="E43">
            <v>6228400</v>
          </cell>
          <cell r="F43">
            <v>0</v>
          </cell>
          <cell r="G43">
            <v>0</v>
          </cell>
          <cell r="H43">
            <v>6228400</v>
          </cell>
        </row>
        <row r="44">
          <cell r="B44">
            <v>822005</v>
          </cell>
          <cell r="C44">
            <v>99999999</v>
          </cell>
          <cell r="D44" t="str">
            <v>PEMELIHARAAN INVENTARIS KANTOR</v>
          </cell>
          <cell r="E44">
            <v>13269400</v>
          </cell>
          <cell r="F44">
            <v>0</v>
          </cell>
          <cell r="G44">
            <v>0</v>
          </cell>
          <cell r="H44">
            <v>13269400</v>
          </cell>
        </row>
        <row r="45">
          <cell r="B45">
            <v>824001</v>
          </cell>
          <cell r="C45">
            <v>99999999</v>
          </cell>
          <cell r="D45" t="str">
            <v>LISTRIK</v>
          </cell>
          <cell r="E45">
            <v>31275025</v>
          </cell>
          <cell r="F45">
            <v>0</v>
          </cell>
          <cell r="G45">
            <v>0</v>
          </cell>
          <cell r="H45">
            <v>31275025</v>
          </cell>
        </row>
        <row r="46">
          <cell r="B46">
            <v>824002</v>
          </cell>
          <cell r="C46">
            <v>99999999</v>
          </cell>
          <cell r="D46" t="str">
            <v>ALAT TULIS &amp; CETAKAN</v>
          </cell>
          <cell r="E46">
            <v>28988725</v>
          </cell>
          <cell r="F46">
            <v>200000</v>
          </cell>
          <cell r="G46">
            <v>0</v>
          </cell>
          <cell r="H46">
            <v>29188725</v>
          </cell>
        </row>
        <row r="47">
          <cell r="B47">
            <v>824003</v>
          </cell>
          <cell r="C47">
            <v>99999999</v>
          </cell>
          <cell r="D47" t="str">
            <v>TELEPHONE/FAX/SPEEDY</v>
          </cell>
          <cell r="E47">
            <v>14765807</v>
          </cell>
          <cell r="F47">
            <v>218000</v>
          </cell>
          <cell r="G47">
            <v>0</v>
          </cell>
          <cell r="H47">
            <v>14983807</v>
          </cell>
        </row>
        <row r="48">
          <cell r="B48">
            <v>824004</v>
          </cell>
          <cell r="C48">
            <v>99999999</v>
          </cell>
          <cell r="D48" t="str">
            <v>SUMBANGAN/IURAN &amp; MAJALAH</v>
          </cell>
          <cell r="E48">
            <v>185000</v>
          </cell>
          <cell r="F48">
            <v>0</v>
          </cell>
          <cell r="G48">
            <v>0</v>
          </cell>
          <cell r="H48">
            <v>185000</v>
          </cell>
        </row>
        <row r="49">
          <cell r="B49">
            <v>824005</v>
          </cell>
          <cell r="C49">
            <v>99999999</v>
          </cell>
          <cell r="D49" t="str">
            <v>PERJALANAN DINAS</v>
          </cell>
          <cell r="E49">
            <v>421500</v>
          </cell>
          <cell r="F49">
            <v>13000</v>
          </cell>
          <cell r="G49">
            <v>0</v>
          </cell>
          <cell r="H49">
            <v>434500</v>
          </cell>
        </row>
        <row r="50">
          <cell r="B50">
            <v>824007</v>
          </cell>
          <cell r="C50">
            <v>99999999</v>
          </cell>
          <cell r="D50" t="str">
            <v>BIAYA RUMAH TANGGA</v>
          </cell>
          <cell r="E50">
            <v>28712450</v>
          </cell>
          <cell r="F50">
            <v>675000</v>
          </cell>
          <cell r="G50">
            <v>0</v>
          </cell>
          <cell r="H50">
            <v>29387450</v>
          </cell>
        </row>
        <row r="51">
          <cell r="B51">
            <v>824008</v>
          </cell>
          <cell r="C51">
            <v>99999999</v>
          </cell>
          <cell r="D51" t="str">
            <v>SEWA KENDARAAN</v>
          </cell>
          <cell r="E51">
            <v>671183623</v>
          </cell>
          <cell r="F51">
            <v>0</v>
          </cell>
          <cell r="G51">
            <v>0</v>
          </cell>
          <cell r="H51">
            <v>671183623</v>
          </cell>
        </row>
        <row r="52">
          <cell r="B52">
            <v>824009</v>
          </cell>
          <cell r="C52">
            <v>99999999</v>
          </cell>
          <cell r="D52" t="str">
            <v>SEWA KANTOR</v>
          </cell>
          <cell r="E52">
            <v>102114000</v>
          </cell>
          <cell r="F52">
            <v>0</v>
          </cell>
          <cell r="G52">
            <v>0</v>
          </cell>
          <cell r="H52">
            <v>102114000</v>
          </cell>
        </row>
        <row r="53">
          <cell r="B53">
            <v>824010</v>
          </cell>
          <cell r="C53">
            <v>99999999</v>
          </cell>
          <cell r="D53" t="str">
            <v>SEWA INVENTARIS</v>
          </cell>
          <cell r="E53">
            <v>52268245</v>
          </cell>
          <cell r="F53">
            <v>0</v>
          </cell>
          <cell r="G53">
            <v>0</v>
          </cell>
          <cell r="H53">
            <v>52268245</v>
          </cell>
        </row>
        <row r="54">
          <cell r="B54">
            <v>824011</v>
          </cell>
          <cell r="C54">
            <v>99999999</v>
          </cell>
          <cell r="D54" t="str">
            <v>PEMBELIAN TRIPLEK</v>
          </cell>
          <cell r="E54">
            <v>10041500</v>
          </cell>
          <cell r="F54">
            <v>0</v>
          </cell>
          <cell r="G54">
            <v>0</v>
          </cell>
          <cell r="H54">
            <v>10041500</v>
          </cell>
        </row>
        <row r="55">
          <cell r="B55">
            <v>824021</v>
          </cell>
          <cell r="C55">
            <v>99999999</v>
          </cell>
          <cell r="D55" t="str">
            <v>BIAYA STNK/KEUR/DISPENSASI</v>
          </cell>
          <cell r="E55">
            <v>11217200</v>
          </cell>
          <cell r="F55">
            <v>0</v>
          </cell>
          <cell r="G55">
            <v>0</v>
          </cell>
          <cell r="H55">
            <v>11217200</v>
          </cell>
        </row>
        <row r="56">
          <cell r="B56">
            <v>824033</v>
          </cell>
          <cell r="C56">
            <v>99999999</v>
          </cell>
          <cell r="D56" t="str">
            <v>KEAMANAN DAN KEBERSIHAN</v>
          </cell>
          <cell r="E56">
            <v>485820866</v>
          </cell>
          <cell r="F56">
            <v>0</v>
          </cell>
          <cell r="G56">
            <v>0</v>
          </cell>
          <cell r="H56">
            <v>485820866</v>
          </cell>
        </row>
        <row r="57">
          <cell r="B57">
            <v>824037</v>
          </cell>
          <cell r="C57">
            <v>99999999</v>
          </cell>
          <cell r="D57" t="str">
            <v>BENDA POS/MATERAI</v>
          </cell>
          <cell r="E57">
            <v>1427000</v>
          </cell>
          <cell r="F57">
            <v>0</v>
          </cell>
          <cell r="G57">
            <v>0</v>
          </cell>
          <cell r="H57">
            <v>1427000</v>
          </cell>
        </row>
        <row r="58">
          <cell r="B58">
            <v>824041</v>
          </cell>
          <cell r="C58">
            <v>99999999</v>
          </cell>
          <cell r="D58" t="str">
            <v>AIR ( PAM )</v>
          </cell>
          <cell r="E58">
            <v>620000</v>
          </cell>
          <cell r="F58">
            <v>0</v>
          </cell>
          <cell r="G58">
            <v>0</v>
          </cell>
          <cell r="H58">
            <v>620000</v>
          </cell>
        </row>
        <row r="59">
          <cell r="B59">
            <v>824042</v>
          </cell>
          <cell r="C59">
            <v>99999999</v>
          </cell>
          <cell r="D59" t="str">
            <v>REPACKING , BONGKAR MUAT,dll</v>
          </cell>
          <cell r="E59">
            <v>830000</v>
          </cell>
          <cell r="F59">
            <v>0</v>
          </cell>
          <cell r="G59">
            <v>0</v>
          </cell>
          <cell r="H59">
            <v>830000</v>
          </cell>
        </row>
        <row r="60">
          <cell r="B60">
            <v>825010</v>
          </cell>
          <cell r="C60">
            <v>99999999</v>
          </cell>
          <cell r="D60" t="str">
            <v>BIAYA PENGANGKUTAN</v>
          </cell>
          <cell r="E60">
            <v>25778200</v>
          </cell>
          <cell r="F60">
            <v>0</v>
          </cell>
          <cell r="G60">
            <v>0</v>
          </cell>
          <cell r="H60">
            <v>25778200</v>
          </cell>
        </row>
        <row r="61">
          <cell r="B61">
            <v>825012</v>
          </cell>
          <cell r="C61">
            <v>99999999</v>
          </cell>
          <cell r="D61" t="str">
            <v>ADMINISTRASI BANK</v>
          </cell>
          <cell r="E61">
            <v>1156200</v>
          </cell>
          <cell r="F61">
            <v>45000</v>
          </cell>
          <cell r="G61">
            <v>0</v>
          </cell>
          <cell r="H61">
            <v>1201200</v>
          </cell>
        </row>
        <row r="62">
          <cell r="B62">
            <v>829207</v>
          </cell>
          <cell r="C62">
            <v>99999999</v>
          </cell>
          <cell r="D62" t="str">
            <v>BIAYA PROMOSI DAGANG</v>
          </cell>
          <cell r="E62">
            <v>375242248</v>
          </cell>
          <cell r="F62">
            <v>37968956</v>
          </cell>
          <cell r="G62">
            <v>0</v>
          </cell>
          <cell r="H62">
            <v>413211204</v>
          </cell>
        </row>
        <row r="63">
          <cell r="B63">
            <v>919900</v>
          </cell>
          <cell r="C63">
            <v>99999999</v>
          </cell>
          <cell r="D63" t="str">
            <v>PENDAPATAN LAIN-LAIN</v>
          </cell>
          <cell r="E63">
            <v>-13406576.5</v>
          </cell>
          <cell r="F63">
            <v>0</v>
          </cell>
          <cell r="G63">
            <v>968413</v>
          </cell>
          <cell r="H63">
            <v>-14374989.5</v>
          </cell>
        </row>
        <row r="64">
          <cell r="B64" t="str">
            <v>TIV</v>
          </cell>
          <cell r="C64">
            <v>99999999</v>
          </cell>
          <cell r="D64" t="str">
            <v>AKTUAL</v>
          </cell>
          <cell r="E64">
            <v>2231701130</v>
          </cell>
          <cell r="F64">
            <v>0</v>
          </cell>
          <cell r="G64">
            <v>0</v>
          </cell>
          <cell r="H64">
            <v>2231701130</v>
          </cell>
        </row>
        <row r="66">
          <cell r="E66" t="str">
            <v>TOTAL</v>
          </cell>
          <cell r="F66">
            <v>6083828107</v>
          </cell>
          <cell r="G66">
            <v>6083828107</v>
          </cell>
          <cell r="H66">
            <v>0</v>
          </cell>
        </row>
      </sheetData>
      <sheetData sheetId="28">
        <row r="1">
          <cell r="A1" t="str">
            <v>LAPORAN MUTASI PRODUK</v>
          </cell>
        </row>
        <row r="2">
          <cell r="A2" t="str">
            <v>PER 30 SEPTEMBER 2021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MUTASI(IN)</v>
          </cell>
          <cell r="G3" t="str">
            <v>SUPP(OUT)</v>
          </cell>
          <cell r="H3" t="str">
            <v>DIST(OUT)</v>
          </cell>
          <cell r="I3" t="str">
            <v>MUTASI(OUT)</v>
          </cell>
          <cell r="J3" t="str">
            <v>MORPHING</v>
          </cell>
          <cell r="K3" t="str">
            <v>KOREKSI</v>
          </cell>
          <cell r="L3" t="str">
            <v>SALDO AKHIR</v>
          </cell>
        </row>
        <row r="4">
          <cell r="A4">
            <v>74559</v>
          </cell>
          <cell r="B4" t="str">
            <v>AQ.5GLN ISI</v>
          </cell>
          <cell r="C4">
            <v>6774</v>
          </cell>
          <cell r="D4">
            <v>78654</v>
          </cell>
          <cell r="E4">
            <v>3486</v>
          </cell>
          <cell r="F4">
            <v>9790</v>
          </cell>
          <cell r="G4">
            <v>-6030</v>
          </cell>
          <cell r="H4">
            <v>-88023</v>
          </cell>
          <cell r="I4">
            <v>-4262</v>
          </cell>
          <cell r="J4">
            <v>0</v>
          </cell>
          <cell r="K4">
            <v>0</v>
          </cell>
          <cell r="L4">
            <v>389</v>
          </cell>
        </row>
        <row r="5">
          <cell r="A5" t="str">
            <v>74559G</v>
          </cell>
          <cell r="B5" t="str">
            <v>AQ.5GLN BTL</v>
          </cell>
          <cell r="C5">
            <v>7510</v>
          </cell>
          <cell r="D5">
            <v>79872</v>
          </cell>
          <cell r="E5">
            <v>86271</v>
          </cell>
          <cell r="F5">
            <v>9783</v>
          </cell>
          <cell r="G5">
            <v>-79932</v>
          </cell>
          <cell r="H5">
            <v>-87671</v>
          </cell>
          <cell r="I5">
            <v>-4791</v>
          </cell>
          <cell r="J5">
            <v>0</v>
          </cell>
          <cell r="K5">
            <v>0</v>
          </cell>
          <cell r="L5">
            <v>11042</v>
          </cell>
        </row>
        <row r="6">
          <cell r="A6">
            <v>10114</v>
          </cell>
          <cell r="B6" t="str">
            <v>PALLET KAYU</v>
          </cell>
          <cell r="C6">
            <v>113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-13</v>
          </cell>
          <cell r="J6">
            <v>0</v>
          </cell>
          <cell r="K6">
            <v>0</v>
          </cell>
          <cell r="L6">
            <v>100</v>
          </cell>
        </row>
        <row r="7">
          <cell r="A7">
            <v>10116</v>
          </cell>
          <cell r="B7" t="str">
            <v>PALLET LOSCAM</v>
          </cell>
          <cell r="C7">
            <v>63</v>
          </cell>
          <cell r="D7">
            <v>320</v>
          </cell>
          <cell r="E7">
            <v>0</v>
          </cell>
          <cell r="F7">
            <v>0</v>
          </cell>
          <cell r="G7">
            <v>-320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63</v>
          </cell>
        </row>
        <row r="8">
          <cell r="A8">
            <v>74553</v>
          </cell>
          <cell r="B8" t="str">
            <v>AQ.1500ML 1X12</v>
          </cell>
          <cell r="C8">
            <v>1775</v>
          </cell>
          <cell r="D8">
            <v>4480</v>
          </cell>
          <cell r="E8">
            <v>460</v>
          </cell>
          <cell r="F8">
            <v>0</v>
          </cell>
          <cell r="G8">
            <v>0</v>
          </cell>
          <cell r="H8">
            <v>-5590</v>
          </cell>
          <cell r="I8">
            <v>-500</v>
          </cell>
          <cell r="J8">
            <v>0</v>
          </cell>
          <cell r="K8">
            <v>0</v>
          </cell>
          <cell r="L8">
            <v>625</v>
          </cell>
        </row>
        <row r="9">
          <cell r="A9">
            <v>74561</v>
          </cell>
          <cell r="B9" t="str">
            <v>AQ.600ML 1X24</v>
          </cell>
          <cell r="C9">
            <v>2982</v>
          </cell>
          <cell r="D9">
            <v>6400</v>
          </cell>
          <cell r="E9">
            <v>243</v>
          </cell>
          <cell r="F9">
            <v>0</v>
          </cell>
          <cell r="G9">
            <v>0</v>
          </cell>
          <cell r="H9">
            <v>-6937</v>
          </cell>
          <cell r="I9">
            <v>0</v>
          </cell>
          <cell r="J9">
            <v>0</v>
          </cell>
          <cell r="K9">
            <v>0</v>
          </cell>
          <cell r="L9">
            <v>2688</v>
          </cell>
        </row>
        <row r="10">
          <cell r="A10">
            <v>122408</v>
          </cell>
          <cell r="B10" t="str">
            <v>AQ CLICK N GO 450ML 1X24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74556</v>
          </cell>
          <cell r="B11" t="str">
            <v>AQ.330ML 1X24</v>
          </cell>
          <cell r="C11">
            <v>250</v>
          </cell>
          <cell r="D11">
            <v>0</v>
          </cell>
          <cell r="E11">
            <v>107</v>
          </cell>
          <cell r="F11">
            <v>100</v>
          </cell>
          <cell r="G11">
            <v>0</v>
          </cell>
          <cell r="H11">
            <v>-337</v>
          </cell>
          <cell r="I11">
            <v>0</v>
          </cell>
          <cell r="J11">
            <v>0</v>
          </cell>
          <cell r="K11">
            <v>0</v>
          </cell>
          <cell r="L11">
            <v>120</v>
          </cell>
        </row>
        <row r="12">
          <cell r="A12">
            <v>12513</v>
          </cell>
          <cell r="B12" t="str">
            <v>AQUA 330ML 1X24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113017</v>
          </cell>
          <cell r="B13" t="str">
            <v>AQUA 330ML BOY 1X24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113018</v>
          </cell>
          <cell r="B14" t="str">
            <v>AQUA 330ML GIRL 1X24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74548</v>
          </cell>
          <cell r="B15" t="str">
            <v>AQ.240ML 1X48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81681</v>
          </cell>
          <cell r="B16" t="str">
            <v>AQ CLICK N GO 750ML 1X18</v>
          </cell>
          <cell r="C16">
            <v>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-2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15110</v>
          </cell>
          <cell r="B17" t="str">
            <v>AQUA HC STAN/JUAL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>
            <v>15510</v>
          </cell>
          <cell r="B18" t="str">
            <v>AQ.HC STAN/SEWA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17110</v>
          </cell>
          <cell r="B19" t="str">
            <v>AQGUCI BIRU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17417</v>
          </cell>
          <cell r="B20" t="str">
            <v>COOLBOX MIZONE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19310</v>
          </cell>
          <cell r="B21" t="str">
            <v>AQ.TISSUE</v>
          </cell>
          <cell r="C21">
            <v>6774</v>
          </cell>
          <cell r="D21">
            <v>78654</v>
          </cell>
          <cell r="E21">
            <v>3486</v>
          </cell>
          <cell r="F21">
            <v>9790</v>
          </cell>
          <cell r="G21">
            <v>-6030</v>
          </cell>
          <cell r="H21">
            <v>-88023</v>
          </cell>
          <cell r="I21">
            <v>-4262</v>
          </cell>
          <cell r="J21">
            <v>0</v>
          </cell>
          <cell r="K21">
            <v>0</v>
          </cell>
          <cell r="L21">
            <v>389</v>
          </cell>
        </row>
        <row r="22">
          <cell r="A22">
            <v>19311</v>
          </cell>
          <cell r="B22" t="str">
            <v>AQ.TISSUE JUAL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74560</v>
          </cell>
          <cell r="B23" t="str">
            <v>VT.5GLN ISI</v>
          </cell>
          <cell r="C23">
            <v>59</v>
          </cell>
          <cell r="D23">
            <v>0</v>
          </cell>
          <cell r="E23">
            <v>105</v>
          </cell>
          <cell r="F23">
            <v>870</v>
          </cell>
          <cell r="G23">
            <v>0</v>
          </cell>
          <cell r="H23">
            <v>-728</v>
          </cell>
          <cell r="I23">
            <v>-2</v>
          </cell>
          <cell r="J23">
            <v>0</v>
          </cell>
          <cell r="K23">
            <v>0</v>
          </cell>
          <cell r="L23">
            <v>304</v>
          </cell>
        </row>
        <row r="24">
          <cell r="A24" t="str">
            <v>74560G</v>
          </cell>
          <cell r="B24" t="str">
            <v>VT.5GLN BTL</v>
          </cell>
          <cell r="C24">
            <v>865</v>
          </cell>
          <cell r="D24">
            <v>0</v>
          </cell>
          <cell r="E24">
            <v>1172</v>
          </cell>
          <cell r="F24">
            <v>1277</v>
          </cell>
          <cell r="G24">
            <v>0</v>
          </cell>
          <cell r="H24">
            <v>-1119</v>
          </cell>
          <cell r="I24">
            <v>-870</v>
          </cell>
          <cell r="J24">
            <v>0</v>
          </cell>
          <cell r="K24">
            <v>0</v>
          </cell>
          <cell r="L24">
            <v>1325</v>
          </cell>
        </row>
        <row r="25">
          <cell r="A25">
            <v>74565</v>
          </cell>
          <cell r="B25" t="str">
            <v>VT.1500ML 1X12</v>
          </cell>
          <cell r="C25">
            <v>132</v>
          </cell>
          <cell r="D25">
            <v>0</v>
          </cell>
          <cell r="E25">
            <v>41</v>
          </cell>
          <cell r="F25">
            <v>230</v>
          </cell>
          <cell r="G25">
            <v>0</v>
          </cell>
          <cell r="H25">
            <v>-264</v>
          </cell>
          <cell r="I25">
            <v>0</v>
          </cell>
          <cell r="J25">
            <v>0</v>
          </cell>
          <cell r="K25">
            <v>0</v>
          </cell>
          <cell r="L25">
            <v>139</v>
          </cell>
        </row>
        <row r="26">
          <cell r="A26">
            <v>74566</v>
          </cell>
          <cell r="B26" t="str">
            <v>VT.600ML 1X24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A27" t="str">
            <v>74566p</v>
          </cell>
          <cell r="B27" t="str">
            <v>VT.600 ML 1X1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112839</v>
          </cell>
          <cell r="B28" t="str">
            <v>VT.330ML 1X24</v>
          </cell>
          <cell r="C28">
            <v>86</v>
          </cell>
          <cell r="D28">
            <v>0</v>
          </cell>
          <cell r="E28">
            <v>85</v>
          </cell>
          <cell r="F28">
            <v>10</v>
          </cell>
          <cell r="G28">
            <v>0</v>
          </cell>
          <cell r="H28">
            <v>-147</v>
          </cell>
          <cell r="I28">
            <v>0</v>
          </cell>
          <cell r="J28">
            <v>0</v>
          </cell>
          <cell r="K28">
            <v>0</v>
          </cell>
          <cell r="L28">
            <v>34</v>
          </cell>
        </row>
        <row r="29">
          <cell r="A29">
            <v>74554</v>
          </cell>
          <cell r="B29" t="str">
            <v>VT.240ML 1X48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>
            <v>22713</v>
          </cell>
          <cell r="B30" t="str">
            <v>VT.220ML 1X48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>
            <v>26000</v>
          </cell>
          <cell r="B31" t="str">
            <v>VIT LEVITE ORANGE 350ML 1 X 12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26001</v>
          </cell>
          <cell r="B32" t="str">
            <v>VIT LEVITE JAMBU BIJI 350ML 1 X 12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A33">
            <v>26002</v>
          </cell>
          <cell r="B33" t="str">
            <v>VIT LEVITE COMBO 350ML 1X12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A34">
            <v>26003</v>
          </cell>
          <cell r="B34" t="str">
            <v>VIT LEVITE COMBO 350ML 1X6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A35">
            <v>26004</v>
          </cell>
          <cell r="B35" t="str">
            <v>VIT LEVITE SIRSAK 350ML 1 X 12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A36">
            <v>26012</v>
          </cell>
          <cell r="B36" t="str">
            <v>VIT LEVITE ANGGUR HIJAU 350ML 1 X 12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A37">
            <v>27110</v>
          </cell>
          <cell r="B37" t="str">
            <v>VT.GUCI BIRU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29310</v>
          </cell>
          <cell r="B38" t="str">
            <v>VT.TISSUE</v>
          </cell>
          <cell r="C38">
            <v>60</v>
          </cell>
          <cell r="D38">
            <v>0</v>
          </cell>
          <cell r="E38">
            <v>105</v>
          </cell>
          <cell r="F38">
            <v>870</v>
          </cell>
          <cell r="G38">
            <v>0</v>
          </cell>
          <cell r="H38">
            <v>-728</v>
          </cell>
          <cell r="I38">
            <v>-2</v>
          </cell>
          <cell r="J38">
            <v>0</v>
          </cell>
          <cell r="K38">
            <v>0</v>
          </cell>
          <cell r="L38">
            <v>305</v>
          </cell>
        </row>
        <row r="39">
          <cell r="A39">
            <v>33115</v>
          </cell>
          <cell r="B39" t="str">
            <v>CHILLER FV MIZONE ADA ROD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33116</v>
          </cell>
          <cell r="B40" t="str">
            <v>CHILLER/ SHOWCASE AQUA FV 280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33119</v>
          </cell>
          <cell r="B41" t="str">
            <v>CHILLER POLYTRON MIZONE 180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33120</v>
          </cell>
          <cell r="B42" t="str">
            <v>CHILLER POLYTRON SCN 183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33300</v>
          </cell>
          <cell r="B43" t="str">
            <v>JUG RACK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74568</v>
          </cell>
          <cell r="B44" t="str">
            <v>MIZONE ORANGE LIME  500ML 1X12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40411</v>
          </cell>
          <cell r="B45" t="str">
            <v>MIZONE PASSION FRUIT 500ML 1X12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74567</v>
          </cell>
          <cell r="B46" t="str">
            <v>MIZONE LYCHEE LEMON 500 ML 1X12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40413</v>
          </cell>
          <cell r="B47" t="str">
            <v>MIZONE MPACK TT 500ML 1X12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74593</v>
          </cell>
          <cell r="B48" t="str">
            <v>MIZONE APPLE GUAVA 500 ML 1X12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40419</v>
          </cell>
          <cell r="B49" t="str">
            <v>MIZONE MANGGO KWENI 500ML 1X12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74597</v>
          </cell>
          <cell r="B50" t="str">
            <v>TAS MIZONE</v>
          </cell>
          <cell r="C50">
            <v>100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100</v>
          </cell>
        </row>
        <row r="51">
          <cell r="A51">
            <v>40427</v>
          </cell>
          <cell r="B51" t="str">
            <v>MIZONE COOLIN BLEWAH 500ML 1X12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A52">
            <v>40428</v>
          </cell>
          <cell r="B52" t="str">
            <v>MIZONE COOLIN BLEWAH 500ML 1X12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40429</v>
          </cell>
          <cell r="B53" t="str">
            <v>MIZONE COCOPINA 500ML 1X12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87436</v>
          </cell>
          <cell r="B54" t="str">
            <v>MIZONE FRES-IN CRISPY APP 1X12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87625</v>
          </cell>
          <cell r="B55" t="str">
            <v>MIZONE FRES-IN JC STRAWBE 1X12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40432</v>
          </cell>
          <cell r="B56" t="str">
            <v>FRES-IN COMBO STRAW-APPLE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40434</v>
          </cell>
          <cell r="B57" t="str">
            <v>MIZONE FRES-IN CRISPY APP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95948</v>
          </cell>
          <cell r="B58" t="str">
            <v>MIZONE FRES-IN JC STRAWBE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111998</v>
          </cell>
          <cell r="B59" t="str">
            <v>MIZONE ACTIVE 500ML 1X12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 t="str">
            <v>137295</v>
          </cell>
          <cell r="B60" t="str">
            <v>MIZONE ACTIV LYCHEE LEMON 350ML 1X12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 t="str">
            <v>137295P</v>
          </cell>
          <cell r="B61" t="str">
            <v>MIZONE ACTIV LYCHEE LEMON 350ML PCS 1X1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 t="str">
            <v>145141</v>
          </cell>
          <cell r="B62" t="str">
            <v>MIZONE ACTIVE LYCHEE LEMON 500ML 1X12</v>
          </cell>
          <cell r="C62">
            <v>24</v>
          </cell>
          <cell r="D62">
            <v>0</v>
          </cell>
          <cell r="E62">
            <v>32</v>
          </cell>
          <cell r="F62">
            <v>868</v>
          </cell>
          <cell r="G62">
            <v>0</v>
          </cell>
          <cell r="H62">
            <v>-625</v>
          </cell>
          <cell r="I62">
            <v>-150</v>
          </cell>
          <cell r="J62">
            <v>50</v>
          </cell>
          <cell r="K62">
            <v>0</v>
          </cell>
          <cell r="L62">
            <v>199</v>
          </cell>
        </row>
        <row r="63">
          <cell r="A63" t="str">
            <v>145141P</v>
          </cell>
          <cell r="B63" t="str">
            <v>MIZONE ACTIVE LYCHEE LEMON 500ML 1X1 PCS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145143</v>
          </cell>
          <cell r="B64" t="str">
            <v>MIZONE MOOD UP CRANBERRY 500ML 1X12</v>
          </cell>
          <cell r="C64">
            <v>73</v>
          </cell>
          <cell r="D64">
            <v>0</v>
          </cell>
          <cell r="E64">
            <v>9</v>
          </cell>
          <cell r="F64">
            <v>45</v>
          </cell>
          <cell r="G64">
            <v>0</v>
          </cell>
          <cell r="H64">
            <v>-60</v>
          </cell>
          <cell r="I64">
            <v>-17</v>
          </cell>
          <cell r="J64">
            <v>-50</v>
          </cell>
          <cell r="K64">
            <v>0</v>
          </cell>
          <cell r="L64">
            <v>0</v>
          </cell>
        </row>
        <row r="65">
          <cell r="A65" t="str">
            <v>145143P</v>
          </cell>
          <cell r="B65" t="str">
            <v>MIZONE MOOD UP CRANBERRY 500ML 1X1 PCS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 t="str">
            <v>145144</v>
          </cell>
          <cell r="B66" t="str">
            <v>MIZONE BREAK FREE CHERRY BLOSSOM 500ML 1x12</v>
          </cell>
          <cell r="C66">
            <v>20</v>
          </cell>
          <cell r="D66">
            <v>0</v>
          </cell>
          <cell r="E66">
            <v>1</v>
          </cell>
          <cell r="F66">
            <v>50</v>
          </cell>
          <cell r="G66">
            <v>0</v>
          </cell>
          <cell r="H66">
            <v>-37</v>
          </cell>
          <cell r="I66">
            <v>-34</v>
          </cell>
          <cell r="J66">
            <v>0</v>
          </cell>
          <cell r="K66">
            <v>0</v>
          </cell>
          <cell r="L66">
            <v>0</v>
          </cell>
        </row>
        <row r="67">
          <cell r="A67" t="str">
            <v>145144P</v>
          </cell>
          <cell r="B67" t="str">
            <v>MIZONE BREAK FREE CHERRY BLOSSOM 500ML 1x1 PCS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 t="str">
            <v>145679</v>
          </cell>
          <cell r="B68" t="str">
            <v>MIZONE MOVE ON STARFRUIT 500ML 1X12</v>
          </cell>
          <cell r="C68">
            <v>18</v>
          </cell>
          <cell r="D68">
            <v>0</v>
          </cell>
          <cell r="E68">
            <v>8</v>
          </cell>
          <cell r="F68">
            <v>50</v>
          </cell>
          <cell r="G68">
            <v>0</v>
          </cell>
          <cell r="H68">
            <v>-59</v>
          </cell>
          <cell r="I68">
            <v>-17</v>
          </cell>
          <cell r="J68">
            <v>0</v>
          </cell>
          <cell r="K68">
            <v>0</v>
          </cell>
          <cell r="L68">
            <v>0</v>
          </cell>
        </row>
        <row r="69">
          <cell r="A69" t="str">
            <v>145679P</v>
          </cell>
          <cell r="B69" t="str">
            <v>MIZONE MOVE ON STARFRUIT 500ML 1X1 PCS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A70">
            <v>161138</v>
          </cell>
          <cell r="B70" t="str">
            <v>MIZONE MOVE ON STARFRUIT HD 500ML 1X12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 t="str">
            <v>161138P</v>
          </cell>
          <cell r="B71" t="str">
            <v>MIZONE MOVE ON STARFRUIT HD 500ML PCS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A72">
            <v>161139</v>
          </cell>
          <cell r="B72" t="str">
            <v>MIZONE ACTIVE LYCHEE LEMON HD 500ML 1X12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161139P</v>
          </cell>
          <cell r="B73" t="str">
            <v>MIZONE ACTIVE LYCHEE LEMON HD 500ML PCS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>
            <v>161162</v>
          </cell>
          <cell r="B74" t="str">
            <v>MIZONE BREAK FREE CHERRY BLOSSOM HD 500ML 1x12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161162P</v>
          </cell>
          <cell r="B75" t="str">
            <v>MIZONE BREAK FREE CHERRY BLOSSOM HD 500ML PCS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161163</v>
          </cell>
          <cell r="B76" t="str">
            <v>MIZONE MOOD UP CRANBERRY HD 500ML 1X12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161163P</v>
          </cell>
          <cell r="B77" t="str">
            <v>MIZONE MOOD UP CRANBERRY HD 500ML PCS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70017</v>
          </cell>
          <cell r="B78" t="str">
            <v>KARTON 550 VIT</v>
          </cell>
          <cell r="C78">
            <v>17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17</v>
          </cell>
        </row>
        <row r="79">
          <cell r="A79">
            <v>81110</v>
          </cell>
          <cell r="B79" t="str">
            <v>KARTON LAYER 240 ML/KARTON PEMBATAS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A80">
            <v>81111</v>
          </cell>
          <cell r="B80" t="str">
            <v>AQ.KRTN 1500 ML 1X1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A81">
            <v>81312</v>
          </cell>
          <cell r="B81" t="str">
            <v>AQ.KRTN 600 ML 1X1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A82">
            <v>81613</v>
          </cell>
          <cell r="B82" t="str">
            <v>AQ.KRTN 240 ML 1X1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A83">
            <v>82111</v>
          </cell>
          <cell r="B83" t="str">
            <v>VIT KRTN 1500 ML 1X1</v>
          </cell>
          <cell r="C83">
            <v>9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9</v>
          </cell>
        </row>
        <row r="84">
          <cell r="A84">
            <v>82312</v>
          </cell>
          <cell r="B84" t="str">
            <v>VIT KRTN 600 ML 1X1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A85" t="str">
            <v>82512</v>
          </cell>
          <cell r="B85" t="str">
            <v>VIT KARTON 330 ML 1X1</v>
          </cell>
          <cell r="C85">
            <v>3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</row>
        <row r="86">
          <cell r="A86">
            <v>82613</v>
          </cell>
          <cell r="B86" t="str">
            <v>VIT KRTN 240 ML 1X1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A87">
            <v>90002</v>
          </cell>
          <cell r="B87" t="str">
            <v>TRIPLEK/TRAY</v>
          </cell>
          <cell r="C87">
            <v>241</v>
          </cell>
          <cell r="D87">
            <v>0</v>
          </cell>
          <cell r="E87">
            <v>0</v>
          </cell>
          <cell r="F87">
            <v>10</v>
          </cell>
          <cell r="G87">
            <v>0</v>
          </cell>
          <cell r="H87">
            <v>0</v>
          </cell>
          <cell r="I87">
            <v>-13</v>
          </cell>
          <cell r="J87">
            <v>0</v>
          </cell>
          <cell r="K87">
            <v>0</v>
          </cell>
          <cell r="L87">
            <v>238</v>
          </cell>
        </row>
        <row r="88">
          <cell r="A88">
            <v>90003</v>
          </cell>
          <cell r="B88" t="str">
            <v>BECAK AQUA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A89">
            <v>90018</v>
          </cell>
          <cell r="B89" t="str">
            <v>HORISONTAL BANNER AQUA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A90">
            <v>90026</v>
          </cell>
          <cell r="B90" t="str">
            <v>HORISONTAL BANNER VIT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>
            <v>92002</v>
          </cell>
          <cell r="B91" t="str">
            <v>GELAS VIT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A92">
            <v>92006</v>
          </cell>
          <cell r="B92" t="str">
            <v>KAOS OBLONG VIT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A93">
            <v>94007</v>
          </cell>
          <cell r="B93" t="str">
            <v>KAOS OBLONG MIZONE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A94">
            <v>94013</v>
          </cell>
          <cell r="B94" t="str">
            <v>MUG MIZONE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>
            <v>96430</v>
          </cell>
          <cell r="B95" t="str">
            <v>VT 220ML 1X48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A96">
            <v>127210</v>
          </cell>
          <cell r="B96" t="str">
            <v>CAAYA JASMINE 350 ML 1X12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A97">
            <v>130376</v>
          </cell>
          <cell r="B97" t="str">
            <v>CAAYA TOASTED RICE 350 ML 1X12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A98">
            <v>130377</v>
          </cell>
          <cell r="B98" t="str">
            <v>CAAYA VANILLA PANDAN 350 ML 1X12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A99">
            <v>134578</v>
          </cell>
          <cell r="B99" t="str">
            <v>AQUA 220ML LOCAL 1X48</v>
          </cell>
          <cell r="C99">
            <v>1207</v>
          </cell>
          <cell r="D99">
            <v>4608</v>
          </cell>
          <cell r="E99">
            <v>138</v>
          </cell>
          <cell r="F99">
            <v>3</v>
          </cell>
          <cell r="G99">
            <v>0</v>
          </cell>
          <cell r="H99">
            <v>-3832</v>
          </cell>
          <cell r="I99">
            <v>-930</v>
          </cell>
          <cell r="J99">
            <v>0</v>
          </cell>
          <cell r="K99">
            <v>0</v>
          </cell>
          <cell r="L99">
            <v>1194</v>
          </cell>
        </row>
        <row r="100">
          <cell r="A100">
            <v>10269549</v>
          </cell>
          <cell r="B100" t="str">
            <v>KARTON VT 220 ML 1X1</v>
          </cell>
          <cell r="C100">
            <v>18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18</v>
          </cell>
        </row>
        <row r="101">
          <cell r="A101">
            <v>10345439</v>
          </cell>
          <cell r="B101" t="str">
            <v>KARTON AQ 220ML LOCAL 1X1</v>
          </cell>
          <cell r="C101">
            <v>674</v>
          </cell>
          <cell r="D101">
            <v>90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764</v>
          </cell>
        </row>
        <row r="102">
          <cell r="A102" t="str">
            <v>74561P</v>
          </cell>
          <cell r="B102" t="str">
            <v>AQ.600ML 1X1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A103" t="str">
            <v>122408P</v>
          </cell>
          <cell r="B103" t="str">
            <v>AQ CLICK N GO 450ML 1X1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04">
          <cell r="A104" t="str">
            <v>127210P</v>
          </cell>
          <cell r="B104" t="str">
            <v>CAAYA JASMINE 350 ML 1X1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A105" t="str">
            <v>81681P</v>
          </cell>
          <cell r="B105" t="str">
            <v>AQ 750ML 1X1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A106" t="str">
            <v>130376P</v>
          </cell>
          <cell r="B106" t="str">
            <v>CAAYA TOASTED RICE 350 ML 1X1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A107" t="str">
            <v>130377P</v>
          </cell>
          <cell r="B107" t="str">
            <v>CAAYA VANILLA PANDAN 350 ML 1X1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A108" t="str">
            <v>74565P</v>
          </cell>
          <cell r="B108" t="str">
            <v>VT.1500ML 1X1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A109" t="str">
            <v>74566P</v>
          </cell>
          <cell r="B109" t="str">
            <v>VT.600ML 1X1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A110" t="str">
            <v>157095</v>
          </cell>
          <cell r="B110" t="str">
            <v>VT.550 ML 1X24</v>
          </cell>
          <cell r="C110">
            <v>150</v>
          </cell>
          <cell r="D110">
            <v>0</v>
          </cell>
          <cell r="E110">
            <v>222</v>
          </cell>
          <cell r="F110">
            <v>700</v>
          </cell>
          <cell r="G110">
            <v>0</v>
          </cell>
          <cell r="H110">
            <v>-901</v>
          </cell>
          <cell r="I110">
            <v>0</v>
          </cell>
          <cell r="J110">
            <v>0</v>
          </cell>
          <cell r="K110">
            <v>0</v>
          </cell>
          <cell r="L110">
            <v>171</v>
          </cell>
        </row>
        <row r="111">
          <cell r="A111" t="str">
            <v>26000P</v>
          </cell>
          <cell r="B111" t="str">
            <v>VIT LEVITE ORANGE 350ML 1 X 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A112" t="str">
            <v>26001P</v>
          </cell>
          <cell r="B112" t="str">
            <v>VIT LEVITE JAMBU BIJI 350ML 1 X 1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A113" t="str">
            <v>26004P</v>
          </cell>
          <cell r="B113" t="str">
            <v>VIT LEVITE SIRSAK 350ML 1 X 1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A114" t="str">
            <v>26012P</v>
          </cell>
          <cell r="B114" t="str">
            <v>VIT LEVITE ANGGUR HUJAU 350ML 1 X 1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A115" t="str">
            <v>74568P</v>
          </cell>
          <cell r="B115" t="str">
            <v>MIZONE ORANGELIME 500ML 1X1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A116" t="str">
            <v>74567P</v>
          </cell>
          <cell r="B116" t="str">
            <v>MIZONE LYCHELEMON 500ML 1X1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A117" t="str">
            <v>74567YL</v>
          </cell>
          <cell r="B117" t="str">
            <v>MIZONE YUZU LEMON 500ML 1X12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A118" t="str">
            <v>74567YLP</v>
          </cell>
          <cell r="B118" t="str">
            <v>MIZONE YUZU LEMON 500ML 500ML 1X1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A119" t="str">
            <v>74593P</v>
          </cell>
          <cell r="B119" t="str">
            <v>MIZONE APPLE GUAVA 500ML 1X1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A120" t="str">
            <v>40419P</v>
          </cell>
          <cell r="B120" t="str">
            <v>MIZONE MANGGO KWENI 500ML 1X1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A121" t="str">
            <v>40429B</v>
          </cell>
          <cell r="B121" t="str">
            <v>MIZONE COCOPINA BRAZIL PIALA DUNIA 500ML 1X12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A122" t="str">
            <v>40429C</v>
          </cell>
          <cell r="B122" t="str">
            <v>MIZONE COCOPINA BRAZIL FULL SLEEVE 500ML 1X12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A123" t="str">
            <v>87436P</v>
          </cell>
          <cell r="B123" t="str">
            <v>MIZONE FRES-IN CRISPY APP 1X1 PCS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A124" t="str">
            <v>87625P</v>
          </cell>
          <cell r="B124" t="str">
            <v>MIZONE FRES-IN JC STRAWBE 1X1 PCS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A125" t="str">
            <v>111998P</v>
          </cell>
          <cell r="B125" t="str">
            <v>MIZONE ACTIVE 500ML 1X1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</row>
        <row r="126">
          <cell r="A126">
            <v>124771</v>
          </cell>
          <cell r="B126" t="str">
            <v>MIZONE YUZU LEMON 500ML 1X12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</row>
        <row r="127">
          <cell r="A127" t="str">
            <v>124771P</v>
          </cell>
          <cell r="B127" t="str">
            <v>MIZONE YUZU LEMON 500ML 1X1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A128" t="str">
            <v>12814E</v>
          </cell>
          <cell r="B128" t="str">
            <v>AQ.750ML 1x4 MULTIPACK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>
            <v>142193</v>
          </cell>
          <cell r="B129" t="str">
            <v>LEVITE LEMON CUCUMBER MINT 350ml 1X12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A130">
            <v>142194</v>
          </cell>
          <cell r="B130" t="str">
            <v>LEVITE LYCEE CITRUS MINT 350mlL 1X12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A131">
            <v>142196</v>
          </cell>
          <cell r="B131" t="str">
            <v>LEVITE WILDBERRIES LIME MINT 350ml 1X12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A132" t="str">
            <v>142193P</v>
          </cell>
          <cell r="B132" t="str">
            <v>LEVITE LEMON CUCUMBER MINT 350ml 1X1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A133" t="str">
            <v>142194P</v>
          </cell>
          <cell r="B133" t="str">
            <v>LEVITE LYCEE CITRUS MINT 350mlL 1X1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</row>
        <row r="134">
          <cell r="A134" t="str">
            <v>142196P</v>
          </cell>
          <cell r="B134" t="str">
            <v>LEVITE WILDBERRIES LIME MINT 350ml 1X1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</row>
        <row r="135">
          <cell r="A135" t="str">
            <v>148136</v>
          </cell>
          <cell r="B135" t="str">
            <v>VT.220ML LOCAL 1X42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A136" t="str">
            <v>148136P</v>
          </cell>
          <cell r="B136" t="str">
            <v xml:space="preserve">VT.220ML LOCAL 1X1 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</row>
        <row r="137">
          <cell r="A137">
            <v>173022</v>
          </cell>
          <cell r="B137" t="str">
            <v>VT.200ML LOCAL 1X48</v>
          </cell>
          <cell r="C137">
            <v>249</v>
          </cell>
          <cell r="D137">
            <v>0</v>
          </cell>
          <cell r="E137">
            <v>259</v>
          </cell>
          <cell r="F137">
            <v>1131</v>
          </cell>
          <cell r="G137">
            <v>0</v>
          </cell>
          <cell r="H137">
            <v>-1164</v>
          </cell>
          <cell r="I137">
            <v>0</v>
          </cell>
          <cell r="J137">
            <v>0</v>
          </cell>
          <cell r="K137">
            <v>0</v>
          </cell>
          <cell r="L137">
            <v>475</v>
          </cell>
        </row>
        <row r="140">
          <cell r="A140" t="str">
            <v>TOTAL</v>
          </cell>
          <cell r="C140">
            <v>30248</v>
          </cell>
          <cell r="D140">
            <v>253078</v>
          </cell>
          <cell r="E140">
            <v>96230</v>
          </cell>
          <cell r="F140">
            <v>35577</v>
          </cell>
          <cell r="G140">
            <v>-92312</v>
          </cell>
          <cell r="H140">
            <v>-286247</v>
          </cell>
          <cell r="I140">
            <v>-15863</v>
          </cell>
          <cell r="J140">
            <v>0</v>
          </cell>
          <cell r="K140">
            <v>0</v>
          </cell>
          <cell r="L140">
            <v>20711</v>
          </cell>
        </row>
        <row r="141">
          <cell r="A141">
            <v>1</v>
          </cell>
          <cell r="B141">
            <v>2</v>
          </cell>
          <cell r="C141">
            <v>3</v>
          </cell>
          <cell r="D141">
            <v>4</v>
          </cell>
          <cell r="E141">
            <v>5</v>
          </cell>
          <cell r="F141">
            <v>7</v>
          </cell>
          <cell r="G141">
            <v>8</v>
          </cell>
          <cell r="H141">
            <v>9</v>
          </cell>
          <cell r="I141">
            <v>10</v>
          </cell>
          <cell r="J141">
            <v>11</v>
          </cell>
          <cell r="K141">
            <v>12</v>
          </cell>
          <cell r="L141">
            <v>13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F143" t="str">
            <v>SD</v>
          </cell>
          <cell r="G143">
            <v>-190017</v>
          </cell>
        </row>
        <row r="144">
          <cell r="G144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GILABA DEPO"/>
      <sheetName val="SO-500"/>
      <sheetName val="HPP+OA"/>
      <sheetName val="Perht-HPP"/>
      <sheetName val="LABA PERSEGMEN"/>
      <sheetName val="SD (2)"/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BKB DIST"/>
      <sheetName val="BTB DIST"/>
      <sheetName val="MUT OUT"/>
      <sheetName val="MUT IN"/>
      <sheetName val="TBG"/>
      <sheetName val="PVT"/>
      <sheetName val="SD"/>
      <sheetName val="BANK"/>
      <sheetName val="TARIKAN PUSAT"/>
      <sheetName val="GL HARIAN"/>
      <sheetName val="BP"/>
      <sheetName val="BANK PUSAT"/>
      <sheetName val="LKH"/>
      <sheetName val="KB"/>
      <sheetName val="REKAP BIAYA"/>
      <sheetName val="KO"/>
      <sheetName val="CROSCEK"/>
      <sheetName val="BD"/>
      <sheetName val="MUTASI REKENING"/>
      <sheetName val="NRB"/>
      <sheetName val="PIUTANG MS SUPPORT"/>
      <sheetName val="PIUT MS SUPPORT DMS"/>
      <sheetName val="PIUTANG PUSAT"/>
      <sheetName val="PIUT  PUSAT DMS"/>
      <sheetName val="PIUTANG TIV"/>
      <sheetName val="PIUT TIV DMS"/>
      <sheetName val="TITIPAN PELANGGAN"/>
      <sheetName val="TP DMS"/>
      <sheetName val="JMSTK"/>
      <sheetName val="PIUT TIV PROG"/>
      <sheetName val="GAJ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DEPO SUMBAWA</v>
          </cell>
        </row>
        <row r="2">
          <cell r="A2" t="str">
            <v>NERACA LAJUR</v>
          </cell>
        </row>
        <row r="3">
          <cell r="A3" t="str">
            <v>PER 31 DESEMBER 2018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34171300</v>
          </cell>
          <cell r="F6">
            <v>0</v>
          </cell>
          <cell r="G6">
            <v>86254897</v>
          </cell>
          <cell r="H6">
            <v>88040711</v>
          </cell>
          <cell r="I6">
            <v>0</v>
          </cell>
          <cell r="J6">
            <v>0</v>
          </cell>
          <cell r="K6">
            <v>32385486</v>
          </cell>
          <cell r="L6">
            <v>0</v>
          </cell>
          <cell r="M6">
            <v>0</v>
          </cell>
          <cell r="N6">
            <v>0</v>
          </cell>
          <cell r="O6">
            <v>32385486</v>
          </cell>
          <cell r="P6">
            <v>0</v>
          </cell>
          <cell r="Q6" t="b">
            <v>1</v>
          </cell>
          <cell r="R6">
            <v>32385486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1000000</v>
          </cell>
          <cell r="F7">
            <v>0</v>
          </cell>
          <cell r="G7">
            <v>30524096</v>
          </cell>
          <cell r="H7">
            <v>30524096</v>
          </cell>
          <cell r="I7">
            <v>0</v>
          </cell>
          <cell r="J7">
            <v>0</v>
          </cell>
          <cell r="K7">
            <v>1000000</v>
          </cell>
          <cell r="L7">
            <v>0</v>
          </cell>
          <cell r="M7">
            <v>0</v>
          </cell>
          <cell r="N7">
            <v>0</v>
          </cell>
          <cell r="O7">
            <v>1000000</v>
          </cell>
          <cell r="P7">
            <v>0</v>
          </cell>
          <cell r="Q7" t="b">
            <v>1</v>
          </cell>
          <cell r="R7">
            <v>1000000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1095205</v>
          </cell>
          <cell r="F8">
            <v>0</v>
          </cell>
          <cell r="G8">
            <v>62001148</v>
          </cell>
          <cell r="H8">
            <v>62268529</v>
          </cell>
          <cell r="I8">
            <v>0</v>
          </cell>
          <cell r="J8">
            <v>0</v>
          </cell>
          <cell r="K8">
            <v>827824</v>
          </cell>
          <cell r="L8">
            <v>0</v>
          </cell>
          <cell r="M8">
            <v>0</v>
          </cell>
          <cell r="N8">
            <v>0</v>
          </cell>
          <cell r="O8">
            <v>827824</v>
          </cell>
          <cell r="P8">
            <v>0</v>
          </cell>
          <cell r="Q8" t="b">
            <v>1</v>
          </cell>
          <cell r="R8">
            <v>827824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174261181</v>
          </cell>
          <cell r="F9">
            <v>0</v>
          </cell>
          <cell r="G9">
            <v>507011968</v>
          </cell>
          <cell r="H9">
            <v>670708113</v>
          </cell>
          <cell r="I9">
            <v>0</v>
          </cell>
          <cell r="J9">
            <v>0</v>
          </cell>
          <cell r="K9">
            <v>10565036</v>
          </cell>
          <cell r="L9">
            <v>0</v>
          </cell>
          <cell r="M9">
            <v>0</v>
          </cell>
          <cell r="N9">
            <v>0</v>
          </cell>
          <cell r="O9">
            <v>10565036</v>
          </cell>
          <cell r="P9">
            <v>0</v>
          </cell>
          <cell r="Q9" t="b">
            <v>1</v>
          </cell>
          <cell r="R9">
            <v>10565036</v>
          </cell>
          <cell r="S9">
            <v>0</v>
          </cell>
        </row>
        <row r="10">
          <cell r="A10">
            <v>110204</v>
          </cell>
          <cell r="B10" t="str">
            <v>Lain-lain</v>
          </cell>
          <cell r="C10" t="str">
            <v>N</v>
          </cell>
          <cell r="D10" t="str">
            <v>D</v>
          </cell>
          <cell r="E10">
            <v>193490579</v>
          </cell>
          <cell r="F10">
            <v>0</v>
          </cell>
          <cell r="G10">
            <v>0</v>
          </cell>
          <cell r="H10">
            <v>0</v>
          </cell>
          <cell r="I10">
            <v>35257150</v>
          </cell>
          <cell r="J10">
            <v>0</v>
          </cell>
          <cell r="K10">
            <v>228747729</v>
          </cell>
          <cell r="L10">
            <v>0</v>
          </cell>
          <cell r="M10">
            <v>0</v>
          </cell>
          <cell r="N10">
            <v>0</v>
          </cell>
          <cell r="O10">
            <v>228747729</v>
          </cell>
          <cell r="P10">
            <v>0</v>
          </cell>
          <cell r="Q10" t="b">
            <v>1</v>
          </cell>
          <cell r="R10">
            <v>228747729</v>
          </cell>
          <cell r="S10">
            <v>0</v>
          </cell>
        </row>
        <row r="11">
          <cell r="A11">
            <v>130121</v>
          </cell>
          <cell r="B11" t="str">
            <v>PIUTANG DAGANG RETAIL TUNAI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70735400</v>
          </cell>
          <cell r="I11">
            <v>70735400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1</v>
          </cell>
          <cell r="R11">
            <v>0</v>
          </cell>
          <cell r="S11">
            <v>0</v>
          </cell>
        </row>
        <row r="12">
          <cell r="A12">
            <v>130120</v>
          </cell>
          <cell r="B12" t="str">
            <v>Piutang Dagang Kredit</v>
          </cell>
          <cell r="C12" t="str">
            <v>N</v>
          </cell>
          <cell r="D12" t="str">
            <v>D</v>
          </cell>
          <cell r="E12">
            <v>1630946366</v>
          </cell>
          <cell r="F12">
            <v>0</v>
          </cell>
          <cell r="G12">
            <v>4483385</v>
          </cell>
          <cell r="H12">
            <v>453775965</v>
          </cell>
          <cell r="I12">
            <v>371881476</v>
          </cell>
          <cell r="J12">
            <v>0</v>
          </cell>
          <cell r="K12">
            <v>1553535262</v>
          </cell>
          <cell r="L12">
            <v>0</v>
          </cell>
          <cell r="M12">
            <v>0</v>
          </cell>
          <cell r="N12">
            <v>0</v>
          </cell>
          <cell r="O12">
            <v>1553535262</v>
          </cell>
          <cell r="P12">
            <v>0</v>
          </cell>
          <cell r="Q12" t="b">
            <v>1</v>
          </cell>
          <cell r="R12">
            <v>1553535262</v>
          </cell>
          <cell r="S12">
            <v>0</v>
          </cell>
        </row>
        <row r="13">
          <cell r="A13">
            <v>311100</v>
          </cell>
          <cell r="B13" t="str">
            <v>Jaminan Pelanggan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b">
            <v>0</v>
          </cell>
          <cell r="R13">
            <v>0</v>
          </cell>
          <cell r="S13">
            <v>0</v>
          </cell>
        </row>
        <row r="14">
          <cell r="A14">
            <v>311110</v>
          </cell>
          <cell r="B14" t="str">
            <v>TITIPAN PELANGGA</v>
          </cell>
          <cell r="C14" t="str">
            <v>N</v>
          </cell>
          <cell r="D14" t="str">
            <v>K</v>
          </cell>
          <cell r="E14">
            <v>0</v>
          </cell>
          <cell r="F14">
            <v>14160357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14160357</v>
          </cell>
          <cell r="M14">
            <v>0</v>
          </cell>
          <cell r="N14">
            <v>0</v>
          </cell>
          <cell r="O14">
            <v>0</v>
          </cell>
          <cell r="P14">
            <v>14160357</v>
          </cell>
          <cell r="Q14" t="b">
            <v>1</v>
          </cell>
          <cell r="R14">
            <v>0</v>
          </cell>
          <cell r="S14">
            <v>14160357</v>
          </cell>
        </row>
        <row r="15">
          <cell r="A15">
            <v>311111</v>
          </cell>
          <cell r="B15" t="str">
            <v>TITIPAN DENDA</v>
          </cell>
          <cell r="C15" t="str">
            <v>N</v>
          </cell>
          <cell r="D15" t="str">
            <v>K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0</v>
          </cell>
          <cell r="R15">
            <v>0</v>
          </cell>
          <cell r="S15">
            <v>0</v>
          </cell>
        </row>
        <row r="16">
          <cell r="A16">
            <v>311112</v>
          </cell>
          <cell r="B16" t="str">
            <v>TITIPAN KLAIM</v>
          </cell>
          <cell r="C16" t="str">
            <v>N</v>
          </cell>
          <cell r="D16" t="str">
            <v>K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311113</v>
          </cell>
          <cell r="B17" t="str">
            <v>TITIPAN KOPERASI</v>
          </cell>
          <cell r="C17" t="str">
            <v>N</v>
          </cell>
          <cell r="D17" t="str">
            <v>K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b">
            <v>0</v>
          </cell>
          <cell r="R17">
            <v>0</v>
          </cell>
          <cell r="S17">
            <v>0</v>
          </cell>
        </row>
        <row r="18">
          <cell r="A18">
            <v>311114</v>
          </cell>
          <cell r="B18" t="str">
            <v>TITIPAN JAMSOSTEK</v>
          </cell>
          <cell r="C18" t="str">
            <v>N</v>
          </cell>
          <cell r="D18" t="str">
            <v>K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0</v>
          </cell>
          <cell r="R18">
            <v>0</v>
          </cell>
          <cell r="S18">
            <v>0</v>
          </cell>
        </row>
        <row r="19">
          <cell r="A19">
            <v>130130</v>
          </cell>
          <cell r="B19" t="str">
            <v>Piutang TIV</v>
          </cell>
          <cell r="C19" t="str">
            <v>N</v>
          </cell>
          <cell r="D19" t="str">
            <v>D</v>
          </cell>
          <cell r="E19">
            <v>21633217</v>
          </cell>
          <cell r="F19">
            <v>0</v>
          </cell>
          <cell r="G19">
            <v>13450155</v>
          </cell>
          <cell r="H19">
            <v>8966770</v>
          </cell>
          <cell r="I19">
            <v>17996498</v>
          </cell>
          <cell r="J19">
            <v>35257150</v>
          </cell>
          <cell r="K19">
            <v>8855950</v>
          </cell>
          <cell r="L19">
            <v>0</v>
          </cell>
          <cell r="M19">
            <v>0</v>
          </cell>
          <cell r="N19">
            <v>0</v>
          </cell>
          <cell r="O19">
            <v>8855950</v>
          </cell>
          <cell r="P19">
            <v>0</v>
          </cell>
          <cell r="Q19" t="b">
            <v>1</v>
          </cell>
          <cell r="R19">
            <v>8855950</v>
          </cell>
          <cell r="S19">
            <v>0</v>
          </cell>
        </row>
        <row r="20">
          <cell r="A20">
            <v>130131</v>
          </cell>
          <cell r="B20" t="str">
            <v>Piutang Lokal</v>
          </cell>
          <cell r="C20" t="str">
            <v>N</v>
          </cell>
          <cell r="D20" t="str">
            <v>D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0</v>
          </cell>
          <cell r="R20">
            <v>0</v>
          </cell>
          <cell r="S20">
            <v>0</v>
          </cell>
        </row>
        <row r="21">
          <cell r="A21">
            <v>130501</v>
          </cell>
          <cell r="B21" t="str">
            <v>Piutang Ms. Support</v>
          </cell>
          <cell r="C21" t="str">
            <v>N</v>
          </cell>
          <cell r="D21" t="str">
            <v>D</v>
          </cell>
          <cell r="E21">
            <v>32564500</v>
          </cell>
          <cell r="F21">
            <v>0</v>
          </cell>
          <cell r="G21">
            <v>3280000</v>
          </cell>
          <cell r="H21">
            <v>1500000</v>
          </cell>
          <cell r="I21">
            <v>0</v>
          </cell>
          <cell r="J21">
            <v>0</v>
          </cell>
          <cell r="K21">
            <v>34344500</v>
          </cell>
          <cell r="L21">
            <v>0</v>
          </cell>
          <cell r="M21">
            <v>0</v>
          </cell>
          <cell r="N21">
            <v>0</v>
          </cell>
          <cell r="O21">
            <v>34344500</v>
          </cell>
          <cell r="P21">
            <v>0</v>
          </cell>
          <cell r="Q21" t="b">
            <v>1</v>
          </cell>
          <cell r="R21">
            <v>34344500</v>
          </cell>
          <cell r="S21">
            <v>0</v>
          </cell>
        </row>
        <row r="22">
          <cell r="A22">
            <v>114001</v>
          </cell>
          <cell r="B22" t="str">
            <v>Persediaan Barang Dagangan</v>
          </cell>
          <cell r="C22" t="str">
            <v>N</v>
          </cell>
          <cell r="D22" t="str">
            <v>D</v>
          </cell>
          <cell r="E22">
            <v>126563633.00000015</v>
          </cell>
          <cell r="F22">
            <v>0</v>
          </cell>
          <cell r="G22">
            <v>0</v>
          </cell>
          <cell r="H22">
            <v>0</v>
          </cell>
          <cell r="I22">
            <v>149640653.59999999</v>
          </cell>
          <cell r="J22">
            <v>126563633</v>
          </cell>
          <cell r="K22">
            <v>149640653.60000014</v>
          </cell>
          <cell r="L22">
            <v>0</v>
          </cell>
          <cell r="M22">
            <v>0</v>
          </cell>
          <cell r="N22">
            <v>0</v>
          </cell>
          <cell r="O22">
            <v>149640653.60000014</v>
          </cell>
          <cell r="P22">
            <v>0</v>
          </cell>
          <cell r="Q22" t="b">
            <v>1</v>
          </cell>
          <cell r="R22">
            <v>149640653.60000014</v>
          </cell>
          <cell r="S22">
            <v>0</v>
          </cell>
        </row>
        <row r="23">
          <cell r="A23">
            <v>211001</v>
          </cell>
          <cell r="B23" t="str">
            <v>Hutang Dagang</v>
          </cell>
          <cell r="C23" t="str">
            <v>N</v>
          </cell>
          <cell r="D23" t="str">
            <v>K</v>
          </cell>
          <cell r="E23">
            <v>0</v>
          </cell>
          <cell r="F23">
            <v>625069208.40000021</v>
          </cell>
          <cell r="G23">
            <v>635912571</v>
          </cell>
          <cell r="H23">
            <v>8568000</v>
          </cell>
          <cell r="I23">
            <v>0</v>
          </cell>
          <cell r="J23">
            <v>320359659</v>
          </cell>
          <cell r="K23">
            <v>0</v>
          </cell>
          <cell r="L23">
            <v>318084296.40000021</v>
          </cell>
          <cell r="M23">
            <v>0</v>
          </cell>
          <cell r="N23">
            <v>0</v>
          </cell>
          <cell r="O23">
            <v>0</v>
          </cell>
          <cell r="P23">
            <v>318084296.40000021</v>
          </cell>
          <cell r="Q23" t="b">
            <v>1</v>
          </cell>
          <cell r="R23">
            <v>0</v>
          </cell>
          <cell r="S23">
            <v>318084296.40000021</v>
          </cell>
        </row>
        <row r="24">
          <cell r="A24">
            <v>211002</v>
          </cell>
          <cell r="B24" t="str">
            <v>Hutang Dagang Lama</v>
          </cell>
          <cell r="C24" t="str">
            <v>N</v>
          </cell>
          <cell r="D24" t="str">
            <v>K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b">
            <v>0</v>
          </cell>
          <cell r="R24">
            <v>0</v>
          </cell>
          <cell r="S24">
            <v>0</v>
          </cell>
        </row>
        <row r="25">
          <cell r="A25">
            <v>211101</v>
          </cell>
          <cell r="B25" t="str">
            <v>Hutang Gaji</v>
          </cell>
          <cell r="C25" t="str">
            <v>N</v>
          </cell>
          <cell r="D25" t="str">
            <v>K</v>
          </cell>
          <cell r="E25">
            <v>0</v>
          </cell>
          <cell r="F25">
            <v>12054867</v>
          </cell>
          <cell r="G25">
            <v>0</v>
          </cell>
          <cell r="H25">
            <v>0</v>
          </cell>
          <cell r="I25">
            <v>12054867</v>
          </cell>
          <cell r="J25">
            <v>13128567</v>
          </cell>
          <cell r="K25">
            <v>0</v>
          </cell>
          <cell r="L25">
            <v>13128567</v>
          </cell>
          <cell r="M25">
            <v>0</v>
          </cell>
          <cell r="N25">
            <v>0</v>
          </cell>
          <cell r="O25">
            <v>0</v>
          </cell>
          <cell r="P25">
            <v>13128567</v>
          </cell>
          <cell r="Q25" t="b">
            <v>1</v>
          </cell>
          <cell r="R25">
            <v>0</v>
          </cell>
          <cell r="S25">
            <v>13128567</v>
          </cell>
        </row>
        <row r="26">
          <cell r="A26">
            <v>211103</v>
          </cell>
          <cell r="B26" t="str">
            <v>Hutang Incentive</v>
          </cell>
          <cell r="C26" t="str">
            <v>N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b">
            <v>0</v>
          </cell>
          <cell r="R26">
            <v>0</v>
          </cell>
          <cell r="S26">
            <v>0</v>
          </cell>
        </row>
        <row r="27">
          <cell r="A27">
            <v>211201</v>
          </cell>
          <cell r="B27" t="str">
            <v>Hutang ke Ms Support</v>
          </cell>
          <cell r="C27" t="str">
            <v>N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211202</v>
          </cell>
          <cell r="B28" t="str">
            <v>HUTANG JAMSOSTEK</v>
          </cell>
          <cell r="C28" t="str">
            <v>N</v>
          </cell>
          <cell r="D28" t="str">
            <v>K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311001</v>
          </cell>
          <cell r="B29" t="str">
            <v>Modal</v>
          </cell>
          <cell r="C29" t="str">
            <v>N</v>
          </cell>
          <cell r="D29" t="str">
            <v>K</v>
          </cell>
          <cell r="E29">
            <v>0</v>
          </cell>
          <cell r="F29">
            <v>4707991916.8683186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4707991916.8683186</v>
          </cell>
          <cell r="M29">
            <v>0</v>
          </cell>
          <cell r="N29">
            <v>0</v>
          </cell>
          <cell r="O29">
            <v>0</v>
          </cell>
          <cell r="P29">
            <v>4707991916.8683186</v>
          </cell>
          <cell r="Q29" t="b">
            <v>1</v>
          </cell>
          <cell r="R29">
            <v>0</v>
          </cell>
          <cell r="S29">
            <v>4707991916.8683186</v>
          </cell>
        </row>
        <row r="30">
          <cell r="A30">
            <v>311101</v>
          </cell>
          <cell r="B30" t="str">
            <v>Laba Ditahan</v>
          </cell>
          <cell r="C30" t="str">
            <v>N</v>
          </cell>
          <cell r="D30" t="str">
            <v>K</v>
          </cell>
          <cell r="E30">
            <v>0</v>
          </cell>
          <cell r="F30">
            <v>-3608372343.4566069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-3608372343.4566069</v>
          </cell>
          <cell r="M30">
            <v>0</v>
          </cell>
          <cell r="N30">
            <v>0</v>
          </cell>
          <cell r="O30">
            <v>0</v>
          </cell>
          <cell r="P30">
            <v>-3608372343.4566069</v>
          </cell>
          <cell r="Q30" t="b">
            <v>1</v>
          </cell>
          <cell r="R30">
            <v>0</v>
          </cell>
          <cell r="S30">
            <v>-3608372343.4566069</v>
          </cell>
        </row>
        <row r="31">
          <cell r="A31">
            <v>311201</v>
          </cell>
          <cell r="B31" t="str">
            <v>LABA TAHUN TAHUN LALU</v>
          </cell>
          <cell r="C31" t="str">
            <v>N</v>
          </cell>
          <cell r="D31" t="str">
            <v>K</v>
          </cell>
          <cell r="E31">
            <v>0</v>
          </cell>
          <cell r="F31">
            <v>-171515265.21171165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-171515265.21171165</v>
          </cell>
          <cell r="M31">
            <v>0</v>
          </cell>
          <cell r="N31">
            <v>0</v>
          </cell>
          <cell r="O31">
            <v>0</v>
          </cell>
          <cell r="P31">
            <v>-171515265.21171165</v>
          </cell>
          <cell r="Q31" t="b">
            <v>1</v>
          </cell>
          <cell r="R31">
            <v>0</v>
          </cell>
          <cell r="S31">
            <v>-171515265.21171165</v>
          </cell>
        </row>
        <row r="32">
          <cell r="A32">
            <v>312002</v>
          </cell>
          <cell r="B32" t="str">
            <v>LABA  TAHUN BERJALAN</v>
          </cell>
          <cell r="C32" t="str">
            <v>N</v>
          </cell>
          <cell r="D32" t="str">
            <v>K</v>
          </cell>
          <cell r="E32">
            <v>0</v>
          </cell>
          <cell r="F32">
            <v>540559374.95833325</v>
          </cell>
          <cell r="G32">
            <v>0</v>
          </cell>
          <cell r="H32">
            <v>0</v>
          </cell>
          <cell r="I32">
            <v>0</v>
          </cell>
          <cell r="J32">
            <v>95777865.441666603</v>
          </cell>
          <cell r="K32">
            <v>0</v>
          </cell>
          <cell r="L32">
            <v>636337240.39999986</v>
          </cell>
          <cell r="M32">
            <v>0</v>
          </cell>
          <cell r="N32">
            <v>0</v>
          </cell>
          <cell r="O32">
            <v>0</v>
          </cell>
          <cell r="P32">
            <v>636337240.39999986</v>
          </cell>
          <cell r="Q32" t="b">
            <v>1</v>
          </cell>
          <cell r="R32">
            <v>0</v>
          </cell>
          <cell r="S32">
            <v>636337240.39999986</v>
          </cell>
        </row>
        <row r="33">
          <cell r="A33">
            <v>312003</v>
          </cell>
          <cell r="B33" t="str">
            <v>LABA (RUGI) BULAN BERJALAN</v>
          </cell>
          <cell r="C33" t="str">
            <v>N</v>
          </cell>
          <cell r="D33" t="str">
            <v>K</v>
          </cell>
          <cell r="E33">
            <v>0</v>
          </cell>
          <cell r="F33">
            <v>95777865.441666663</v>
          </cell>
          <cell r="G33">
            <v>0</v>
          </cell>
          <cell r="H33">
            <v>0</v>
          </cell>
          <cell r="I33">
            <v>95777865.441666603</v>
          </cell>
          <cell r="J33">
            <v>0</v>
          </cell>
          <cell r="K33">
            <v>0</v>
          </cell>
          <cell r="L33">
            <v>5.9604644775390625E-8</v>
          </cell>
          <cell r="M33">
            <v>0</v>
          </cell>
          <cell r="N33">
            <v>0</v>
          </cell>
          <cell r="O33">
            <v>0</v>
          </cell>
          <cell r="P33">
            <v>110087671.60000008</v>
          </cell>
          <cell r="Q33" t="b">
            <v>1</v>
          </cell>
          <cell r="R33">
            <v>0</v>
          </cell>
          <cell r="S33">
            <v>110087671.60000008</v>
          </cell>
        </row>
        <row r="34">
          <cell r="A34">
            <v>3130</v>
          </cell>
          <cell r="B34" t="str">
            <v>Rugi Laba Berjalan</v>
          </cell>
          <cell r="C34" t="str">
            <v>N</v>
          </cell>
          <cell r="D34" t="str">
            <v>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b">
            <v>0</v>
          </cell>
          <cell r="R34">
            <v>0</v>
          </cell>
          <cell r="S34">
            <v>0</v>
          </cell>
        </row>
        <row r="35">
          <cell r="A35">
            <v>411001</v>
          </cell>
          <cell r="B35" t="str">
            <v>PENJUALAN TUNAI</v>
          </cell>
          <cell r="C35" t="str">
            <v>L</v>
          </cell>
          <cell r="D35" t="str">
            <v>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88731898</v>
          </cell>
          <cell r="K35">
            <v>0</v>
          </cell>
          <cell r="L35">
            <v>88731898</v>
          </cell>
          <cell r="M35">
            <v>0</v>
          </cell>
          <cell r="N35">
            <v>88731898</v>
          </cell>
          <cell r="O35">
            <v>0</v>
          </cell>
          <cell r="P35">
            <v>0</v>
          </cell>
          <cell r="Q35" t="b">
            <v>1</v>
          </cell>
          <cell r="R35">
            <v>0</v>
          </cell>
          <cell r="S35">
            <v>0</v>
          </cell>
        </row>
        <row r="36">
          <cell r="A36">
            <v>411101</v>
          </cell>
          <cell r="B36" t="str">
            <v>PENJUALAN KREDIT</v>
          </cell>
          <cell r="C36" t="str">
            <v>L</v>
          </cell>
          <cell r="D36" t="str">
            <v>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371881476</v>
          </cell>
          <cell r="K36">
            <v>0</v>
          </cell>
          <cell r="L36">
            <v>371881476</v>
          </cell>
          <cell r="M36">
            <v>0</v>
          </cell>
          <cell r="N36">
            <v>371881476</v>
          </cell>
          <cell r="O36">
            <v>0</v>
          </cell>
          <cell r="P36">
            <v>0</v>
          </cell>
          <cell r="Q36" t="b">
            <v>1</v>
          </cell>
          <cell r="R36">
            <v>0</v>
          </cell>
          <cell r="S36">
            <v>0</v>
          </cell>
        </row>
        <row r="37">
          <cell r="A37">
            <v>4112</v>
          </cell>
          <cell r="B37" t="str">
            <v>Program TIV</v>
          </cell>
          <cell r="C37" t="str">
            <v>L</v>
          </cell>
          <cell r="D37" t="str">
            <v>K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b">
            <v>0</v>
          </cell>
          <cell r="R37">
            <v>0</v>
          </cell>
          <cell r="S37">
            <v>0</v>
          </cell>
        </row>
        <row r="38">
          <cell r="A38">
            <v>5500</v>
          </cell>
          <cell r="B38" t="str">
            <v>Return Penjualan</v>
          </cell>
          <cell r="C38" t="str">
            <v>L</v>
          </cell>
          <cell r="D38" t="str">
            <v>K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b">
            <v>0</v>
          </cell>
          <cell r="R38">
            <v>0</v>
          </cell>
          <cell r="S38">
            <v>0</v>
          </cell>
        </row>
        <row r="39">
          <cell r="A39">
            <v>4130</v>
          </cell>
          <cell r="B39" t="str">
            <v>Pot Pembelian</v>
          </cell>
          <cell r="C39" t="str">
            <v>L</v>
          </cell>
          <cell r="D39" t="str">
            <v>K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b">
            <v>0</v>
          </cell>
          <cell r="R39">
            <v>0</v>
          </cell>
          <cell r="S39">
            <v>0</v>
          </cell>
        </row>
        <row r="40">
          <cell r="A40">
            <v>510001</v>
          </cell>
          <cell r="B40" t="str">
            <v>HPP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446923292</v>
          </cell>
          <cell r="J40">
            <v>149640653.59999999</v>
          </cell>
          <cell r="K40">
            <v>297282638.39999998</v>
          </cell>
          <cell r="L40">
            <v>0</v>
          </cell>
          <cell r="M40">
            <v>297282638.39999998</v>
          </cell>
          <cell r="N40">
            <v>0</v>
          </cell>
          <cell r="O40">
            <v>0</v>
          </cell>
          <cell r="P40">
            <v>0</v>
          </cell>
          <cell r="Q40" t="b">
            <v>1</v>
          </cell>
          <cell r="R40">
            <v>0</v>
          </cell>
          <cell r="S40">
            <v>0</v>
          </cell>
        </row>
        <row r="41">
          <cell r="A41">
            <v>511001</v>
          </cell>
          <cell r="B41" t="str">
            <v>PEMBELIAN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320359659</v>
          </cell>
          <cell r="J41">
            <v>320359659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b">
            <v>1</v>
          </cell>
          <cell r="R41">
            <v>0</v>
          </cell>
          <cell r="S41">
            <v>0</v>
          </cell>
        </row>
        <row r="42">
          <cell r="A42">
            <v>5120</v>
          </cell>
          <cell r="B42" t="str">
            <v>Return Pembelian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b">
            <v>0</v>
          </cell>
          <cell r="R42">
            <v>0</v>
          </cell>
          <cell r="S42">
            <v>0</v>
          </cell>
        </row>
        <row r="43">
          <cell r="A43">
            <v>5130</v>
          </cell>
          <cell r="B43" t="str">
            <v>Pot Penjualan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b">
            <v>0</v>
          </cell>
          <cell r="R43">
            <v>0</v>
          </cell>
          <cell r="S43">
            <v>0</v>
          </cell>
        </row>
        <row r="44">
          <cell r="A44">
            <v>811001</v>
          </cell>
          <cell r="B44" t="str">
            <v>Lembur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b">
            <v>0</v>
          </cell>
          <cell r="R44">
            <v>0</v>
          </cell>
          <cell r="S44">
            <v>0</v>
          </cell>
        </row>
        <row r="45">
          <cell r="A45">
            <v>811002</v>
          </cell>
          <cell r="B45" t="str">
            <v>INCENTIVE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162000</v>
          </cell>
          <cell r="H45">
            <v>0</v>
          </cell>
          <cell r="I45">
            <v>0</v>
          </cell>
          <cell r="J45">
            <v>0</v>
          </cell>
          <cell r="K45">
            <v>162000</v>
          </cell>
          <cell r="L45">
            <v>0</v>
          </cell>
          <cell r="M45">
            <v>162000</v>
          </cell>
          <cell r="N45">
            <v>0</v>
          </cell>
          <cell r="O45">
            <v>0</v>
          </cell>
          <cell r="P45">
            <v>0</v>
          </cell>
          <cell r="Q45" t="b">
            <v>1</v>
          </cell>
          <cell r="R45">
            <v>0</v>
          </cell>
          <cell r="S45">
            <v>0</v>
          </cell>
        </row>
        <row r="46">
          <cell r="A46">
            <v>811003</v>
          </cell>
          <cell r="B46" t="str">
            <v>BBM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2560826</v>
          </cell>
          <cell r="H46">
            <v>0</v>
          </cell>
          <cell r="I46">
            <v>0</v>
          </cell>
          <cell r="J46">
            <v>0</v>
          </cell>
          <cell r="K46">
            <v>2560826</v>
          </cell>
          <cell r="L46">
            <v>0</v>
          </cell>
          <cell r="M46">
            <v>2560826</v>
          </cell>
          <cell r="N46">
            <v>0</v>
          </cell>
          <cell r="O46">
            <v>0</v>
          </cell>
          <cell r="P46">
            <v>0</v>
          </cell>
          <cell r="Q46" t="b">
            <v>1</v>
          </cell>
          <cell r="R46">
            <v>0</v>
          </cell>
          <cell r="S46">
            <v>0</v>
          </cell>
        </row>
        <row r="47">
          <cell r="A47">
            <v>811004</v>
          </cell>
          <cell r="B47" t="str">
            <v>PEMELIHARAAN KENDARAAN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925000</v>
          </cell>
          <cell r="H47">
            <v>0</v>
          </cell>
          <cell r="I47">
            <v>0</v>
          </cell>
          <cell r="J47">
            <v>0</v>
          </cell>
          <cell r="K47">
            <v>925000</v>
          </cell>
          <cell r="L47">
            <v>0</v>
          </cell>
          <cell r="M47">
            <v>925000</v>
          </cell>
          <cell r="N47">
            <v>0</v>
          </cell>
          <cell r="O47">
            <v>0</v>
          </cell>
          <cell r="P47">
            <v>0</v>
          </cell>
          <cell r="Q47" t="b">
            <v>1</v>
          </cell>
          <cell r="R47">
            <v>0</v>
          </cell>
          <cell r="S47">
            <v>0</v>
          </cell>
        </row>
        <row r="48">
          <cell r="A48">
            <v>811005</v>
          </cell>
          <cell r="B48" t="str">
            <v>PARKIR &amp; TOL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4000</v>
          </cell>
          <cell r="H48">
            <v>0</v>
          </cell>
          <cell r="I48">
            <v>0</v>
          </cell>
          <cell r="J48">
            <v>0</v>
          </cell>
          <cell r="K48">
            <v>4000</v>
          </cell>
          <cell r="L48">
            <v>0</v>
          </cell>
          <cell r="M48">
            <v>4000</v>
          </cell>
          <cell r="N48">
            <v>0</v>
          </cell>
          <cell r="O48">
            <v>0</v>
          </cell>
          <cell r="P48">
            <v>0</v>
          </cell>
          <cell r="Q48" t="b">
            <v>1</v>
          </cell>
          <cell r="R48">
            <v>0</v>
          </cell>
          <cell r="S48">
            <v>0</v>
          </cell>
        </row>
        <row r="49">
          <cell r="A49">
            <v>811006</v>
          </cell>
          <cell r="B49" t="str">
            <v>PENGIRIMAN DOKUMENT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68000</v>
          </cell>
          <cell r="H49">
            <v>0</v>
          </cell>
          <cell r="I49">
            <v>0</v>
          </cell>
          <cell r="J49">
            <v>0</v>
          </cell>
          <cell r="K49">
            <v>68000</v>
          </cell>
          <cell r="L49">
            <v>0</v>
          </cell>
          <cell r="M49">
            <v>68000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821000</v>
          </cell>
          <cell r="B50" t="str">
            <v>Perlengkapan Kantor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821001</v>
          </cell>
          <cell r="B51" t="str">
            <v>GAJI DAN TUNJANG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12054867</v>
          </cell>
          <cell r="H51">
            <v>0</v>
          </cell>
          <cell r="I51">
            <v>13128567</v>
          </cell>
          <cell r="J51">
            <v>12054867</v>
          </cell>
          <cell r="K51">
            <v>13128567</v>
          </cell>
          <cell r="L51">
            <v>0</v>
          </cell>
          <cell r="M51">
            <v>13128567</v>
          </cell>
          <cell r="N51">
            <v>0</v>
          </cell>
          <cell r="O51">
            <v>0</v>
          </cell>
          <cell r="P51">
            <v>0</v>
          </cell>
          <cell r="Q51" t="b">
            <v>1</v>
          </cell>
          <cell r="R51">
            <v>0</v>
          </cell>
          <cell r="S51">
            <v>0</v>
          </cell>
        </row>
        <row r="52">
          <cell r="A52">
            <v>821002</v>
          </cell>
          <cell r="B52" t="str">
            <v>JAMSOSTEK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1201020</v>
          </cell>
          <cell r="H52">
            <v>0</v>
          </cell>
          <cell r="I52">
            <v>0</v>
          </cell>
          <cell r="J52">
            <v>0</v>
          </cell>
          <cell r="K52">
            <v>1201020</v>
          </cell>
          <cell r="L52">
            <v>0</v>
          </cell>
          <cell r="M52">
            <v>1201020</v>
          </cell>
          <cell r="N52">
            <v>0</v>
          </cell>
          <cell r="O52">
            <v>0</v>
          </cell>
          <cell r="P52">
            <v>0</v>
          </cell>
          <cell r="Q52" t="b">
            <v>1</v>
          </cell>
          <cell r="R52">
            <v>0</v>
          </cell>
          <cell r="S52">
            <v>0</v>
          </cell>
        </row>
        <row r="53">
          <cell r="A53">
            <v>821004</v>
          </cell>
          <cell r="B53" t="str">
            <v>KONSUMSI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687500</v>
          </cell>
          <cell r="I53">
            <v>0</v>
          </cell>
          <cell r="J53">
            <v>0</v>
          </cell>
          <cell r="K53">
            <v>-687500</v>
          </cell>
          <cell r="L53">
            <v>0</v>
          </cell>
          <cell r="M53">
            <v>-687500</v>
          </cell>
          <cell r="N53">
            <v>0</v>
          </cell>
          <cell r="O53">
            <v>0</v>
          </cell>
          <cell r="P53">
            <v>0</v>
          </cell>
          <cell r="Q53" t="b">
            <v>1</v>
          </cell>
          <cell r="R53">
            <v>0</v>
          </cell>
          <cell r="S53">
            <v>0</v>
          </cell>
        </row>
        <row r="54">
          <cell r="A54">
            <v>821005</v>
          </cell>
          <cell r="B54" t="str">
            <v>PENGOBATAN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b">
            <v>0</v>
          </cell>
          <cell r="R54">
            <v>0</v>
          </cell>
          <cell r="S54">
            <v>0</v>
          </cell>
        </row>
        <row r="55">
          <cell r="A55">
            <v>821006</v>
          </cell>
          <cell r="B55" t="str">
            <v>THR/BONUS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 t="b">
            <v>0</v>
          </cell>
          <cell r="R55">
            <v>0</v>
          </cell>
          <cell r="S55">
            <v>0</v>
          </cell>
        </row>
        <row r="56">
          <cell r="A56">
            <v>822005</v>
          </cell>
          <cell r="B56" t="str">
            <v>PEMELIHARAAN KANTOR DAN BANGUNAN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b">
            <v>0</v>
          </cell>
          <cell r="R56">
            <v>0</v>
          </cell>
          <cell r="S56">
            <v>0</v>
          </cell>
        </row>
        <row r="57">
          <cell r="A57">
            <v>822015</v>
          </cell>
          <cell r="B57" t="str">
            <v>PEMELIHARAAN INVENTARIS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824001</v>
          </cell>
          <cell r="B58" t="str">
            <v xml:space="preserve">LISTRIK 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555000</v>
          </cell>
          <cell r="H58">
            <v>0</v>
          </cell>
          <cell r="I58">
            <v>0</v>
          </cell>
          <cell r="J58">
            <v>0</v>
          </cell>
          <cell r="K58">
            <v>555000</v>
          </cell>
          <cell r="L58">
            <v>0</v>
          </cell>
          <cell r="M58">
            <v>555000</v>
          </cell>
          <cell r="N58">
            <v>0</v>
          </cell>
          <cell r="O58">
            <v>0</v>
          </cell>
          <cell r="P58">
            <v>0</v>
          </cell>
          <cell r="Q58" t="b">
            <v>1</v>
          </cell>
          <cell r="R58">
            <v>0</v>
          </cell>
          <cell r="S58">
            <v>0</v>
          </cell>
        </row>
        <row r="59">
          <cell r="A59">
            <v>824002</v>
          </cell>
          <cell r="B59" t="str">
            <v>ALAT TULIS &amp; CET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874000</v>
          </cell>
          <cell r="H59">
            <v>0</v>
          </cell>
          <cell r="I59">
            <v>0</v>
          </cell>
          <cell r="J59">
            <v>0</v>
          </cell>
          <cell r="K59">
            <v>874000</v>
          </cell>
          <cell r="L59">
            <v>0</v>
          </cell>
          <cell r="M59">
            <v>874000</v>
          </cell>
          <cell r="N59">
            <v>0</v>
          </cell>
          <cell r="O59">
            <v>0</v>
          </cell>
          <cell r="P59">
            <v>0</v>
          </cell>
          <cell r="Q59" t="b">
            <v>1</v>
          </cell>
          <cell r="R59">
            <v>0</v>
          </cell>
          <cell r="S59">
            <v>0</v>
          </cell>
        </row>
        <row r="60">
          <cell r="A60">
            <v>824003</v>
          </cell>
          <cell r="B60" t="str">
            <v>TELEPHONE/KAWAT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326670</v>
          </cell>
          <cell r="H60">
            <v>0</v>
          </cell>
          <cell r="I60">
            <v>0</v>
          </cell>
          <cell r="J60">
            <v>0</v>
          </cell>
          <cell r="K60">
            <v>326670</v>
          </cell>
          <cell r="L60">
            <v>0</v>
          </cell>
          <cell r="M60">
            <v>326670</v>
          </cell>
          <cell r="N60">
            <v>0</v>
          </cell>
          <cell r="O60">
            <v>0</v>
          </cell>
          <cell r="P60">
            <v>0</v>
          </cell>
          <cell r="Q60" t="b">
            <v>1</v>
          </cell>
          <cell r="R60">
            <v>0</v>
          </cell>
          <cell r="S60">
            <v>0</v>
          </cell>
        </row>
        <row r="61">
          <cell r="A61">
            <v>824004</v>
          </cell>
          <cell r="B61" t="str">
            <v>SUMBANGAN/IURAN/MAJALAH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 t="b">
            <v>0</v>
          </cell>
          <cell r="R61">
            <v>0</v>
          </cell>
          <cell r="S61">
            <v>0</v>
          </cell>
        </row>
        <row r="62">
          <cell r="A62">
            <v>824005</v>
          </cell>
          <cell r="B62" t="str">
            <v>PERJALANAN DINAS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824006</v>
          </cell>
          <cell r="B63" t="str">
            <v>TRAINNING/SEMINAR/RAPAT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824007</v>
          </cell>
          <cell r="B64" t="str">
            <v>BIAYA RUMAH TANGGA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929000</v>
          </cell>
          <cell r="H64">
            <v>0</v>
          </cell>
          <cell r="I64">
            <v>0</v>
          </cell>
          <cell r="J64">
            <v>0</v>
          </cell>
          <cell r="K64">
            <v>929000</v>
          </cell>
          <cell r="L64">
            <v>0</v>
          </cell>
          <cell r="M64">
            <v>929000</v>
          </cell>
          <cell r="N64">
            <v>0</v>
          </cell>
          <cell r="O64">
            <v>0</v>
          </cell>
          <cell r="P64">
            <v>0</v>
          </cell>
          <cell r="Q64" t="b">
            <v>1</v>
          </cell>
          <cell r="R64">
            <v>0</v>
          </cell>
          <cell r="S64">
            <v>0</v>
          </cell>
        </row>
        <row r="65">
          <cell r="A65">
            <v>824008</v>
          </cell>
          <cell r="B65" t="str">
            <v>SEWA KENDARAAN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15480000</v>
          </cell>
          <cell r="H65">
            <v>0</v>
          </cell>
          <cell r="I65">
            <v>0</v>
          </cell>
          <cell r="J65">
            <v>0</v>
          </cell>
          <cell r="K65">
            <v>15480000</v>
          </cell>
          <cell r="L65">
            <v>0</v>
          </cell>
          <cell r="M65">
            <v>15480000</v>
          </cell>
          <cell r="N65">
            <v>0</v>
          </cell>
          <cell r="O65">
            <v>0</v>
          </cell>
          <cell r="P65">
            <v>0</v>
          </cell>
          <cell r="Q65" t="b">
            <v>1</v>
          </cell>
          <cell r="R65">
            <v>0</v>
          </cell>
          <cell r="S65">
            <v>0</v>
          </cell>
        </row>
        <row r="66">
          <cell r="A66">
            <v>824009</v>
          </cell>
          <cell r="B66" t="str">
            <v>SEWA KANTOR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2934000</v>
          </cell>
          <cell r="H66">
            <v>0</v>
          </cell>
          <cell r="I66">
            <v>0</v>
          </cell>
          <cell r="J66">
            <v>0</v>
          </cell>
          <cell r="K66">
            <v>2934000</v>
          </cell>
          <cell r="L66">
            <v>0</v>
          </cell>
          <cell r="M66">
            <v>2934000</v>
          </cell>
          <cell r="N66">
            <v>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824010</v>
          </cell>
          <cell r="B67" t="str">
            <v>SEWA INVENTARIS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1637900</v>
          </cell>
          <cell r="H67">
            <v>0</v>
          </cell>
          <cell r="I67">
            <v>0</v>
          </cell>
          <cell r="J67">
            <v>0</v>
          </cell>
          <cell r="K67">
            <v>1637900</v>
          </cell>
          <cell r="L67">
            <v>0</v>
          </cell>
          <cell r="M67">
            <v>1637900</v>
          </cell>
          <cell r="N67">
            <v>0</v>
          </cell>
          <cell r="O67">
            <v>0</v>
          </cell>
          <cell r="P67">
            <v>0</v>
          </cell>
          <cell r="Q67" t="b">
            <v>1</v>
          </cell>
          <cell r="R67">
            <v>0</v>
          </cell>
          <cell r="S67">
            <v>0</v>
          </cell>
        </row>
        <row r="68">
          <cell r="A68">
            <v>824011</v>
          </cell>
          <cell r="B68" t="str">
            <v>PEMBELIAN TRIPLEK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b">
            <v>0</v>
          </cell>
          <cell r="R68">
            <v>0</v>
          </cell>
          <cell r="S68">
            <v>0</v>
          </cell>
        </row>
        <row r="69">
          <cell r="A69">
            <v>824013</v>
          </cell>
          <cell r="B69" t="str">
            <v>PENGHAPUSAN PIUTANG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 t="b">
            <v>0</v>
          </cell>
          <cell r="R69">
            <v>0</v>
          </cell>
          <cell r="S69">
            <v>0</v>
          </cell>
        </row>
        <row r="70">
          <cell r="A70">
            <v>824019</v>
          </cell>
          <cell r="B70" t="str">
            <v>PERIJINAN DAN PBB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b">
            <v>0</v>
          </cell>
          <cell r="R70">
            <v>0</v>
          </cell>
          <cell r="S70">
            <v>0</v>
          </cell>
        </row>
        <row r="71">
          <cell r="A71">
            <v>824021</v>
          </cell>
          <cell r="B71" t="str">
            <v>BIAYA STNK/KEUR/DISPENSASI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824033</v>
          </cell>
          <cell r="B72" t="str">
            <v>BIAYA KEAMANAN DAN KEBERSIHAN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824037</v>
          </cell>
          <cell r="B73" t="str">
            <v>BENDA POS /MATERAI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180000</v>
          </cell>
          <cell r="H73">
            <v>0</v>
          </cell>
          <cell r="I73">
            <v>0</v>
          </cell>
          <cell r="J73">
            <v>0</v>
          </cell>
          <cell r="K73">
            <v>180000</v>
          </cell>
          <cell r="L73">
            <v>0</v>
          </cell>
          <cell r="M73">
            <v>180000</v>
          </cell>
          <cell r="N73">
            <v>0</v>
          </cell>
          <cell r="O73">
            <v>0</v>
          </cell>
          <cell r="P73">
            <v>0</v>
          </cell>
          <cell r="Q73" t="b">
            <v>1</v>
          </cell>
          <cell r="R73">
            <v>0</v>
          </cell>
          <cell r="S73">
            <v>0</v>
          </cell>
        </row>
        <row r="74">
          <cell r="A74">
            <v>824038</v>
          </cell>
          <cell r="B74" t="str">
            <v>JASA KURIR/PENGIRIMAN DOKUMENT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824041</v>
          </cell>
          <cell r="B75" t="str">
            <v>AIR (PAM)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824042</v>
          </cell>
          <cell r="B76" t="str">
            <v>REPACKING,BONGKAR MUAT DLL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12927500</v>
          </cell>
          <cell r="H76">
            <v>37000</v>
          </cell>
          <cell r="I76">
            <v>0</v>
          </cell>
          <cell r="J76">
            <v>0</v>
          </cell>
          <cell r="K76">
            <v>12890500</v>
          </cell>
          <cell r="L76">
            <v>0</v>
          </cell>
          <cell r="M76">
            <v>12890500</v>
          </cell>
          <cell r="N76">
            <v>0</v>
          </cell>
          <cell r="O76">
            <v>0</v>
          </cell>
          <cell r="P76">
            <v>0</v>
          </cell>
          <cell r="Q76" t="b">
            <v>1</v>
          </cell>
          <cell r="R76">
            <v>0</v>
          </cell>
          <cell r="S76">
            <v>0</v>
          </cell>
        </row>
        <row r="77">
          <cell r="A77">
            <v>825011</v>
          </cell>
          <cell r="B77" t="str">
            <v>BIAYA PAJAK</v>
          </cell>
          <cell r="C77" t="str">
            <v>L</v>
          </cell>
          <cell r="D77" t="str">
            <v>D</v>
          </cell>
          <cell r="E77">
            <v>0</v>
          </cell>
          <cell r="F77">
            <v>0</v>
          </cell>
          <cell r="G77">
            <v>229</v>
          </cell>
          <cell r="H77">
            <v>0</v>
          </cell>
          <cell r="I77">
            <v>0</v>
          </cell>
          <cell r="J77">
            <v>0</v>
          </cell>
          <cell r="K77">
            <v>229</v>
          </cell>
          <cell r="L77">
            <v>0</v>
          </cell>
          <cell r="M77">
            <v>229</v>
          </cell>
          <cell r="N77">
            <v>0</v>
          </cell>
          <cell r="O77">
            <v>0</v>
          </cell>
          <cell r="P77">
            <v>0</v>
          </cell>
          <cell r="Q77" t="b">
            <v>1</v>
          </cell>
          <cell r="R77">
            <v>0</v>
          </cell>
          <cell r="S77">
            <v>0</v>
          </cell>
        </row>
        <row r="78">
          <cell r="A78">
            <v>825012</v>
          </cell>
          <cell r="B78" t="str">
            <v>ADMIN BANK</v>
          </cell>
          <cell r="C78" t="str">
            <v>L</v>
          </cell>
          <cell r="D78" t="str">
            <v>D</v>
          </cell>
          <cell r="E78">
            <v>0</v>
          </cell>
          <cell r="F78">
            <v>0</v>
          </cell>
          <cell r="G78">
            <v>75000</v>
          </cell>
          <cell r="H78">
            <v>0</v>
          </cell>
          <cell r="I78">
            <v>0</v>
          </cell>
          <cell r="J78">
            <v>0</v>
          </cell>
          <cell r="K78">
            <v>75000</v>
          </cell>
          <cell r="L78">
            <v>0</v>
          </cell>
          <cell r="M78">
            <v>75000</v>
          </cell>
          <cell r="N78">
            <v>0</v>
          </cell>
          <cell r="O78">
            <v>0</v>
          </cell>
          <cell r="P78">
            <v>0</v>
          </cell>
          <cell r="Q78" t="b">
            <v>1</v>
          </cell>
          <cell r="R78">
            <v>0</v>
          </cell>
          <cell r="S78">
            <v>0</v>
          </cell>
        </row>
        <row r="79">
          <cell r="A79">
            <v>825013</v>
          </cell>
          <cell r="B79" t="str">
            <v>BIAYA JASA MANAGEMENT</v>
          </cell>
          <cell r="C79" t="str">
            <v>L</v>
          </cell>
          <cell r="D79" t="str">
            <v>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825015</v>
          </cell>
          <cell r="B80" t="str">
            <v>BIAYA RERUTMEN KARYAWAN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b">
            <v>0</v>
          </cell>
          <cell r="R80">
            <v>0</v>
          </cell>
          <cell r="S80">
            <v>0</v>
          </cell>
        </row>
        <row r="81">
          <cell r="A81">
            <v>825099</v>
          </cell>
          <cell r="B81" t="str">
            <v>LAIN-LAIN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b">
            <v>0</v>
          </cell>
          <cell r="R81">
            <v>0</v>
          </cell>
          <cell r="S81">
            <v>0</v>
          </cell>
        </row>
        <row r="82">
          <cell r="A82">
            <v>829207</v>
          </cell>
          <cell r="B82" t="str">
            <v>BIAYA PROMOSI DAGANG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 t="b">
            <v>0</v>
          </cell>
          <cell r="R82">
            <v>0</v>
          </cell>
          <cell r="S82">
            <v>0</v>
          </cell>
        </row>
        <row r="83">
          <cell r="A83">
            <v>910200</v>
          </cell>
          <cell r="B83" t="str">
            <v>PENDAPATAN BUNGA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1148</v>
          </cell>
          <cell r="I83">
            <v>0</v>
          </cell>
          <cell r="J83">
            <v>0</v>
          </cell>
          <cell r="K83">
            <v>-1148</v>
          </cell>
          <cell r="L83">
            <v>0</v>
          </cell>
          <cell r="M83">
            <v>-1148</v>
          </cell>
          <cell r="N83">
            <v>0</v>
          </cell>
          <cell r="O83">
            <v>0</v>
          </cell>
          <cell r="P83">
            <v>0</v>
          </cell>
          <cell r="Q83" t="b">
            <v>1</v>
          </cell>
          <cell r="R83">
            <v>0</v>
          </cell>
          <cell r="S83">
            <v>0</v>
          </cell>
        </row>
        <row r="84">
          <cell r="A84">
            <v>910800</v>
          </cell>
          <cell r="B84" t="str">
            <v>PENJUALAN BARANG BEKAS/SISA BA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919900</v>
          </cell>
          <cell r="B85" t="str">
            <v>PENDAPATAN LAIN-LAIN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920100</v>
          </cell>
          <cell r="B86" t="str">
            <v>BEBAN BUNGA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929900</v>
          </cell>
          <cell r="B87" t="str">
            <v>BEBAN LAIN-LAIN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825010</v>
          </cell>
          <cell r="B88" t="str">
            <v>BIAYA PENGANGKUT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 t="str">
            <v>Laba Bulan Berjalan</v>
          </cell>
          <cell r="E89">
            <v>2215725981</v>
          </cell>
          <cell r="F89">
            <v>2215725981.0000005</v>
          </cell>
          <cell r="G89">
            <v>1395813232</v>
          </cell>
          <cell r="H89">
            <v>1395813232</v>
          </cell>
          <cell r="I89">
            <v>1533755428.0416665</v>
          </cell>
          <cell r="J89">
            <v>1533755428.0416665</v>
          </cell>
          <cell r="K89">
            <v>2370428143</v>
          </cell>
          <cell r="L89">
            <v>2370428143.0000005</v>
          </cell>
          <cell r="M89">
            <v>350525702.39999998</v>
          </cell>
          <cell r="N89">
            <v>460613374</v>
          </cell>
          <cell r="O89">
            <v>2019902440.6000001</v>
          </cell>
          <cell r="P89">
            <v>2019902440.6000006</v>
          </cell>
          <cell r="Q89" t="b">
            <v>1</v>
          </cell>
          <cell r="R89">
            <v>2019902440.6000001</v>
          </cell>
          <cell r="S89">
            <v>2019902440.6000006</v>
          </cell>
        </row>
        <row r="90">
          <cell r="F90">
            <v>0</v>
          </cell>
          <cell r="G90">
            <v>0</v>
          </cell>
          <cell r="I90">
            <v>0</v>
          </cell>
          <cell r="K90">
            <v>0</v>
          </cell>
          <cell r="M90">
            <v>110087671.60000002</v>
          </cell>
          <cell r="P90">
            <v>0</v>
          </cell>
          <cell r="Q90" t="b">
            <v>1</v>
          </cell>
          <cell r="S90">
            <v>0</v>
          </cell>
        </row>
        <row r="91">
          <cell r="E91">
            <v>2215725981</v>
          </cell>
          <cell r="F91">
            <v>2215725981.0000005</v>
          </cell>
          <cell r="G91">
            <v>1395813232</v>
          </cell>
          <cell r="H91">
            <v>1395813232</v>
          </cell>
          <cell r="I91">
            <v>1533755428.0416665</v>
          </cell>
          <cell r="J91">
            <v>1533755428.0416665</v>
          </cell>
          <cell r="K91">
            <v>2370428143</v>
          </cell>
          <cell r="L91">
            <v>2370428143.0000005</v>
          </cell>
          <cell r="M91">
            <v>460613374</v>
          </cell>
          <cell r="N91">
            <v>460613374</v>
          </cell>
          <cell r="O91">
            <v>2019902440.6000001</v>
          </cell>
          <cell r="P91">
            <v>2019902440.6000006</v>
          </cell>
          <cell r="Q91" t="b">
            <v>1</v>
          </cell>
          <cell r="R91">
            <v>2019902440.6000001</v>
          </cell>
          <cell r="S91">
            <v>2019902440.6000006</v>
          </cell>
        </row>
        <row r="93">
          <cell r="B93" t="str">
            <v>Ctrl Jumlah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</row>
        <row r="94">
          <cell r="B94" t="str">
            <v>Ctrl vs Rekap GL</v>
          </cell>
          <cell r="G94">
            <v>0</v>
          </cell>
          <cell r="H94">
            <v>0</v>
          </cell>
        </row>
        <row r="95">
          <cell r="B95" t="str">
            <v>Ctrl vs Memo Jurnal</v>
          </cell>
          <cell r="I95">
            <v>0</v>
          </cell>
          <cell r="J95">
            <v>0</v>
          </cell>
        </row>
        <row r="96">
          <cell r="B96" t="str">
            <v>Ctrl vs Rugi Laba</v>
          </cell>
          <cell r="M96">
            <v>0</v>
          </cell>
        </row>
        <row r="97">
          <cell r="B97" t="str">
            <v>Ctrl vs Neraca</v>
          </cell>
          <cell r="O97">
            <v>0</v>
          </cell>
          <cell r="P97">
            <v>0</v>
          </cell>
        </row>
        <row r="98">
          <cell r="B98" t="str">
            <v>Ctrl vs COGS</v>
          </cell>
          <cell r="K98">
            <v>0</v>
          </cell>
        </row>
        <row r="99">
          <cell r="B99" t="str">
            <v>Ctrl vs Analisa Piutang</v>
          </cell>
          <cell r="O99">
            <v>0</v>
          </cell>
        </row>
        <row r="100">
          <cell r="B100" t="str">
            <v>Ctrl vs So Persed Akir</v>
          </cell>
          <cell r="O100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pane ySplit="2" topLeftCell="A3" activePane="bottomLeft" state="frozen"/>
      <selection pane="bottomLeft" activeCell="B5" sqref="B5"/>
    </sheetView>
  </sheetViews>
  <sheetFormatPr defaultRowHeight="15"/>
  <cols>
    <col min="1" max="1" width="11.85546875" style="377" bestFit="1" customWidth="1"/>
    <col min="2" max="2" width="50" style="375" customWidth="1"/>
    <col min="3" max="3" width="12" style="376" customWidth="1"/>
    <col min="4" max="4" width="9.140625" style="377"/>
    <col min="5" max="5" width="9.140625" style="375"/>
  </cols>
  <sheetData>
    <row r="1" spans="1:5" ht="18">
      <c r="A1" s="374" t="s">
        <v>269</v>
      </c>
    </row>
    <row r="2" spans="1:5" s="376" customFormat="1" ht="12.75">
      <c r="A2" s="378" t="s">
        <v>270</v>
      </c>
      <c r="B2" s="378" t="s">
        <v>271</v>
      </c>
      <c r="C2" s="379" t="s">
        <v>272</v>
      </c>
      <c r="D2" s="377"/>
      <c r="E2" s="375"/>
    </row>
    <row r="3" spans="1:5" s="376" customFormat="1" ht="12.75">
      <c r="A3" s="380">
        <v>110101</v>
      </c>
      <c r="B3" s="381" t="s">
        <v>273</v>
      </c>
      <c r="C3" s="382" t="s">
        <v>274</v>
      </c>
      <c r="D3" s="377"/>
      <c r="E3" s="375"/>
    </row>
    <row r="4" spans="1:5" s="376" customFormat="1" ht="12.75">
      <c r="A4" s="380">
        <v>110102</v>
      </c>
      <c r="B4" s="381" t="s">
        <v>275</v>
      </c>
      <c r="C4" s="382" t="s">
        <v>274</v>
      </c>
      <c r="D4" s="377"/>
      <c r="E4" s="375"/>
    </row>
    <row r="5" spans="1:5" s="376" customFormat="1" ht="12.75">
      <c r="A5" s="380">
        <v>110201</v>
      </c>
      <c r="B5" s="381" t="s">
        <v>276</v>
      </c>
      <c r="C5" s="382" t="s">
        <v>274</v>
      </c>
      <c r="D5" s="377"/>
      <c r="E5" s="375"/>
    </row>
    <row r="6" spans="1:5" s="376" customFormat="1" ht="12.75">
      <c r="A6" s="380" t="s">
        <v>227</v>
      </c>
      <c r="B6" s="381" t="s">
        <v>277</v>
      </c>
      <c r="C6" s="382" t="s">
        <v>274</v>
      </c>
      <c r="D6" s="377"/>
      <c r="E6" s="375"/>
    </row>
    <row r="7" spans="1:5" s="376" customFormat="1" ht="12.75">
      <c r="A7" s="380">
        <v>110210</v>
      </c>
      <c r="B7" s="381" t="s">
        <v>278</v>
      </c>
      <c r="C7" s="382" t="s">
        <v>274</v>
      </c>
      <c r="D7" s="377"/>
      <c r="E7" s="375"/>
    </row>
    <row r="8" spans="1:5" s="376" customFormat="1" ht="12.75">
      <c r="A8" s="380">
        <v>110212</v>
      </c>
      <c r="B8" s="381" t="s">
        <v>279</v>
      </c>
      <c r="C8" s="382" t="s">
        <v>274</v>
      </c>
      <c r="D8" s="377"/>
      <c r="E8" s="375"/>
    </row>
    <row r="9" spans="1:5" s="376" customFormat="1" ht="12.75">
      <c r="A9" s="380">
        <v>110301</v>
      </c>
      <c r="B9" s="381" t="s">
        <v>280</v>
      </c>
      <c r="C9" s="382" t="s">
        <v>281</v>
      </c>
      <c r="D9" s="377"/>
      <c r="E9" s="375"/>
    </row>
    <row r="10" spans="1:5" s="376" customFormat="1" ht="12.75">
      <c r="A10" s="380">
        <v>110902</v>
      </c>
      <c r="B10" s="381" t="s">
        <v>282</v>
      </c>
      <c r="C10" s="382" t="s">
        <v>274</v>
      </c>
      <c r="D10" s="377"/>
      <c r="E10" s="375"/>
    </row>
    <row r="11" spans="1:5" s="376" customFormat="1" ht="12.75">
      <c r="A11" s="380">
        <v>130120</v>
      </c>
      <c r="B11" s="381" t="s">
        <v>283</v>
      </c>
      <c r="C11" s="382" t="s">
        <v>274</v>
      </c>
      <c r="D11" s="377"/>
      <c r="E11" s="375"/>
    </row>
    <row r="12" spans="1:5" s="376" customFormat="1" ht="12.75">
      <c r="A12" s="380">
        <v>130121</v>
      </c>
      <c r="B12" s="381" t="s">
        <v>284</v>
      </c>
      <c r="C12" s="382" t="s">
        <v>274</v>
      </c>
      <c r="D12" s="377"/>
      <c r="E12" s="375"/>
    </row>
    <row r="13" spans="1:5" s="376" customFormat="1" ht="12.75">
      <c r="A13" s="380">
        <v>130130</v>
      </c>
      <c r="B13" s="381" t="s">
        <v>285</v>
      </c>
      <c r="C13" s="382" t="s">
        <v>274</v>
      </c>
      <c r="D13" s="377"/>
      <c r="E13" s="375"/>
    </row>
    <row r="14" spans="1:5" s="376" customFormat="1" ht="12.75">
      <c r="A14" s="380">
        <v>130131</v>
      </c>
      <c r="B14" s="381" t="s">
        <v>286</v>
      </c>
      <c r="C14" s="382" t="s">
        <v>274</v>
      </c>
      <c r="D14" s="377"/>
      <c r="E14" s="375"/>
    </row>
    <row r="15" spans="1:5" s="376" customFormat="1" ht="12.75">
      <c r="A15" s="380">
        <v>130501</v>
      </c>
      <c r="B15" s="381" t="s">
        <v>287</v>
      </c>
      <c r="C15" s="382" t="s">
        <v>274</v>
      </c>
      <c r="D15" s="377"/>
      <c r="E15" s="375"/>
    </row>
    <row r="16" spans="1:5" s="376" customFormat="1" ht="12.75">
      <c r="A16" s="380">
        <v>130502</v>
      </c>
      <c r="B16" s="381" t="s">
        <v>288</v>
      </c>
      <c r="C16" s="382" t="s">
        <v>274</v>
      </c>
      <c r="D16" s="377"/>
      <c r="E16" s="375"/>
    </row>
    <row r="17" spans="1:5" s="376" customFormat="1" ht="12.75">
      <c r="A17" s="380">
        <v>130504</v>
      </c>
      <c r="B17" s="381" t="s">
        <v>289</v>
      </c>
      <c r="C17" s="382" t="s">
        <v>274</v>
      </c>
      <c r="D17" s="377"/>
      <c r="E17" s="375"/>
    </row>
    <row r="18" spans="1:5" s="376" customFormat="1" ht="12.75">
      <c r="A18" s="380">
        <v>130507</v>
      </c>
      <c r="B18" s="381" t="s">
        <v>290</v>
      </c>
      <c r="C18" s="382" t="s">
        <v>281</v>
      </c>
      <c r="D18" s="377"/>
      <c r="E18" s="375"/>
    </row>
    <row r="19" spans="1:5" s="376" customFormat="1" ht="12.75">
      <c r="A19" s="380">
        <v>140101</v>
      </c>
      <c r="B19" s="381" t="s">
        <v>291</v>
      </c>
      <c r="C19" s="382" t="s">
        <v>281</v>
      </c>
      <c r="D19" s="377"/>
      <c r="E19" s="375"/>
    </row>
    <row r="20" spans="1:5" s="376" customFormat="1" ht="12.75">
      <c r="A20" s="380">
        <v>140301</v>
      </c>
      <c r="B20" s="381" t="s">
        <v>292</v>
      </c>
      <c r="C20" s="382" t="s">
        <v>281</v>
      </c>
      <c r="D20" s="377"/>
      <c r="E20" s="375"/>
    </row>
    <row r="21" spans="1:5" s="376" customFormat="1" ht="12.75">
      <c r="A21" s="380">
        <v>147001</v>
      </c>
      <c r="B21" s="381" t="s">
        <v>293</v>
      </c>
      <c r="C21" s="382" t="s">
        <v>281</v>
      </c>
      <c r="D21" s="377"/>
      <c r="E21" s="375"/>
    </row>
    <row r="22" spans="1:5" s="376" customFormat="1" ht="12.75">
      <c r="A22" s="380">
        <v>150101</v>
      </c>
      <c r="B22" s="381" t="s">
        <v>294</v>
      </c>
      <c r="C22" s="382" t="s">
        <v>281</v>
      </c>
      <c r="D22" s="377"/>
      <c r="E22" s="375"/>
    </row>
    <row r="23" spans="1:5" s="376" customFormat="1" ht="12.75">
      <c r="A23" s="380">
        <v>160101</v>
      </c>
      <c r="B23" s="381" t="s">
        <v>295</v>
      </c>
      <c r="C23" s="382" t="s">
        <v>281</v>
      </c>
      <c r="D23" s="377"/>
      <c r="E23" s="375"/>
    </row>
    <row r="24" spans="1:5" s="376" customFormat="1" ht="12.75">
      <c r="A24" s="380">
        <v>161101</v>
      </c>
      <c r="B24" s="381" t="s">
        <v>296</v>
      </c>
      <c r="C24" s="382" t="s">
        <v>281</v>
      </c>
      <c r="D24" s="377"/>
      <c r="E24" s="375"/>
    </row>
    <row r="25" spans="1:5" s="376" customFormat="1" ht="12.75">
      <c r="A25" s="380">
        <v>161201</v>
      </c>
      <c r="B25" s="381" t="s">
        <v>297</v>
      </c>
      <c r="C25" s="382" t="s">
        <v>281</v>
      </c>
      <c r="D25" s="377"/>
      <c r="E25" s="375"/>
    </row>
    <row r="26" spans="1:5" s="376" customFormat="1" ht="12.75">
      <c r="A26" s="380">
        <v>211001</v>
      </c>
      <c r="B26" s="381" t="s">
        <v>298</v>
      </c>
      <c r="C26" s="382" t="s">
        <v>274</v>
      </c>
      <c r="D26" s="377"/>
      <c r="E26" s="375"/>
    </row>
    <row r="27" spans="1:5" s="376" customFormat="1" ht="12.75">
      <c r="A27" s="380">
        <v>211003</v>
      </c>
      <c r="B27" s="381" t="s">
        <v>299</v>
      </c>
      <c r="C27" s="382" t="s">
        <v>281</v>
      </c>
      <c r="D27" s="377"/>
      <c r="E27" s="375"/>
    </row>
    <row r="28" spans="1:5" s="376" customFormat="1" ht="12.75">
      <c r="A28" s="380">
        <v>211011</v>
      </c>
      <c r="B28" s="381" t="s">
        <v>300</v>
      </c>
      <c r="C28" s="382" t="s">
        <v>281</v>
      </c>
      <c r="D28" s="377"/>
      <c r="E28" s="375"/>
    </row>
    <row r="29" spans="1:5" s="376" customFormat="1" ht="12.75">
      <c r="A29" s="380">
        <v>211012</v>
      </c>
      <c r="B29" s="381" t="s">
        <v>301</v>
      </c>
      <c r="C29" s="382" t="s">
        <v>281</v>
      </c>
      <c r="D29" s="377"/>
      <c r="E29" s="375"/>
    </row>
    <row r="30" spans="1:5" s="376" customFormat="1" ht="12.75">
      <c r="A30" s="380">
        <v>211013</v>
      </c>
      <c r="B30" s="381" t="s">
        <v>302</v>
      </c>
      <c r="C30" s="382" t="s">
        <v>281</v>
      </c>
      <c r="D30" s="377"/>
      <c r="E30" s="375"/>
    </row>
    <row r="31" spans="1:5" s="376" customFormat="1" ht="12.75">
      <c r="A31" s="380">
        <v>211014</v>
      </c>
      <c r="B31" s="381" t="s">
        <v>303</v>
      </c>
      <c r="C31" s="382" t="s">
        <v>281</v>
      </c>
      <c r="D31" s="377"/>
      <c r="E31" s="375"/>
    </row>
    <row r="32" spans="1:5" s="376" customFormat="1" ht="12.75">
      <c r="A32" s="380">
        <v>211015</v>
      </c>
      <c r="B32" s="381" t="s">
        <v>304</v>
      </c>
      <c r="C32" s="382" t="s">
        <v>281</v>
      </c>
      <c r="D32" s="377"/>
      <c r="E32" s="375"/>
    </row>
    <row r="33" spans="1:5" s="376" customFormat="1" ht="12.75">
      <c r="A33" s="380">
        <v>211016</v>
      </c>
      <c r="B33" s="381" t="s">
        <v>305</v>
      </c>
      <c r="C33" s="382" t="s">
        <v>281</v>
      </c>
      <c r="D33" s="377"/>
      <c r="E33" s="375"/>
    </row>
    <row r="34" spans="1:5" s="376" customFormat="1" ht="12.75">
      <c r="A34" s="380">
        <v>211017</v>
      </c>
      <c r="B34" s="381" t="s">
        <v>306</v>
      </c>
      <c r="C34" s="382" t="s">
        <v>281</v>
      </c>
      <c r="D34" s="377"/>
      <c r="E34" s="375"/>
    </row>
    <row r="35" spans="1:5" s="376" customFormat="1" ht="12.75">
      <c r="A35" s="380">
        <v>211018</v>
      </c>
      <c r="B35" s="381" t="s">
        <v>307</v>
      </c>
      <c r="C35" s="382" t="s">
        <v>281</v>
      </c>
      <c r="D35" s="377"/>
      <c r="E35" s="375"/>
    </row>
    <row r="36" spans="1:5" s="376" customFormat="1" ht="12.75">
      <c r="A36" s="380">
        <v>211101</v>
      </c>
      <c r="B36" s="381" t="s">
        <v>308</v>
      </c>
      <c r="C36" s="382" t="s">
        <v>274</v>
      </c>
      <c r="D36" s="377"/>
      <c r="E36" s="375"/>
    </row>
    <row r="37" spans="1:5" s="376" customFormat="1" ht="12.75">
      <c r="A37" s="380">
        <v>211102</v>
      </c>
      <c r="B37" s="381" t="s">
        <v>309</v>
      </c>
      <c r="C37" s="382" t="s">
        <v>274</v>
      </c>
      <c r="D37" s="377"/>
      <c r="E37" s="375"/>
    </row>
    <row r="38" spans="1:5" s="376" customFormat="1" ht="12.75">
      <c r="A38" s="380">
        <v>211103</v>
      </c>
      <c r="B38" s="381" t="s">
        <v>310</v>
      </c>
      <c r="C38" s="382" t="s">
        <v>274</v>
      </c>
      <c r="D38" s="377"/>
      <c r="E38" s="375"/>
    </row>
    <row r="39" spans="1:5" s="376" customFormat="1" ht="12.75">
      <c r="A39" s="380">
        <v>211104</v>
      </c>
      <c r="B39" s="381" t="s">
        <v>311</v>
      </c>
      <c r="C39" s="382" t="s">
        <v>274</v>
      </c>
      <c r="D39" s="377"/>
      <c r="E39" s="375"/>
    </row>
    <row r="40" spans="1:5" s="376" customFormat="1" ht="12.75">
      <c r="A40" s="380">
        <v>211105</v>
      </c>
      <c r="B40" s="381" t="s">
        <v>312</v>
      </c>
      <c r="C40" s="382" t="s">
        <v>281</v>
      </c>
      <c r="D40" s="377"/>
      <c r="E40" s="375"/>
    </row>
    <row r="41" spans="1:5" s="376" customFormat="1" ht="12.75">
      <c r="A41" s="380">
        <v>211201</v>
      </c>
      <c r="B41" s="381" t="s">
        <v>313</v>
      </c>
      <c r="C41" s="382" t="s">
        <v>274</v>
      </c>
      <c r="D41" s="377"/>
      <c r="E41" s="375"/>
    </row>
    <row r="42" spans="1:5" s="376" customFormat="1" ht="12.75">
      <c r="A42" s="380">
        <v>211202</v>
      </c>
      <c r="B42" s="381" t="s">
        <v>314</v>
      </c>
      <c r="C42" s="382" t="s">
        <v>274</v>
      </c>
      <c r="D42" s="377"/>
      <c r="E42" s="375"/>
    </row>
    <row r="43" spans="1:5" s="376" customFormat="1" ht="12.75">
      <c r="A43" s="380">
        <v>211203</v>
      </c>
      <c r="B43" s="381" t="s">
        <v>315</v>
      </c>
      <c r="C43" s="382" t="s">
        <v>274</v>
      </c>
      <c r="D43" s="377"/>
      <c r="E43" s="375"/>
    </row>
    <row r="44" spans="1:5" s="376" customFormat="1" ht="12.75">
      <c r="A44" s="380">
        <v>212001</v>
      </c>
      <c r="B44" s="381" t="s">
        <v>316</v>
      </c>
      <c r="C44" s="382" t="s">
        <v>281</v>
      </c>
      <c r="D44" s="377"/>
      <c r="E44" s="375"/>
    </row>
    <row r="45" spans="1:5" s="376" customFormat="1" ht="12.75">
      <c r="A45" s="380">
        <v>213001</v>
      </c>
      <c r="B45" s="381" t="s">
        <v>317</v>
      </c>
      <c r="C45" s="382" t="s">
        <v>281</v>
      </c>
      <c r="D45" s="377"/>
      <c r="E45" s="375"/>
    </row>
    <row r="46" spans="1:5" s="376" customFormat="1" ht="12.75">
      <c r="A46" s="380">
        <v>214001</v>
      </c>
      <c r="B46" s="381" t="s">
        <v>318</v>
      </c>
      <c r="C46" s="382" t="s">
        <v>281</v>
      </c>
      <c r="D46" s="377"/>
      <c r="E46" s="375"/>
    </row>
    <row r="47" spans="1:5" s="376" customFormat="1" ht="12.75">
      <c r="A47" s="380">
        <v>214002</v>
      </c>
      <c r="B47" s="381" t="s">
        <v>319</v>
      </c>
      <c r="C47" s="382" t="s">
        <v>281</v>
      </c>
      <c r="D47" s="377"/>
      <c r="E47" s="375"/>
    </row>
    <row r="48" spans="1:5" s="376" customFormat="1" ht="12.75">
      <c r="A48" s="380">
        <v>310706</v>
      </c>
      <c r="B48" s="381" t="s">
        <v>320</v>
      </c>
      <c r="C48" s="382" t="s">
        <v>321</v>
      </c>
      <c r="D48" s="377"/>
      <c r="E48" s="375"/>
    </row>
    <row r="49" spans="1:5" s="376" customFormat="1" ht="12.75">
      <c r="A49" s="380">
        <v>311001</v>
      </c>
      <c r="B49" s="381" t="s">
        <v>322</v>
      </c>
      <c r="C49" s="382" t="s">
        <v>281</v>
      </c>
      <c r="D49" s="377"/>
      <c r="E49" s="375"/>
    </row>
    <row r="50" spans="1:5" s="376" customFormat="1" ht="12.75">
      <c r="A50" s="380">
        <v>311100</v>
      </c>
      <c r="B50" s="381" t="s">
        <v>323</v>
      </c>
      <c r="C50" s="382" t="s">
        <v>274</v>
      </c>
      <c r="D50" s="377"/>
      <c r="E50" s="375"/>
    </row>
    <row r="51" spans="1:5" s="376" customFormat="1" ht="12.75">
      <c r="A51" s="380">
        <v>311101</v>
      </c>
      <c r="B51" s="381" t="s">
        <v>324</v>
      </c>
      <c r="C51" s="382" t="s">
        <v>281</v>
      </c>
      <c r="D51" s="377"/>
      <c r="E51" s="375"/>
    </row>
    <row r="52" spans="1:5" s="376" customFormat="1" ht="12.75">
      <c r="A52" s="380">
        <v>311110</v>
      </c>
      <c r="B52" s="381" t="s">
        <v>325</v>
      </c>
      <c r="C52" s="382" t="s">
        <v>274</v>
      </c>
      <c r="D52" s="377"/>
      <c r="E52" s="375"/>
    </row>
    <row r="53" spans="1:5" s="376" customFormat="1" ht="12.75">
      <c r="A53" s="380">
        <v>311113</v>
      </c>
      <c r="B53" s="381" t="s">
        <v>326</v>
      </c>
      <c r="C53" s="382" t="s">
        <v>281</v>
      </c>
      <c r="D53" s="377"/>
      <c r="E53" s="375"/>
    </row>
    <row r="54" spans="1:5" s="376" customFormat="1" ht="12.75">
      <c r="A54" s="380">
        <v>311114</v>
      </c>
      <c r="B54" s="381" t="s">
        <v>327</v>
      </c>
      <c r="C54" s="382" t="s">
        <v>281</v>
      </c>
      <c r="D54" s="377"/>
      <c r="E54" s="375"/>
    </row>
    <row r="55" spans="1:5" s="376" customFormat="1" ht="12.75">
      <c r="A55" s="380">
        <v>311116</v>
      </c>
      <c r="B55" s="381" t="s">
        <v>328</v>
      </c>
      <c r="C55" s="382" t="s">
        <v>274</v>
      </c>
      <c r="D55" s="377"/>
      <c r="E55" s="375"/>
    </row>
    <row r="56" spans="1:5" s="376" customFormat="1" ht="12.75">
      <c r="A56" s="380">
        <v>311117</v>
      </c>
      <c r="B56" s="381" t="s">
        <v>329</v>
      </c>
      <c r="C56" s="382" t="s">
        <v>281</v>
      </c>
      <c r="D56" s="377"/>
      <c r="E56" s="375"/>
    </row>
    <row r="57" spans="1:5" s="376" customFormat="1" ht="12.75">
      <c r="A57" s="380">
        <v>311118</v>
      </c>
      <c r="B57" s="381" t="s">
        <v>330</v>
      </c>
      <c r="C57" s="382" t="s">
        <v>281</v>
      </c>
      <c r="D57" s="377"/>
      <c r="E57" s="375"/>
    </row>
    <row r="58" spans="1:5" s="376" customFormat="1" ht="12.75">
      <c r="A58" s="380">
        <v>311119</v>
      </c>
      <c r="B58" s="381" t="s">
        <v>331</v>
      </c>
      <c r="C58" s="382" t="s">
        <v>281</v>
      </c>
      <c r="D58" s="377"/>
      <c r="E58" s="375"/>
    </row>
    <row r="59" spans="1:5" s="376" customFormat="1" ht="12.75">
      <c r="A59" s="380">
        <v>311120</v>
      </c>
      <c r="B59" s="381" t="s">
        <v>332</v>
      </c>
      <c r="C59" s="382" t="s">
        <v>281</v>
      </c>
      <c r="D59" s="377"/>
      <c r="E59" s="375"/>
    </row>
    <row r="60" spans="1:5" s="376" customFormat="1" ht="12.75">
      <c r="A60" s="380">
        <v>311201</v>
      </c>
      <c r="B60" s="381" t="s">
        <v>333</v>
      </c>
      <c r="C60" s="382" t="s">
        <v>281</v>
      </c>
      <c r="D60" s="377"/>
      <c r="E60" s="375"/>
    </row>
    <row r="61" spans="1:5" s="376" customFormat="1" ht="12.75">
      <c r="A61" s="380">
        <v>312002</v>
      </c>
      <c r="B61" s="381" t="s">
        <v>334</v>
      </c>
      <c r="C61" s="382" t="s">
        <v>281</v>
      </c>
      <c r="D61" s="377"/>
      <c r="E61" s="375"/>
    </row>
    <row r="62" spans="1:5" s="376" customFormat="1" ht="12.75">
      <c r="A62" s="380">
        <v>312003</v>
      </c>
      <c r="B62" s="381" t="s">
        <v>335</v>
      </c>
      <c r="C62" s="382" t="s">
        <v>281</v>
      </c>
      <c r="D62" s="377"/>
      <c r="E62" s="375"/>
    </row>
    <row r="63" spans="1:5" s="376" customFormat="1" ht="12.75">
      <c r="A63" s="380">
        <v>411001</v>
      </c>
      <c r="B63" s="381" t="s">
        <v>336</v>
      </c>
      <c r="C63" s="382" t="s">
        <v>337</v>
      </c>
      <c r="D63" s="377"/>
      <c r="E63" s="375"/>
    </row>
    <row r="64" spans="1:5" s="376" customFormat="1" ht="12.75">
      <c r="A64" s="380">
        <v>411002</v>
      </c>
      <c r="B64" s="381" t="s">
        <v>338</v>
      </c>
      <c r="C64" s="382" t="s">
        <v>337</v>
      </c>
      <c r="D64" s="377"/>
      <c r="E64" s="375"/>
    </row>
    <row r="65" spans="1:5" s="376" customFormat="1" ht="12.75">
      <c r="A65" s="380">
        <v>411003</v>
      </c>
      <c r="B65" s="381" t="s">
        <v>339</v>
      </c>
      <c r="C65" s="382" t="s">
        <v>337</v>
      </c>
      <c r="D65" s="377"/>
      <c r="E65" s="375"/>
    </row>
    <row r="66" spans="1:5" s="376" customFormat="1" ht="12.75">
      <c r="A66" s="380">
        <v>411011</v>
      </c>
      <c r="B66" s="381" t="s">
        <v>340</v>
      </c>
      <c r="C66" s="382" t="s">
        <v>337</v>
      </c>
      <c r="D66" s="377"/>
      <c r="E66" s="375"/>
    </row>
    <row r="67" spans="1:5" s="376" customFormat="1" ht="12.75">
      <c r="A67" s="380">
        <v>411012</v>
      </c>
      <c r="B67" s="381" t="s">
        <v>341</v>
      </c>
      <c r="C67" s="382" t="s">
        <v>337</v>
      </c>
      <c r="D67" s="377"/>
      <c r="E67" s="375"/>
    </row>
    <row r="68" spans="1:5" s="376" customFormat="1" ht="12.75">
      <c r="A68" s="380">
        <v>411013</v>
      </c>
      <c r="B68" s="381" t="s">
        <v>342</v>
      </c>
      <c r="C68" s="382" t="s">
        <v>337</v>
      </c>
      <c r="D68" s="377"/>
      <c r="E68" s="375"/>
    </row>
    <row r="69" spans="1:5" s="376" customFormat="1" ht="12.75">
      <c r="A69" s="380">
        <v>411014</v>
      </c>
      <c r="B69" s="381" t="s">
        <v>343</v>
      </c>
      <c r="C69" s="382" t="s">
        <v>337</v>
      </c>
      <c r="D69" s="377"/>
      <c r="E69" s="375"/>
    </row>
    <row r="70" spans="1:5" s="376" customFormat="1" ht="12.75">
      <c r="A70" s="380">
        <v>411015</v>
      </c>
      <c r="B70" s="381" t="s">
        <v>344</v>
      </c>
      <c r="C70" s="382" t="s">
        <v>337</v>
      </c>
      <c r="D70" s="377"/>
      <c r="E70" s="375"/>
    </row>
    <row r="71" spans="1:5" s="376" customFormat="1" ht="12.75">
      <c r="A71" s="380">
        <v>411016</v>
      </c>
      <c r="B71" s="381" t="s">
        <v>345</v>
      </c>
      <c r="C71" s="382" t="s">
        <v>337</v>
      </c>
      <c r="D71" s="377"/>
      <c r="E71" s="375"/>
    </row>
    <row r="72" spans="1:5" s="376" customFormat="1" ht="12.75">
      <c r="A72" s="380">
        <v>411017</v>
      </c>
      <c r="B72" s="381" t="s">
        <v>346</v>
      </c>
      <c r="C72" s="382" t="s">
        <v>337</v>
      </c>
      <c r="D72" s="377"/>
      <c r="E72" s="375"/>
    </row>
    <row r="73" spans="1:5" s="376" customFormat="1" ht="12.75">
      <c r="A73" s="380">
        <v>411018</v>
      </c>
      <c r="B73" s="381" t="s">
        <v>347</v>
      </c>
      <c r="C73" s="382" t="s">
        <v>337</v>
      </c>
      <c r="D73" s="377"/>
      <c r="E73" s="375"/>
    </row>
    <row r="74" spans="1:5" s="376" customFormat="1" ht="12.75">
      <c r="A74" s="380">
        <v>411101</v>
      </c>
      <c r="B74" s="381" t="s">
        <v>348</v>
      </c>
      <c r="C74" s="382" t="s">
        <v>337</v>
      </c>
      <c r="D74" s="377"/>
      <c r="E74" s="375"/>
    </row>
    <row r="75" spans="1:5" s="376" customFormat="1" ht="12.75">
      <c r="A75" s="380">
        <v>411102</v>
      </c>
      <c r="B75" s="381" t="s">
        <v>349</v>
      </c>
      <c r="C75" s="382" t="s">
        <v>337</v>
      </c>
      <c r="D75" s="377"/>
      <c r="E75" s="375"/>
    </row>
    <row r="76" spans="1:5" s="376" customFormat="1" ht="12.75">
      <c r="A76" s="380">
        <v>411103</v>
      </c>
      <c r="B76" s="381" t="s">
        <v>350</v>
      </c>
      <c r="C76" s="382" t="s">
        <v>337</v>
      </c>
      <c r="D76" s="377"/>
      <c r="E76" s="375"/>
    </row>
    <row r="77" spans="1:5" s="376" customFormat="1" ht="12.75">
      <c r="A77" s="380">
        <v>411111</v>
      </c>
      <c r="B77" s="381" t="s">
        <v>351</v>
      </c>
      <c r="C77" s="382" t="s">
        <v>337</v>
      </c>
      <c r="D77" s="377"/>
      <c r="E77" s="375"/>
    </row>
    <row r="78" spans="1:5" s="376" customFormat="1" ht="12.75">
      <c r="A78" s="380">
        <v>411112</v>
      </c>
      <c r="B78" s="381" t="s">
        <v>352</v>
      </c>
      <c r="C78" s="382" t="s">
        <v>337</v>
      </c>
      <c r="D78" s="377"/>
      <c r="E78" s="375"/>
    </row>
    <row r="79" spans="1:5" s="376" customFormat="1" ht="12.75">
      <c r="A79" s="380">
        <v>411113</v>
      </c>
      <c r="B79" s="381" t="s">
        <v>353</v>
      </c>
      <c r="C79" s="382" t="s">
        <v>337</v>
      </c>
      <c r="D79" s="377"/>
      <c r="E79" s="375"/>
    </row>
    <row r="80" spans="1:5" s="376" customFormat="1" ht="12.75">
      <c r="A80" s="380">
        <v>411114</v>
      </c>
      <c r="B80" s="381" t="s">
        <v>354</v>
      </c>
      <c r="C80" s="382" t="s">
        <v>337</v>
      </c>
      <c r="D80" s="377"/>
      <c r="E80" s="375"/>
    </row>
    <row r="81" spans="1:5" s="376" customFormat="1" ht="12.75">
      <c r="A81" s="380">
        <v>411115</v>
      </c>
      <c r="B81" s="381" t="s">
        <v>355</v>
      </c>
      <c r="C81" s="382" t="s">
        <v>337</v>
      </c>
      <c r="D81" s="377"/>
      <c r="E81" s="375"/>
    </row>
    <row r="82" spans="1:5" s="376" customFormat="1" ht="12.75">
      <c r="A82" s="380">
        <v>411116</v>
      </c>
      <c r="B82" s="381" t="s">
        <v>356</v>
      </c>
      <c r="C82" s="382" t="s">
        <v>337</v>
      </c>
      <c r="D82" s="377"/>
      <c r="E82" s="375"/>
    </row>
    <row r="83" spans="1:5" s="376" customFormat="1" ht="12.75">
      <c r="A83" s="380">
        <v>411117</v>
      </c>
      <c r="B83" s="381" t="s">
        <v>357</v>
      </c>
      <c r="C83" s="382" t="s">
        <v>337</v>
      </c>
      <c r="D83" s="377"/>
      <c r="E83" s="375"/>
    </row>
    <row r="84" spans="1:5" s="376" customFormat="1" ht="12.75">
      <c r="A84" s="380">
        <v>411118</v>
      </c>
      <c r="B84" s="381" t="s">
        <v>358</v>
      </c>
      <c r="C84" s="382" t="s">
        <v>337</v>
      </c>
      <c r="D84" s="377"/>
      <c r="E84" s="375"/>
    </row>
    <row r="85" spans="1:5" s="376" customFormat="1" ht="12.75">
      <c r="A85" s="380">
        <v>510001</v>
      </c>
      <c r="B85" s="381" t="s">
        <v>359</v>
      </c>
      <c r="C85" s="382" t="s">
        <v>337</v>
      </c>
      <c r="D85" s="377"/>
      <c r="E85" s="375"/>
    </row>
    <row r="86" spans="1:5" s="376" customFormat="1" ht="12.75">
      <c r="A86" s="380">
        <v>511001</v>
      </c>
      <c r="B86" s="381" t="s">
        <v>360</v>
      </c>
      <c r="C86" s="382" t="s">
        <v>337</v>
      </c>
      <c r="D86" s="377"/>
      <c r="E86" s="375"/>
    </row>
    <row r="87" spans="1:5" s="376" customFormat="1" ht="12.75">
      <c r="A87" s="380">
        <v>511002</v>
      </c>
      <c r="B87" s="381" t="s">
        <v>361</v>
      </c>
      <c r="C87" s="382" t="s">
        <v>337</v>
      </c>
      <c r="D87" s="377"/>
      <c r="E87" s="375"/>
    </row>
    <row r="88" spans="1:5" s="376" customFormat="1" ht="12.75">
      <c r="A88" s="380">
        <v>511003</v>
      </c>
      <c r="B88" s="381" t="s">
        <v>362</v>
      </c>
      <c r="C88" s="382" t="s">
        <v>337</v>
      </c>
      <c r="D88" s="377"/>
      <c r="E88" s="375"/>
    </row>
    <row r="89" spans="1:5" s="376" customFormat="1" ht="12.75">
      <c r="A89" s="380">
        <v>811001</v>
      </c>
      <c r="B89" s="381" t="s">
        <v>363</v>
      </c>
      <c r="C89" s="382" t="s">
        <v>364</v>
      </c>
      <c r="D89" s="377"/>
      <c r="E89" s="375"/>
    </row>
    <row r="90" spans="1:5" s="376" customFormat="1" ht="12.75">
      <c r="A90" s="380">
        <v>811002</v>
      </c>
      <c r="B90" s="381" t="s">
        <v>365</v>
      </c>
      <c r="C90" s="382" t="s">
        <v>364</v>
      </c>
      <c r="D90" s="377"/>
      <c r="E90" s="375"/>
    </row>
    <row r="91" spans="1:5" s="376" customFormat="1" ht="12.75">
      <c r="A91" s="380">
        <v>811003</v>
      </c>
      <c r="B91" s="381" t="s">
        <v>69</v>
      </c>
      <c r="C91" s="382" t="s">
        <v>364</v>
      </c>
      <c r="D91" s="377"/>
      <c r="E91" s="375"/>
    </row>
    <row r="92" spans="1:5" s="376" customFormat="1" ht="12.75">
      <c r="A92" s="380">
        <v>811004</v>
      </c>
      <c r="B92" s="381" t="s">
        <v>366</v>
      </c>
      <c r="C92" s="382" t="s">
        <v>364</v>
      </c>
      <c r="D92" s="377"/>
      <c r="E92" s="375"/>
    </row>
    <row r="93" spans="1:5" s="376" customFormat="1" ht="12.75">
      <c r="A93" s="380">
        <v>811005</v>
      </c>
      <c r="B93" s="381" t="s">
        <v>367</v>
      </c>
      <c r="C93" s="382" t="s">
        <v>364</v>
      </c>
      <c r="D93" s="377"/>
      <c r="E93" s="375"/>
    </row>
    <row r="94" spans="1:5" s="376" customFormat="1" ht="12.75">
      <c r="A94" s="380">
        <v>811006</v>
      </c>
      <c r="B94" s="381" t="s">
        <v>368</v>
      </c>
      <c r="C94" s="382" t="s">
        <v>364</v>
      </c>
      <c r="D94" s="377"/>
      <c r="E94" s="375"/>
    </row>
    <row r="95" spans="1:5" s="376" customFormat="1" ht="12.75">
      <c r="A95" s="380">
        <v>821000</v>
      </c>
      <c r="B95" s="381" t="s">
        <v>369</v>
      </c>
      <c r="C95" s="382" t="s">
        <v>364</v>
      </c>
      <c r="D95" s="377"/>
      <c r="E95" s="375"/>
    </row>
    <row r="96" spans="1:5">
      <c r="A96" s="380">
        <v>821001</v>
      </c>
      <c r="B96" s="381" t="s">
        <v>370</v>
      </c>
      <c r="C96" s="382" t="s">
        <v>364</v>
      </c>
    </row>
    <row r="97" spans="1:5">
      <c r="A97" s="380">
        <v>821002</v>
      </c>
      <c r="B97" s="381" t="s">
        <v>371</v>
      </c>
      <c r="C97" s="382" t="s">
        <v>364</v>
      </c>
    </row>
    <row r="98" spans="1:5">
      <c r="A98" s="380">
        <v>821004</v>
      </c>
      <c r="B98" s="381" t="s">
        <v>372</v>
      </c>
      <c r="C98" s="382" t="s">
        <v>364</v>
      </c>
    </row>
    <row r="99" spans="1:5">
      <c r="A99" s="380">
        <v>821005</v>
      </c>
      <c r="B99" s="381" t="s">
        <v>373</v>
      </c>
      <c r="C99" s="382" t="s">
        <v>364</v>
      </c>
    </row>
    <row r="100" spans="1:5">
      <c r="A100" s="380">
        <v>821006</v>
      </c>
      <c r="B100" s="381" t="s">
        <v>374</v>
      </c>
      <c r="C100" s="382" t="s">
        <v>364</v>
      </c>
      <c r="E100" s="383"/>
    </row>
    <row r="101" spans="1:5">
      <c r="A101" s="380">
        <v>821007</v>
      </c>
      <c r="B101" s="381" t="s">
        <v>375</v>
      </c>
      <c r="C101" s="382" t="s">
        <v>364</v>
      </c>
      <c r="E101" s="383"/>
    </row>
    <row r="102" spans="1:5">
      <c r="A102" s="380">
        <v>821015</v>
      </c>
      <c r="B102" s="381" t="s">
        <v>376</v>
      </c>
      <c r="C102" s="382" t="s">
        <v>337</v>
      </c>
    </row>
    <row r="103" spans="1:5">
      <c r="A103" s="380">
        <v>822001</v>
      </c>
      <c r="B103" s="381" t="s">
        <v>377</v>
      </c>
      <c r="C103" s="382" t="s">
        <v>364</v>
      </c>
    </row>
    <row r="104" spans="1:5">
      <c r="A104" s="380">
        <v>822005</v>
      </c>
      <c r="B104" s="381" t="s">
        <v>378</v>
      </c>
      <c r="C104" s="382" t="s">
        <v>364</v>
      </c>
    </row>
    <row r="105" spans="1:5">
      <c r="A105" s="380">
        <v>824001</v>
      </c>
      <c r="B105" s="381" t="s">
        <v>379</v>
      </c>
      <c r="C105" s="382" t="s">
        <v>364</v>
      </c>
    </row>
    <row r="106" spans="1:5">
      <c r="A106" s="380">
        <v>824002</v>
      </c>
      <c r="B106" s="381" t="s">
        <v>380</v>
      </c>
      <c r="C106" s="382" t="s">
        <v>364</v>
      </c>
    </row>
    <row r="107" spans="1:5">
      <c r="A107" s="380">
        <v>824003</v>
      </c>
      <c r="B107" s="381" t="s">
        <v>381</v>
      </c>
      <c r="C107" s="382" t="s">
        <v>364</v>
      </c>
    </row>
    <row r="108" spans="1:5">
      <c r="A108" s="380">
        <v>824004</v>
      </c>
      <c r="B108" s="381" t="s">
        <v>382</v>
      </c>
      <c r="C108" s="382" t="s">
        <v>364</v>
      </c>
    </row>
    <row r="109" spans="1:5">
      <c r="A109" s="380">
        <v>824005</v>
      </c>
      <c r="B109" s="381" t="s">
        <v>383</v>
      </c>
      <c r="C109" s="382" t="s">
        <v>364</v>
      </c>
    </row>
    <row r="110" spans="1:5">
      <c r="A110" s="380">
        <v>824006</v>
      </c>
      <c r="B110" s="381" t="s">
        <v>384</v>
      </c>
      <c r="C110" s="382" t="s">
        <v>364</v>
      </c>
    </row>
    <row r="111" spans="1:5">
      <c r="A111" s="380">
        <v>824007</v>
      </c>
      <c r="B111" s="381" t="s">
        <v>385</v>
      </c>
      <c r="C111" s="382" t="s">
        <v>364</v>
      </c>
    </row>
    <row r="112" spans="1:5" s="376" customFormat="1" ht="12.75">
      <c r="A112" s="380">
        <v>824008</v>
      </c>
      <c r="B112" s="381" t="s">
        <v>386</v>
      </c>
      <c r="C112" s="382" t="s">
        <v>364</v>
      </c>
      <c r="D112" s="377"/>
      <c r="E112" s="375"/>
    </row>
    <row r="113" spans="1:5" s="376" customFormat="1" ht="12.75">
      <c r="A113" s="380">
        <v>824009</v>
      </c>
      <c r="B113" s="381" t="s">
        <v>387</v>
      </c>
      <c r="C113" s="382" t="s">
        <v>364</v>
      </c>
      <c r="D113" s="377"/>
      <c r="E113" s="375"/>
    </row>
    <row r="114" spans="1:5" s="376" customFormat="1" ht="12.75">
      <c r="A114" s="380">
        <v>824010</v>
      </c>
      <c r="B114" s="381" t="s">
        <v>388</v>
      </c>
      <c r="C114" s="382" t="s">
        <v>364</v>
      </c>
      <c r="D114" s="377"/>
      <c r="E114" s="375"/>
    </row>
    <row r="115" spans="1:5" s="376" customFormat="1" ht="12.75">
      <c r="A115" s="380">
        <v>824011</v>
      </c>
      <c r="B115" s="381" t="s">
        <v>389</v>
      </c>
      <c r="C115" s="382" t="s">
        <v>364</v>
      </c>
      <c r="D115" s="377"/>
      <c r="E115" s="375"/>
    </row>
    <row r="116" spans="1:5" s="376" customFormat="1" ht="12.75">
      <c r="A116" s="380">
        <v>824013</v>
      </c>
      <c r="B116" s="381" t="s">
        <v>390</v>
      </c>
      <c r="C116" s="382" t="s">
        <v>364</v>
      </c>
      <c r="D116" s="377"/>
      <c r="E116" s="375"/>
    </row>
    <row r="117" spans="1:5" s="376" customFormat="1" ht="12.75">
      <c r="A117" s="380">
        <v>824019</v>
      </c>
      <c r="B117" s="381" t="s">
        <v>391</v>
      </c>
      <c r="C117" s="382" t="s">
        <v>364</v>
      </c>
      <c r="D117" s="377"/>
      <c r="E117" s="375"/>
    </row>
    <row r="118" spans="1:5" s="376" customFormat="1" ht="12.75">
      <c r="A118" s="380">
        <v>824021</v>
      </c>
      <c r="B118" s="381" t="s">
        <v>392</v>
      </c>
      <c r="C118" s="382" t="s">
        <v>364</v>
      </c>
      <c r="D118" s="377"/>
      <c r="E118" s="375"/>
    </row>
    <row r="119" spans="1:5" s="376" customFormat="1" ht="12.75">
      <c r="A119" s="380">
        <v>824033</v>
      </c>
      <c r="B119" s="381" t="s">
        <v>393</v>
      </c>
      <c r="C119" s="382" t="s">
        <v>364</v>
      </c>
      <c r="D119" s="377"/>
      <c r="E119" s="375"/>
    </row>
    <row r="120" spans="1:5" s="376" customFormat="1" ht="12.75">
      <c r="A120" s="380">
        <v>824037</v>
      </c>
      <c r="B120" s="381" t="s">
        <v>394</v>
      </c>
      <c r="C120" s="382" t="s">
        <v>364</v>
      </c>
      <c r="D120" s="377"/>
      <c r="E120" s="375"/>
    </row>
    <row r="121" spans="1:5" s="376" customFormat="1" ht="12.75">
      <c r="A121" s="380">
        <v>824041</v>
      </c>
      <c r="B121" s="381" t="s">
        <v>395</v>
      </c>
      <c r="C121" s="382" t="s">
        <v>364</v>
      </c>
      <c r="D121" s="377"/>
      <c r="E121" s="375"/>
    </row>
    <row r="122" spans="1:5" s="376" customFormat="1" ht="12.75">
      <c r="A122" s="380">
        <v>824042</v>
      </c>
      <c r="B122" s="381" t="s">
        <v>396</v>
      </c>
      <c r="C122" s="382" t="s">
        <v>364</v>
      </c>
      <c r="D122" s="377"/>
      <c r="E122" s="375"/>
    </row>
    <row r="123" spans="1:5" s="376" customFormat="1" ht="12.75">
      <c r="A123" s="380">
        <v>824045</v>
      </c>
      <c r="B123" s="381" t="s">
        <v>397</v>
      </c>
      <c r="C123" s="382" t="s">
        <v>398</v>
      </c>
      <c r="D123" s="377"/>
      <c r="E123" s="375"/>
    </row>
    <row r="124" spans="1:5" s="376" customFormat="1" ht="12.75">
      <c r="A124" s="380">
        <v>825002</v>
      </c>
      <c r="B124" s="381" t="s">
        <v>399</v>
      </c>
      <c r="C124" s="382" t="s">
        <v>364</v>
      </c>
      <c r="D124" s="377"/>
      <c r="E124" s="375"/>
    </row>
    <row r="125" spans="1:5" s="376" customFormat="1" ht="12.75">
      <c r="A125" s="380">
        <v>825010</v>
      </c>
      <c r="B125" s="381" t="s">
        <v>400</v>
      </c>
      <c r="C125" s="382" t="s">
        <v>364</v>
      </c>
      <c r="D125" s="377"/>
      <c r="E125" s="375"/>
    </row>
    <row r="126" spans="1:5" s="376" customFormat="1" ht="12.75">
      <c r="A126" s="380">
        <v>825011</v>
      </c>
      <c r="B126" s="381" t="s">
        <v>401</v>
      </c>
      <c r="C126" s="382" t="s">
        <v>364</v>
      </c>
      <c r="D126" s="377"/>
      <c r="E126" s="375"/>
    </row>
    <row r="127" spans="1:5" s="376" customFormat="1" ht="12.75">
      <c r="A127" s="380">
        <v>825012</v>
      </c>
      <c r="B127" s="381" t="s">
        <v>402</v>
      </c>
      <c r="C127" s="382" t="s">
        <v>364</v>
      </c>
      <c r="D127" s="377"/>
      <c r="E127" s="375"/>
    </row>
    <row r="128" spans="1:5" s="376" customFormat="1" ht="12.75">
      <c r="A128" s="380">
        <v>825013</v>
      </c>
      <c r="B128" s="381" t="s">
        <v>403</v>
      </c>
      <c r="C128" s="382" t="s">
        <v>364</v>
      </c>
      <c r="D128" s="377"/>
      <c r="E128" s="375"/>
    </row>
    <row r="129" spans="1:5" s="376" customFormat="1" ht="12.75">
      <c r="A129" s="380">
        <v>825015</v>
      </c>
      <c r="B129" s="381" t="s">
        <v>404</v>
      </c>
      <c r="C129" s="382" t="s">
        <v>364</v>
      </c>
      <c r="D129" s="377"/>
      <c r="E129" s="375"/>
    </row>
    <row r="130" spans="1:5" s="376" customFormat="1" ht="12.75">
      <c r="A130" s="380">
        <v>825017</v>
      </c>
      <c r="B130" s="381" t="s">
        <v>405</v>
      </c>
      <c r="C130" s="382" t="s">
        <v>398</v>
      </c>
      <c r="D130" s="377"/>
      <c r="E130" s="375"/>
    </row>
    <row r="131" spans="1:5" s="376" customFormat="1" ht="12.75">
      <c r="A131" s="380">
        <v>829207</v>
      </c>
      <c r="B131" s="381" t="s">
        <v>406</v>
      </c>
      <c r="C131" s="382" t="s">
        <v>364</v>
      </c>
      <c r="D131" s="377"/>
      <c r="E131" s="375"/>
    </row>
    <row r="132" spans="1:5" s="376" customFormat="1" ht="12.75">
      <c r="A132" s="380">
        <v>829210</v>
      </c>
      <c r="B132" s="381" t="s">
        <v>407</v>
      </c>
      <c r="C132" s="382" t="s">
        <v>364</v>
      </c>
      <c r="D132" s="377"/>
      <c r="E132" s="375"/>
    </row>
    <row r="133" spans="1:5" s="376" customFormat="1" ht="12.75">
      <c r="A133" s="380">
        <v>829220</v>
      </c>
      <c r="B133" s="381" t="s">
        <v>408</v>
      </c>
      <c r="C133" s="382" t="s">
        <v>398</v>
      </c>
      <c r="D133" s="377"/>
      <c r="E133" s="375"/>
    </row>
    <row r="134" spans="1:5" s="376" customFormat="1" ht="12.75">
      <c r="A134" s="380">
        <v>929900</v>
      </c>
      <c r="B134" s="381" t="s">
        <v>409</v>
      </c>
      <c r="C134" s="382" t="s">
        <v>364</v>
      </c>
      <c r="D134" s="377"/>
      <c r="E134" s="375"/>
    </row>
    <row r="219" spans="1:4" s="375" customFormat="1" ht="12.75">
      <c r="A219" s="377"/>
      <c r="C219" s="376"/>
      <c r="D219" s="377">
        <v>825017</v>
      </c>
    </row>
    <row r="264" spans="1:4" s="375" customFormat="1" ht="12.75">
      <c r="A264" s="377"/>
      <c r="C264" s="376"/>
      <c r="D264" s="384" t="s">
        <v>410</v>
      </c>
    </row>
    <row r="265" spans="1:4" s="375" customFormat="1" ht="12.75">
      <c r="A265" s="377"/>
      <c r="C265" s="376"/>
      <c r="D265" s="384"/>
    </row>
    <row r="266" spans="1:4" s="375" customFormat="1" ht="12.75">
      <c r="A266" s="377"/>
      <c r="C266" s="376"/>
      <c r="D266" s="384" t="s">
        <v>411</v>
      </c>
    </row>
  </sheetData>
  <autoFilter ref="A2:C2"/>
  <conditionalFormatting sqref="A137:A1048576 A24:A134 A2:A22">
    <cfRule type="duplicateValues" dxfId="27" priority="4"/>
  </conditionalFormatting>
  <conditionalFormatting sqref="A23">
    <cfRule type="duplicateValues" dxfId="26" priority="2"/>
  </conditionalFormatting>
  <conditionalFormatting sqref="A23">
    <cfRule type="duplicateValues" dxfId="25" priority="3"/>
  </conditionalFormatting>
  <conditionalFormatting sqref="A24:A134 A3:A22">
    <cfRule type="duplicateValues" dxfId="24" priority="5"/>
  </conditionalFormatting>
  <conditionalFormatting sqref="A1">
    <cfRule type="duplicateValues" dxfId="2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pane ySplit="4" topLeftCell="A5" activePane="bottomLeft" state="frozen"/>
      <selection pane="bottomLeft" activeCell="D22" sqref="D22"/>
    </sheetView>
  </sheetViews>
  <sheetFormatPr defaultColWidth="9.140625" defaultRowHeight="12.75"/>
  <cols>
    <col min="1" max="1" width="2.5703125" style="363" customWidth="1"/>
    <col min="2" max="2" width="44.85546875" style="363" customWidth="1"/>
    <col min="3" max="3" width="15.5703125" style="362" bestFit="1" customWidth="1"/>
    <col min="4" max="4" width="15" style="362" bestFit="1" customWidth="1"/>
    <col min="5" max="5" width="15" style="363" bestFit="1" customWidth="1"/>
    <col min="6" max="16384" width="9.140625" style="363"/>
  </cols>
  <sheetData>
    <row r="1" spans="1:5">
      <c r="A1" s="540" t="s">
        <v>235</v>
      </c>
      <c r="B1" s="540"/>
      <c r="C1" s="540"/>
    </row>
    <row r="2" spans="1:5">
      <c r="A2" s="540" t="s">
        <v>236</v>
      </c>
      <c r="B2" s="540"/>
      <c r="C2" s="540"/>
    </row>
    <row r="3" spans="1:5" ht="15.75" customHeight="1" thickBot="1">
      <c r="A3" s="541" t="s">
        <v>233</v>
      </c>
      <c r="B3" s="541"/>
      <c r="C3" s="541"/>
      <c r="E3" s="364"/>
    </row>
    <row r="5" spans="1:5">
      <c r="A5" s="365" t="s">
        <v>237</v>
      </c>
    </row>
    <row r="6" spans="1:5">
      <c r="A6" s="363" t="s">
        <v>238</v>
      </c>
      <c r="C6" s="362">
        <v>682866898.00902557</v>
      </c>
    </row>
    <row r="7" spans="1:5">
      <c r="A7" s="363" t="s">
        <v>239</v>
      </c>
    </row>
    <row r="8" spans="1:5">
      <c r="B8" s="363" t="s">
        <v>240</v>
      </c>
      <c r="C8" s="362">
        <v>0</v>
      </c>
    </row>
    <row r="10" spans="1:5">
      <c r="A10" s="365" t="s">
        <v>241</v>
      </c>
      <c r="D10" s="366"/>
      <c r="E10" s="366"/>
    </row>
    <row r="11" spans="1:5">
      <c r="B11" s="363" t="s">
        <v>242</v>
      </c>
      <c r="C11" s="362">
        <v>42625598.579998016</v>
      </c>
      <c r="D11" s="367"/>
      <c r="E11" s="367"/>
    </row>
    <row r="12" spans="1:5">
      <c r="B12" s="363" t="s">
        <v>243</v>
      </c>
      <c r="C12" s="362">
        <v>-216899882.34072876</v>
      </c>
      <c r="D12" s="367"/>
      <c r="E12" s="367"/>
    </row>
    <row r="13" spans="1:5">
      <c r="B13" s="363" t="s">
        <v>244</v>
      </c>
      <c r="C13" s="362">
        <v>-455195608.55021501</v>
      </c>
      <c r="D13" s="367"/>
      <c r="E13" s="367"/>
    </row>
    <row r="14" spans="1:5">
      <c r="B14" s="363" t="s">
        <v>245</v>
      </c>
      <c r="C14" s="362">
        <v>0</v>
      </c>
      <c r="D14" s="367"/>
      <c r="E14" s="367"/>
    </row>
    <row r="15" spans="1:5">
      <c r="B15" s="363" t="s">
        <v>246</v>
      </c>
      <c r="C15" s="362">
        <v>134133110.58333337</v>
      </c>
      <c r="D15" s="367"/>
      <c r="E15" s="367"/>
    </row>
    <row r="16" spans="1:5">
      <c r="B16" s="363" t="s">
        <v>209</v>
      </c>
      <c r="C16" s="362">
        <v>0</v>
      </c>
      <c r="D16" s="367"/>
      <c r="E16" s="367"/>
    </row>
    <row r="17" spans="1:5">
      <c r="B17" s="363" t="s">
        <v>247</v>
      </c>
      <c r="C17" s="362">
        <v>0</v>
      </c>
      <c r="D17" s="367"/>
      <c r="E17" s="367"/>
    </row>
    <row r="18" spans="1:5">
      <c r="B18" s="363" t="s">
        <v>248</v>
      </c>
      <c r="C18" s="362">
        <v>0</v>
      </c>
      <c r="D18" s="368"/>
      <c r="E18" s="368"/>
    </row>
    <row r="19" spans="1:5">
      <c r="B19" s="363" t="s">
        <v>249</v>
      </c>
      <c r="C19" s="362">
        <v>2598566282.8787842</v>
      </c>
      <c r="D19" s="368"/>
      <c r="E19" s="368"/>
    </row>
    <row r="20" spans="1:5">
      <c r="B20" s="363" t="s">
        <v>250</v>
      </c>
      <c r="C20" s="362">
        <v>0</v>
      </c>
      <c r="D20" s="368"/>
      <c r="E20" s="368"/>
    </row>
    <row r="21" spans="1:5">
      <c r="B21" s="363" t="s">
        <v>251</v>
      </c>
      <c r="C21" s="362">
        <v>0</v>
      </c>
      <c r="D21" s="368"/>
      <c r="E21" s="368"/>
    </row>
    <row r="22" spans="1:5">
      <c r="B22" s="363" t="s">
        <v>252</v>
      </c>
      <c r="C22" s="362">
        <v>-228113211.29185155</v>
      </c>
      <c r="D22" s="368"/>
      <c r="E22" s="368"/>
    </row>
    <row r="23" spans="1:5">
      <c r="B23" s="363" t="s">
        <v>253</v>
      </c>
      <c r="C23" s="362">
        <v>14632287.950922275</v>
      </c>
      <c r="D23" s="368"/>
      <c r="E23" s="368"/>
    </row>
    <row r="24" spans="1:5">
      <c r="B24" s="363" t="s">
        <v>254</v>
      </c>
      <c r="C24" s="362">
        <v>128213353.10000038</v>
      </c>
      <c r="D24" s="368"/>
      <c r="E24" s="368"/>
    </row>
    <row r="25" spans="1:5">
      <c r="B25" s="365" t="s">
        <v>255</v>
      </c>
      <c r="C25" s="369">
        <f>SUM(C11:C24)</f>
        <v>2017961930.9102428</v>
      </c>
      <c r="D25" s="367"/>
      <c r="E25" s="368"/>
    </row>
    <row r="26" spans="1:5">
      <c r="E26" s="364"/>
    </row>
    <row r="27" spans="1:5">
      <c r="A27" s="365" t="s">
        <v>256</v>
      </c>
      <c r="C27" s="369">
        <f>C6+C25+C8</f>
        <v>2700828828.9192686</v>
      </c>
    </row>
    <row r="29" spans="1:5">
      <c r="A29" s="363" t="s">
        <v>257</v>
      </c>
      <c r="C29" s="362">
        <v>4670606224.8299837</v>
      </c>
    </row>
    <row r="31" spans="1:5">
      <c r="A31" s="365" t="s">
        <v>258</v>
      </c>
      <c r="C31" s="369">
        <f>C27+C29</f>
        <v>7371435053.7492523</v>
      </c>
    </row>
    <row r="32" spans="1:5">
      <c r="D32" s="370"/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zoomScale="85" zoomScaleNormal="85" workbookViewId="0">
      <pane xSplit="4" ySplit="5" topLeftCell="E6" activePane="bottomRight" state="frozen"/>
      <selection activeCell="D77" sqref="D77"/>
      <selection pane="topRight" activeCell="D77" sqref="D77"/>
      <selection pane="bottomLeft" activeCell="D77" sqref="D77"/>
      <selection pane="bottomRight" activeCell="B22" sqref="B22"/>
    </sheetView>
  </sheetViews>
  <sheetFormatPr defaultRowHeight="15"/>
  <cols>
    <col min="1" max="1" width="5.42578125" style="371" customWidth="1"/>
    <col min="2" max="2" width="16.85546875" style="371" customWidth="1"/>
    <col min="3" max="3" width="15.7109375" style="371" bestFit="1" customWidth="1"/>
    <col min="4" max="4" width="36" style="426" bestFit="1" customWidth="1"/>
    <col min="5" max="5" width="17" style="430" bestFit="1" customWidth="1"/>
    <col min="6" max="7" width="16.28515625" style="427" bestFit="1" customWidth="1"/>
    <col min="8" max="8" width="17" style="430" bestFit="1" customWidth="1"/>
    <col min="9" max="9" width="15.28515625" style="412" bestFit="1" customWidth="1"/>
    <col min="10" max="10" width="16" style="258" bestFit="1" customWidth="1"/>
    <col min="11" max="11" width="32.5703125" style="412" bestFit="1" customWidth="1"/>
    <col min="12" max="12" width="16.42578125" style="412" customWidth="1"/>
    <col min="13" max="13" width="10.5703125" style="258" bestFit="1" customWidth="1"/>
    <col min="14" max="16384" width="9.140625" style="258"/>
  </cols>
  <sheetData>
    <row r="1" spans="1:13" s="400" customFormat="1" ht="21">
      <c r="A1" s="395" t="s">
        <v>430</v>
      </c>
      <c r="B1" s="396"/>
      <c r="C1" s="396"/>
      <c r="D1" s="397"/>
      <c r="E1" s="398"/>
      <c r="F1" s="398"/>
      <c r="G1" s="398"/>
      <c r="H1" s="398"/>
      <c r="I1" s="399"/>
      <c r="K1" s="399"/>
      <c r="L1" s="401"/>
    </row>
    <row r="2" spans="1:13" s="405" customFormat="1">
      <c r="A2" s="402" t="str">
        <f>[42]MENU!G4</f>
        <v>PER 30 NOVEMBER 2021</v>
      </c>
      <c r="B2" s="396"/>
      <c r="C2" s="396"/>
      <c r="D2" s="397"/>
      <c r="E2" s="403">
        <f>SUM(E4:E7)</f>
        <v>370425516.25999999</v>
      </c>
      <c r="F2" s="403">
        <f>SUM(F4:F7)</f>
        <v>9702396266</v>
      </c>
      <c r="G2" s="403">
        <f>SUM(G4:G7)</f>
        <v>9894039335</v>
      </c>
      <c r="H2" s="403">
        <f>SUM(H4:H7)</f>
        <v>178782447.25999999</v>
      </c>
      <c r="I2" s="404"/>
      <c r="K2" s="404"/>
      <c r="L2" s="406"/>
    </row>
    <row r="3" spans="1:13" s="410" customFormat="1" ht="27" customHeight="1">
      <c r="A3" s="407" t="s">
        <v>431</v>
      </c>
      <c r="B3" s="407" t="s">
        <v>432</v>
      </c>
      <c r="C3" s="407" t="s">
        <v>433</v>
      </c>
      <c r="D3" s="407" t="s">
        <v>434</v>
      </c>
      <c r="E3" s="408" t="s">
        <v>435</v>
      </c>
      <c r="F3" s="408" t="s">
        <v>436</v>
      </c>
      <c r="G3" s="408" t="s">
        <v>437</v>
      </c>
      <c r="H3" s="408" t="s">
        <v>438</v>
      </c>
      <c r="I3" s="409"/>
      <c r="K3" s="411"/>
      <c r="L3" s="412"/>
    </row>
    <row r="4" spans="1:13">
      <c r="A4" s="413">
        <v>1</v>
      </c>
      <c r="B4" s="414">
        <v>110101</v>
      </c>
      <c r="C4" s="414">
        <v>99999999</v>
      </c>
      <c r="D4" s="413" t="s">
        <v>273</v>
      </c>
      <c r="E4" s="415">
        <v>365662778</v>
      </c>
      <c r="F4" s="415">
        <v>4553556484</v>
      </c>
      <c r="G4" s="415">
        <v>4743085063</v>
      </c>
      <c r="H4" s="415">
        <v>176134199</v>
      </c>
      <c r="I4" s="411">
        <f>[42]LKH!FV63-H4</f>
        <v>0</v>
      </c>
      <c r="K4" s="411"/>
    </row>
    <row r="5" spans="1:13">
      <c r="A5" s="413">
        <v>2</v>
      </c>
      <c r="B5" s="414">
        <v>110102</v>
      </c>
      <c r="C5" s="414">
        <v>99999999</v>
      </c>
      <c r="D5" s="413" t="s">
        <v>275</v>
      </c>
      <c r="E5" s="415">
        <v>2500000</v>
      </c>
      <c r="F5" s="415">
        <v>257031523</v>
      </c>
      <c r="G5" s="415">
        <v>257031523</v>
      </c>
      <c r="H5" s="415">
        <v>2500000</v>
      </c>
      <c r="I5" s="416">
        <f>[42]LKH!FW63-H5</f>
        <v>0</v>
      </c>
      <c r="J5" s="417"/>
      <c r="K5" s="411"/>
    </row>
    <row r="6" spans="1:13">
      <c r="A6" s="413">
        <v>3</v>
      </c>
      <c r="B6" s="414">
        <v>110201</v>
      </c>
      <c r="C6" s="414">
        <v>99999999</v>
      </c>
      <c r="D6" s="413" t="s">
        <v>276</v>
      </c>
      <c r="E6" s="415">
        <v>187482.26</v>
      </c>
      <c r="F6" s="415">
        <v>1047415766</v>
      </c>
      <c r="G6" s="415">
        <v>1047455000</v>
      </c>
      <c r="H6" s="415">
        <v>148248.25999999046</v>
      </c>
      <c r="I6" s="411">
        <f>+H6-[42]BANK!E147</f>
        <v>2.9802322387695313E-8</v>
      </c>
      <c r="J6" s="417"/>
      <c r="K6" s="411"/>
    </row>
    <row r="7" spans="1:13">
      <c r="A7" s="413">
        <v>4</v>
      </c>
      <c r="B7" s="414" t="s">
        <v>227</v>
      </c>
      <c r="C7" s="414">
        <v>99999999</v>
      </c>
      <c r="D7" s="413" t="s">
        <v>277</v>
      </c>
      <c r="E7" s="415">
        <v>2075256</v>
      </c>
      <c r="F7" s="415">
        <v>3844392493</v>
      </c>
      <c r="G7" s="415">
        <v>3846467749</v>
      </c>
      <c r="H7" s="415">
        <v>0</v>
      </c>
      <c r="I7" s="411">
        <f>+H7-'[42]BANK CIMB'!E7</f>
        <v>0</v>
      </c>
      <c r="J7" s="417"/>
      <c r="K7" s="411"/>
    </row>
    <row r="8" spans="1:13">
      <c r="A8" s="413">
        <v>5</v>
      </c>
      <c r="B8" s="414">
        <v>110210</v>
      </c>
      <c r="C8" s="414">
        <v>99999999</v>
      </c>
      <c r="D8" s="413" t="s">
        <v>278</v>
      </c>
      <c r="E8" s="415">
        <v>49223411793.32</v>
      </c>
      <c r="F8" s="415">
        <v>5841620302</v>
      </c>
      <c r="G8" s="415">
        <v>92105000</v>
      </c>
      <c r="H8" s="415">
        <v>54972927095.32</v>
      </c>
      <c r="I8" s="411">
        <f>+H8-'[42]BANK SJT 55'!H168</f>
        <v>0</v>
      </c>
      <c r="J8" s="417"/>
      <c r="K8" s="411"/>
    </row>
    <row r="9" spans="1:13">
      <c r="A9" s="413">
        <v>6</v>
      </c>
      <c r="B9" s="414">
        <v>110902</v>
      </c>
      <c r="C9" s="414">
        <v>99999999</v>
      </c>
      <c r="D9" s="413" t="s">
        <v>282</v>
      </c>
      <c r="E9" s="415">
        <v>-19944058779</v>
      </c>
      <c r="F9" s="415">
        <v>9936380829</v>
      </c>
      <c r="G9" s="415">
        <v>9936380829</v>
      </c>
      <c r="H9" s="415">
        <v>-19944058779</v>
      </c>
      <c r="I9" s="411">
        <f>F9-G9</f>
        <v>0</v>
      </c>
      <c r="J9" s="417"/>
      <c r="K9" s="411"/>
    </row>
    <row r="10" spans="1:13">
      <c r="A10" s="413">
        <v>7</v>
      </c>
      <c r="B10" s="414">
        <v>130120</v>
      </c>
      <c r="C10" s="414">
        <v>99999999</v>
      </c>
      <c r="D10" s="413" t="s">
        <v>283</v>
      </c>
      <c r="E10" s="415">
        <v>-74081854120.669998</v>
      </c>
      <c r="F10" s="415">
        <v>0</v>
      </c>
      <c r="G10" s="415">
        <v>1818144061</v>
      </c>
      <c r="H10" s="415">
        <v>-75899998181.669998</v>
      </c>
      <c r="I10" s="411">
        <f>+G10-F10-'[42]ANALISA PIUTANG'!G4037</f>
        <v>0.57999992370605469</v>
      </c>
      <c r="J10" s="417"/>
      <c r="K10" s="411"/>
    </row>
    <row r="11" spans="1:13">
      <c r="A11" s="413">
        <v>11</v>
      </c>
      <c r="B11" s="414">
        <v>130121</v>
      </c>
      <c r="C11" s="414">
        <v>99999999</v>
      </c>
      <c r="D11" s="413" t="s">
        <v>284</v>
      </c>
      <c r="E11" s="415">
        <v>-131198331939</v>
      </c>
      <c r="F11" s="415">
        <v>12500</v>
      </c>
      <c r="G11" s="415">
        <v>3877044675</v>
      </c>
      <c r="H11" s="415">
        <v>-135075364114</v>
      </c>
      <c r="I11" s="411">
        <f>+G11-F11-F18+G18-'[42]LAP PENJUALAN'!L50</f>
        <v>0</v>
      </c>
      <c r="J11" s="417"/>
      <c r="K11" s="411"/>
    </row>
    <row r="12" spans="1:13">
      <c r="A12" s="413">
        <v>12</v>
      </c>
      <c r="B12" s="414">
        <v>130130</v>
      </c>
      <c r="C12" s="414">
        <v>99999999</v>
      </c>
      <c r="D12" s="413" t="s">
        <v>285</v>
      </c>
      <c r="E12" s="415">
        <v>28044649</v>
      </c>
      <c r="F12" s="415">
        <v>555056</v>
      </c>
      <c r="G12" s="415">
        <v>19000000</v>
      </c>
      <c r="H12" s="415">
        <v>9599705</v>
      </c>
      <c r="I12" s="411">
        <f>+H12-'[42]PIUT TIV'!H9</f>
        <v>0</v>
      </c>
      <c r="J12" s="417"/>
      <c r="K12" s="411"/>
    </row>
    <row r="13" spans="1:13">
      <c r="A13" s="413">
        <v>13</v>
      </c>
      <c r="B13" s="414">
        <v>130131</v>
      </c>
      <c r="C13" s="414">
        <v>99999999</v>
      </c>
      <c r="D13" s="413" t="s">
        <v>286</v>
      </c>
      <c r="E13" s="415">
        <v>18224804</v>
      </c>
      <c r="F13" s="415">
        <v>62970096</v>
      </c>
      <c r="G13" s="415">
        <v>81194900</v>
      </c>
      <c r="H13" s="415">
        <v>0</v>
      </c>
      <c r="I13" s="411">
        <f>+H13-'[42]PIUT PUSAT'!H15</f>
        <v>0</v>
      </c>
      <c r="J13" s="417"/>
      <c r="K13" s="411"/>
    </row>
    <row r="14" spans="1:13">
      <c r="A14" s="413">
        <v>14</v>
      </c>
      <c r="B14" s="414">
        <v>130501</v>
      </c>
      <c r="C14" s="414">
        <v>99999999</v>
      </c>
      <c r="D14" s="413" t="s">
        <v>287</v>
      </c>
      <c r="E14" s="415">
        <v>247000</v>
      </c>
      <c r="F14" s="415">
        <v>1610000</v>
      </c>
      <c r="G14" s="415">
        <v>247000</v>
      </c>
      <c r="H14" s="415">
        <v>1610000</v>
      </c>
      <c r="I14" s="411">
        <f>+H14-'[42]PIUT MS SUPP'!H9</f>
        <v>0</v>
      </c>
      <c r="J14" s="417"/>
      <c r="K14" s="411"/>
      <c r="M14" s="416"/>
    </row>
    <row r="15" spans="1:13">
      <c r="A15" s="413">
        <v>15</v>
      </c>
      <c r="B15" s="414">
        <v>130504</v>
      </c>
      <c r="C15" s="414">
        <v>99999999</v>
      </c>
      <c r="D15" s="413" t="s">
        <v>289</v>
      </c>
      <c r="E15" s="415">
        <v>92923654</v>
      </c>
      <c r="F15" s="415">
        <v>0</v>
      </c>
      <c r="G15" s="415">
        <v>17625438</v>
      </c>
      <c r="H15" s="415">
        <v>75298216</v>
      </c>
      <c r="I15" s="411">
        <f>+H15-'[42]REKAP PIUT KARYAWAN '!H7</f>
        <v>0.5</v>
      </c>
      <c r="J15" s="417"/>
      <c r="K15" s="411"/>
    </row>
    <row r="16" spans="1:13">
      <c r="A16" s="413">
        <v>16</v>
      </c>
      <c r="B16" s="414">
        <v>211001</v>
      </c>
      <c r="C16" s="414">
        <v>99999999</v>
      </c>
      <c r="D16" s="413" t="s">
        <v>298</v>
      </c>
      <c r="E16" s="415">
        <v>136675954218</v>
      </c>
      <c r="F16" s="415">
        <v>19000000</v>
      </c>
      <c r="G16" s="415">
        <v>0</v>
      </c>
      <c r="H16" s="415">
        <v>136694954218</v>
      </c>
      <c r="I16" s="411"/>
      <c r="K16" s="411"/>
    </row>
    <row r="17" spans="1:11">
      <c r="A17" s="413">
        <v>17</v>
      </c>
      <c r="B17" s="414">
        <v>211102</v>
      </c>
      <c r="C17" s="414">
        <v>99999999</v>
      </c>
      <c r="D17" s="413" t="s">
        <v>439</v>
      </c>
      <c r="E17" s="415">
        <v>-32006479</v>
      </c>
      <c r="F17" s="418">
        <v>54763714</v>
      </c>
      <c r="G17" s="415">
        <v>46978466</v>
      </c>
      <c r="H17" s="415">
        <v>-24221231</v>
      </c>
      <c r="I17" s="411">
        <f>+H17+'[42]HTG BBM  2021'!H16</f>
        <v>0</v>
      </c>
      <c r="J17" s="417"/>
      <c r="K17" s="411"/>
    </row>
    <row r="18" spans="1:11">
      <c r="A18" s="413">
        <v>18</v>
      </c>
      <c r="B18" s="414">
        <v>311100</v>
      </c>
      <c r="C18" s="414">
        <v>99999999</v>
      </c>
      <c r="D18" s="413" t="s">
        <v>323</v>
      </c>
      <c r="E18" s="415">
        <v>4169581210</v>
      </c>
      <c r="F18" s="418">
        <v>106829503</v>
      </c>
      <c r="G18" s="415">
        <v>16700000</v>
      </c>
      <c r="H18" s="415">
        <v>4259710713</v>
      </c>
      <c r="I18" s="411"/>
      <c r="J18" s="417"/>
      <c r="K18" s="411"/>
    </row>
    <row r="19" spans="1:11">
      <c r="A19" s="413">
        <v>19</v>
      </c>
      <c r="B19" s="414">
        <v>311110</v>
      </c>
      <c r="C19" s="414">
        <v>99999999</v>
      </c>
      <c r="D19" s="413" t="s">
        <v>325</v>
      </c>
      <c r="E19" s="415">
        <v>-7819400</v>
      </c>
      <c r="F19" s="415">
        <v>53193938</v>
      </c>
      <c r="G19" s="415">
        <v>54799941</v>
      </c>
      <c r="H19" s="415">
        <v>-9425403</v>
      </c>
      <c r="I19" s="411">
        <f>+H19+[42]TIPEL!H35</f>
        <v>0</v>
      </c>
      <c r="J19" s="417"/>
      <c r="K19" s="411"/>
    </row>
    <row r="20" spans="1:11">
      <c r="A20" s="413">
        <v>20</v>
      </c>
      <c r="B20" s="414">
        <v>811003</v>
      </c>
      <c r="C20" s="414">
        <v>99999999</v>
      </c>
      <c r="D20" s="413" t="s">
        <v>69</v>
      </c>
      <c r="E20" s="415">
        <v>1870177723</v>
      </c>
      <c r="F20" s="415">
        <v>50766466</v>
      </c>
      <c r="G20" s="415">
        <v>0</v>
      </c>
      <c r="H20" s="415">
        <v>1920944189</v>
      </c>
      <c r="I20" s="411"/>
      <c r="J20" s="417"/>
      <c r="K20" s="411"/>
    </row>
    <row r="21" spans="1:11">
      <c r="A21" s="413">
        <v>21</v>
      </c>
      <c r="B21" s="414">
        <v>811004</v>
      </c>
      <c r="C21" s="414">
        <v>99999999</v>
      </c>
      <c r="D21" s="413" t="s">
        <v>366</v>
      </c>
      <c r="E21" s="415">
        <v>1280522486</v>
      </c>
      <c r="F21" s="415">
        <v>1055000</v>
      </c>
      <c r="G21" s="415">
        <v>0</v>
      </c>
      <c r="H21" s="415">
        <v>1281577486</v>
      </c>
      <c r="I21" s="411"/>
      <c r="J21" s="417"/>
      <c r="K21" s="411"/>
    </row>
    <row r="22" spans="1:11">
      <c r="A22" s="413">
        <v>22</v>
      </c>
      <c r="B22" s="414">
        <v>811005</v>
      </c>
      <c r="C22" s="414">
        <v>99999999</v>
      </c>
      <c r="D22" s="413" t="s">
        <v>367</v>
      </c>
      <c r="E22" s="415">
        <v>62167500</v>
      </c>
      <c r="F22" s="415">
        <v>1494000</v>
      </c>
      <c r="G22" s="415">
        <v>0</v>
      </c>
      <c r="H22" s="415">
        <v>63661500</v>
      </c>
      <c r="I22" s="411"/>
      <c r="J22" s="417"/>
      <c r="K22" s="411"/>
    </row>
    <row r="23" spans="1:11">
      <c r="A23" s="413">
        <v>23</v>
      </c>
      <c r="B23" s="414">
        <v>821004</v>
      </c>
      <c r="C23" s="414">
        <v>99999999</v>
      </c>
      <c r="D23" s="413" t="s">
        <v>372</v>
      </c>
      <c r="E23" s="415">
        <v>10950149</v>
      </c>
      <c r="F23" s="415">
        <v>332667</v>
      </c>
      <c r="G23" s="415">
        <v>0</v>
      </c>
      <c r="H23" s="415">
        <v>11282816</v>
      </c>
      <c r="I23" s="411"/>
      <c r="J23" s="417"/>
      <c r="K23" s="411"/>
    </row>
    <row r="24" spans="1:11">
      <c r="A24" s="413">
        <v>24</v>
      </c>
      <c r="B24" s="414">
        <v>824002</v>
      </c>
      <c r="C24" s="414">
        <v>99999999</v>
      </c>
      <c r="D24" s="413" t="s">
        <v>380</v>
      </c>
      <c r="E24" s="415">
        <v>168223000</v>
      </c>
      <c r="F24" s="415">
        <v>49500</v>
      </c>
      <c r="G24" s="415">
        <v>0</v>
      </c>
      <c r="H24" s="415">
        <v>168272500</v>
      </c>
      <c r="J24" s="417"/>
      <c r="K24" s="411"/>
    </row>
    <row r="25" spans="1:11">
      <c r="A25" s="413">
        <v>25</v>
      </c>
      <c r="B25" s="414">
        <v>824003</v>
      </c>
      <c r="C25" s="414">
        <v>99999999</v>
      </c>
      <c r="D25" s="413" t="s">
        <v>381</v>
      </c>
      <c r="E25" s="415">
        <v>86282691</v>
      </c>
      <c r="F25" s="415">
        <v>1080000</v>
      </c>
      <c r="G25" s="415">
        <v>0</v>
      </c>
      <c r="H25" s="415">
        <v>87362691</v>
      </c>
      <c r="J25" s="417"/>
      <c r="K25" s="411"/>
    </row>
    <row r="26" spans="1:11">
      <c r="A26" s="413">
        <v>26</v>
      </c>
      <c r="B26" s="414">
        <v>824005</v>
      </c>
      <c r="C26" s="414">
        <v>99999999</v>
      </c>
      <c r="D26" s="413" t="s">
        <v>383</v>
      </c>
      <c r="E26" s="415">
        <v>15247316</v>
      </c>
      <c r="F26" s="415">
        <v>310000</v>
      </c>
      <c r="G26" s="415">
        <v>0</v>
      </c>
      <c r="H26" s="415">
        <v>15557316</v>
      </c>
      <c r="J26" s="417"/>
      <c r="K26" s="411"/>
    </row>
    <row r="27" spans="1:11">
      <c r="A27" s="413">
        <v>27</v>
      </c>
      <c r="B27" s="414">
        <v>824007</v>
      </c>
      <c r="C27" s="414">
        <v>99999999</v>
      </c>
      <c r="D27" s="413" t="s">
        <v>385</v>
      </c>
      <c r="E27" s="415">
        <v>96012200</v>
      </c>
      <c r="F27" s="415">
        <v>2602900</v>
      </c>
      <c r="G27" s="415">
        <v>0</v>
      </c>
      <c r="H27" s="415">
        <v>98615100</v>
      </c>
      <c r="J27" s="417"/>
      <c r="K27" s="411"/>
    </row>
    <row r="28" spans="1:11">
      <c r="A28" s="413">
        <v>28</v>
      </c>
      <c r="B28" s="414">
        <v>824019</v>
      </c>
      <c r="C28" s="414">
        <v>99999999</v>
      </c>
      <c r="D28" s="413" t="s">
        <v>391</v>
      </c>
      <c r="E28" s="415">
        <v>1141980</v>
      </c>
      <c r="F28" s="415">
        <v>114198</v>
      </c>
      <c r="G28" s="415">
        <v>0</v>
      </c>
      <c r="H28" s="415">
        <v>1256178</v>
      </c>
      <c r="J28" s="417"/>
      <c r="K28" s="411"/>
    </row>
    <row r="29" spans="1:11">
      <c r="A29" s="413">
        <v>29</v>
      </c>
      <c r="B29" s="414">
        <v>824021</v>
      </c>
      <c r="C29" s="414">
        <v>99999999</v>
      </c>
      <c r="D29" s="413" t="s">
        <v>392</v>
      </c>
      <c r="E29" s="415">
        <v>36615900</v>
      </c>
      <c r="F29" s="415">
        <v>175000</v>
      </c>
      <c r="G29" s="415">
        <v>0</v>
      </c>
      <c r="H29" s="415">
        <v>36790900</v>
      </c>
      <c r="J29" s="417"/>
      <c r="K29" s="411"/>
    </row>
    <row r="30" spans="1:11">
      <c r="A30" s="413">
        <v>30</v>
      </c>
      <c r="B30" s="414">
        <v>824037</v>
      </c>
      <c r="C30" s="414">
        <v>99999999</v>
      </c>
      <c r="D30" s="413" t="s">
        <v>394</v>
      </c>
      <c r="E30" s="415">
        <v>11646000</v>
      </c>
      <c r="F30" s="415">
        <v>200000</v>
      </c>
      <c r="G30" s="415">
        <v>0</v>
      </c>
      <c r="H30" s="415">
        <v>11846000</v>
      </c>
      <c r="J30" s="417"/>
      <c r="K30" s="411"/>
    </row>
    <row r="31" spans="1:11">
      <c r="A31" s="413">
        <v>31</v>
      </c>
      <c r="B31" s="414">
        <v>824042</v>
      </c>
      <c r="C31" s="414">
        <v>99999999</v>
      </c>
      <c r="D31" s="413" t="s">
        <v>440</v>
      </c>
      <c r="E31" s="415">
        <v>40751500</v>
      </c>
      <c r="F31" s="415">
        <v>1889600</v>
      </c>
      <c r="G31" s="415">
        <v>1050</v>
      </c>
      <c r="H31" s="415">
        <v>42640050</v>
      </c>
      <c r="J31" s="417"/>
      <c r="K31" s="411"/>
    </row>
    <row r="32" spans="1:11">
      <c r="A32" s="413">
        <v>32</v>
      </c>
      <c r="B32" s="414">
        <v>825012</v>
      </c>
      <c r="C32" s="414">
        <v>99999999</v>
      </c>
      <c r="D32" s="413" t="s">
        <v>402</v>
      </c>
      <c r="E32" s="415">
        <v>6947859</v>
      </c>
      <c r="F32" s="415">
        <v>263171</v>
      </c>
      <c r="G32" s="415">
        <v>0</v>
      </c>
      <c r="H32" s="415">
        <v>7211030</v>
      </c>
      <c r="J32" s="417"/>
      <c r="K32" s="411"/>
    </row>
    <row r="33" spans="1:11">
      <c r="A33" s="413">
        <v>33</v>
      </c>
      <c r="B33" s="414">
        <v>829207</v>
      </c>
      <c r="C33" s="414">
        <v>99999999</v>
      </c>
      <c r="D33" s="413" t="s">
        <v>406</v>
      </c>
      <c r="E33" s="415">
        <v>714871771.52999997</v>
      </c>
      <c r="F33" s="415">
        <v>17025164</v>
      </c>
      <c r="G33" s="415">
        <v>0</v>
      </c>
      <c r="H33" s="415">
        <v>731896935.52999997</v>
      </c>
      <c r="I33" s="411">
        <f>+H33-'[42]BIAYA PROMOSI DAGANG'!G244</f>
        <v>0</v>
      </c>
      <c r="J33" s="417"/>
      <c r="K33" s="411"/>
    </row>
    <row r="34" spans="1:11">
      <c r="A34" s="413">
        <v>34</v>
      </c>
      <c r="B34" s="414">
        <v>919900</v>
      </c>
      <c r="C34" s="414">
        <v>99999999</v>
      </c>
      <c r="D34" s="413" t="s">
        <v>441</v>
      </c>
      <c r="E34" s="415">
        <v>-135047594.96000001</v>
      </c>
      <c r="F34" s="415">
        <v>0</v>
      </c>
      <c r="G34" s="415">
        <v>2429175</v>
      </c>
      <c r="H34" s="415">
        <v>-137476769.96000001</v>
      </c>
      <c r="I34" s="411">
        <f>+H34+'[42]PEND LAIN'!F17</f>
        <v>-731301.0000000298</v>
      </c>
      <c r="J34" s="417"/>
      <c r="K34" s="411"/>
    </row>
    <row r="35" spans="1:11">
      <c r="A35" s="413"/>
      <c r="B35" s="419"/>
      <c r="C35" s="414"/>
      <c r="D35" s="420"/>
      <c r="E35" s="421"/>
      <c r="F35" s="422"/>
      <c r="G35" s="422"/>
      <c r="H35" s="421"/>
      <c r="I35" s="411"/>
      <c r="J35" s="417"/>
      <c r="K35" s="411"/>
    </row>
    <row r="36" spans="1:11">
      <c r="A36" s="413"/>
      <c r="B36" s="419"/>
      <c r="C36" s="414"/>
      <c r="D36" s="420"/>
      <c r="E36" s="421"/>
      <c r="F36" s="422"/>
      <c r="G36" s="422"/>
      <c r="H36" s="421"/>
      <c r="I36" s="411"/>
      <c r="J36" s="417"/>
      <c r="K36" s="411"/>
    </row>
    <row r="37" spans="1:11">
      <c r="A37" s="413"/>
      <c r="B37" s="419"/>
      <c r="C37" s="414"/>
      <c r="D37" s="420"/>
      <c r="E37" s="421"/>
      <c r="F37" s="422"/>
      <c r="G37" s="422"/>
      <c r="H37" s="421"/>
      <c r="I37" s="411"/>
      <c r="J37" s="417"/>
      <c r="K37" s="411"/>
    </row>
    <row r="38" spans="1:11">
      <c r="A38" s="413"/>
      <c r="B38" s="419"/>
      <c r="C38" s="414"/>
      <c r="D38" s="420"/>
      <c r="E38" s="421"/>
      <c r="F38" s="422"/>
      <c r="G38" s="422"/>
      <c r="H38" s="421"/>
      <c r="I38" s="411"/>
      <c r="J38" s="417"/>
      <c r="K38" s="411"/>
    </row>
    <row r="39" spans="1:11">
      <c r="A39" s="413"/>
      <c r="B39" s="419"/>
      <c r="C39" s="414"/>
      <c r="D39" s="420"/>
      <c r="E39" s="421"/>
      <c r="F39" s="422"/>
      <c r="G39" s="422"/>
      <c r="H39" s="421"/>
      <c r="I39" s="411"/>
      <c r="J39" s="417"/>
      <c r="K39" s="411"/>
    </row>
    <row r="40" spans="1:11">
      <c r="A40" s="413"/>
      <c r="B40" s="419"/>
      <c r="C40" s="414"/>
      <c r="D40" s="420"/>
      <c r="E40" s="421"/>
      <c r="F40" s="422"/>
      <c r="G40" s="422"/>
      <c r="H40" s="421"/>
      <c r="J40" s="417"/>
      <c r="K40" s="411"/>
    </row>
    <row r="41" spans="1:11">
      <c r="A41" s="413"/>
      <c r="B41" s="419"/>
      <c r="C41" s="414"/>
      <c r="D41" s="420"/>
      <c r="E41" s="421"/>
      <c r="F41" s="422"/>
      <c r="G41" s="422"/>
      <c r="H41" s="421"/>
      <c r="J41" s="417"/>
      <c r="K41" s="411"/>
    </row>
    <row r="42" spans="1:11">
      <c r="A42" s="413"/>
      <c r="B42" s="419"/>
      <c r="C42" s="414"/>
      <c r="D42" s="420"/>
      <c r="E42" s="421"/>
      <c r="F42" s="422"/>
      <c r="G42" s="422"/>
      <c r="H42" s="421"/>
      <c r="J42" s="417"/>
      <c r="K42" s="411"/>
    </row>
    <row r="43" spans="1:11">
      <c r="A43" s="413"/>
      <c r="B43" s="419"/>
      <c r="C43" s="414"/>
      <c r="D43" s="420"/>
      <c r="E43" s="421"/>
      <c r="F43" s="422"/>
      <c r="G43" s="422"/>
      <c r="H43" s="421"/>
      <c r="K43" s="411"/>
    </row>
    <row r="44" spans="1:11">
      <c r="A44" s="413"/>
      <c r="B44" s="419"/>
      <c r="C44" s="414"/>
      <c r="D44" s="420"/>
      <c r="E44" s="421"/>
      <c r="F44" s="422"/>
      <c r="G44" s="422"/>
      <c r="H44" s="421"/>
      <c r="K44" s="411"/>
    </row>
    <row r="45" spans="1:11">
      <c r="A45" s="419"/>
      <c r="B45" s="419"/>
      <c r="C45" s="419"/>
      <c r="D45" s="420"/>
      <c r="E45" s="421"/>
      <c r="F45" s="422"/>
      <c r="G45" s="422"/>
      <c r="H45" s="421"/>
      <c r="K45" s="411"/>
    </row>
    <row r="46" spans="1:11">
      <c r="A46" s="423"/>
      <c r="B46" s="423"/>
      <c r="C46" s="423"/>
      <c r="D46" s="424"/>
      <c r="E46" s="425">
        <f>SUM(E4:E45)</f>
        <v>-30418747392.519997</v>
      </c>
      <c r="F46" s="425">
        <f>SUM(F4:F45)</f>
        <v>25856689870</v>
      </c>
      <c r="G46" s="425">
        <f>SUM(G4:G45)</f>
        <v>25856689870</v>
      </c>
      <c r="H46" s="425">
        <f>SUM(H4:H45)</f>
        <v>-30418747392.519997</v>
      </c>
      <c r="K46" s="411"/>
    </row>
    <row r="47" spans="1:11">
      <c r="B47" s="371">
        <v>1</v>
      </c>
      <c r="C47" s="371">
        <v>2</v>
      </c>
      <c r="D47" s="426">
        <v>3</v>
      </c>
      <c r="E47" s="427">
        <v>4</v>
      </c>
      <c r="F47" s="427">
        <v>5</v>
      </c>
      <c r="G47" s="427">
        <v>6</v>
      </c>
      <c r="H47" s="427">
        <v>7</v>
      </c>
      <c r="K47" s="411"/>
    </row>
    <row r="48" spans="1:11">
      <c r="E48" s="427"/>
      <c r="F48" s="427">
        <f>F46-'[42]NERACA LAJUR'!G159</f>
        <v>0</v>
      </c>
      <c r="G48" s="427">
        <f>G46-'[42]NERACA LAJUR'!H159</f>
        <v>0</v>
      </c>
      <c r="H48" s="427"/>
      <c r="K48" s="411"/>
    </row>
    <row r="49" spans="4:8">
      <c r="E49" s="427"/>
      <c r="G49" s="427">
        <f>G46-F46</f>
        <v>0</v>
      </c>
      <c r="H49" s="427"/>
    </row>
    <row r="50" spans="4:8">
      <c r="E50" s="427"/>
      <c r="H50" s="427"/>
    </row>
    <row r="51" spans="4:8">
      <c r="E51" s="427"/>
      <c r="H51" s="427"/>
    </row>
    <row r="52" spans="4:8">
      <c r="E52" s="427"/>
      <c r="H52" s="427"/>
    </row>
    <row r="53" spans="4:8">
      <c r="E53" s="427"/>
      <c r="H53" s="427"/>
    </row>
    <row r="54" spans="4:8">
      <c r="E54" s="427"/>
      <c r="H54" s="427"/>
    </row>
    <row r="55" spans="4:8">
      <c r="E55" s="427"/>
      <c r="H55" s="427"/>
    </row>
    <row r="56" spans="4:8">
      <c r="E56" s="427"/>
      <c r="H56" s="427"/>
    </row>
    <row r="57" spans="4:8">
      <c r="E57" s="427"/>
      <c r="H57" s="427"/>
    </row>
    <row r="58" spans="4:8">
      <c r="D58" s="428"/>
      <c r="E58" s="427"/>
      <c r="H58" s="427"/>
    </row>
    <row r="59" spans="4:8">
      <c r="D59" s="429"/>
      <c r="E59" s="427"/>
      <c r="H59" s="427"/>
    </row>
    <row r="60" spans="4:8">
      <c r="D60" s="428"/>
      <c r="E60" s="427"/>
      <c r="H60" s="427"/>
    </row>
    <row r="61" spans="4:8">
      <c r="D61" s="429"/>
      <c r="E61" s="427"/>
      <c r="H61" s="427"/>
    </row>
    <row r="62" spans="4:8">
      <c r="D62" s="428"/>
      <c r="E62" s="427"/>
      <c r="H62" s="427"/>
    </row>
    <row r="63" spans="4:8">
      <c r="D63" s="429"/>
      <c r="E63" s="427"/>
      <c r="H63" s="427"/>
    </row>
    <row r="64" spans="4:8">
      <c r="D64" s="428"/>
      <c r="E64" s="427"/>
      <c r="H64" s="427"/>
    </row>
    <row r="65" spans="4:8">
      <c r="D65" s="429"/>
      <c r="E65" s="427"/>
      <c r="H65" s="427"/>
    </row>
    <row r="66" spans="4:8">
      <c r="D66" s="428"/>
      <c r="E66" s="427"/>
      <c r="H66" s="427"/>
    </row>
    <row r="67" spans="4:8">
      <c r="D67" s="428"/>
      <c r="E67" s="427"/>
      <c r="H67" s="427"/>
    </row>
    <row r="68" spans="4:8">
      <c r="D68" s="429"/>
      <c r="E68" s="427"/>
      <c r="H68" s="427"/>
    </row>
    <row r="69" spans="4:8">
      <c r="D69" s="428"/>
      <c r="E69" s="427"/>
      <c r="H69" s="427"/>
    </row>
    <row r="70" spans="4:8">
      <c r="D70" s="429"/>
      <c r="E70" s="427"/>
      <c r="H70" s="427"/>
    </row>
    <row r="71" spans="4:8">
      <c r="D71" s="428"/>
      <c r="E71" s="427"/>
      <c r="H71" s="427"/>
    </row>
    <row r="72" spans="4:8">
      <c r="D72" s="428"/>
      <c r="E72" s="427"/>
      <c r="H72" s="427"/>
    </row>
    <row r="73" spans="4:8">
      <c r="D73" s="429"/>
      <c r="E73" s="427"/>
      <c r="H73" s="427"/>
    </row>
    <row r="74" spans="4:8">
      <c r="D74" s="428"/>
      <c r="E74" s="427"/>
      <c r="H74" s="427"/>
    </row>
    <row r="75" spans="4:8">
      <c r="D75" s="429"/>
      <c r="E75" s="427"/>
      <c r="H75" s="427"/>
    </row>
    <row r="76" spans="4:8">
      <c r="D76" s="428"/>
      <c r="E76" s="427"/>
      <c r="H76" s="427"/>
    </row>
    <row r="77" spans="4:8">
      <c r="D77" s="428"/>
      <c r="E77" s="427"/>
      <c r="H77" s="427"/>
    </row>
    <row r="78" spans="4:8">
      <c r="D78" s="429"/>
      <c r="E78" s="427"/>
      <c r="H78" s="427"/>
    </row>
    <row r="79" spans="4:8">
      <c r="D79" s="428"/>
      <c r="E79" s="427"/>
      <c r="H79" s="427"/>
    </row>
    <row r="80" spans="4:8">
      <c r="D80" s="429"/>
      <c r="E80" s="427"/>
      <c r="H80" s="427"/>
    </row>
    <row r="81" spans="4:8">
      <c r="D81" s="428"/>
      <c r="E81" s="427"/>
      <c r="H81" s="427"/>
    </row>
    <row r="82" spans="4:8">
      <c r="D82" s="429"/>
      <c r="E82" s="427"/>
      <c r="H82" s="427"/>
    </row>
    <row r="83" spans="4:8">
      <c r="D83" s="428"/>
      <c r="E83" s="427"/>
      <c r="H83" s="427"/>
    </row>
    <row r="84" spans="4:8">
      <c r="D84" s="429"/>
      <c r="E84" s="427"/>
      <c r="H84" s="427"/>
    </row>
    <row r="85" spans="4:8">
      <c r="D85" s="428"/>
      <c r="E85" s="427"/>
      <c r="H85" s="427"/>
    </row>
    <row r="86" spans="4:8">
      <c r="D86" s="428"/>
      <c r="E86" s="427"/>
      <c r="H86" s="427"/>
    </row>
    <row r="87" spans="4:8">
      <c r="D87" s="429"/>
      <c r="E87" s="427"/>
      <c r="H87" s="427"/>
    </row>
    <row r="88" spans="4:8">
      <c r="D88" s="428"/>
      <c r="E88" s="427"/>
      <c r="H88" s="427"/>
    </row>
    <row r="89" spans="4:8">
      <c r="D89" s="428"/>
      <c r="E89" s="427"/>
      <c r="H89" s="427"/>
    </row>
    <row r="90" spans="4:8">
      <c r="D90" s="429"/>
      <c r="E90" s="427"/>
      <c r="H90" s="427"/>
    </row>
    <row r="91" spans="4:8">
      <c r="D91" s="428"/>
      <c r="E91" s="427"/>
      <c r="H91" s="427"/>
    </row>
    <row r="92" spans="4:8">
      <c r="D92" s="429"/>
      <c r="E92" s="427"/>
      <c r="H92" s="427"/>
    </row>
    <row r="93" spans="4:8">
      <c r="D93" s="428"/>
      <c r="E93" s="427"/>
      <c r="H93" s="427"/>
    </row>
    <row r="94" spans="4:8">
      <c r="D94" s="429"/>
      <c r="E94" s="427"/>
      <c r="H94" s="427"/>
    </row>
    <row r="95" spans="4:8">
      <c r="D95" s="428"/>
      <c r="E95" s="427"/>
      <c r="H95" s="427"/>
    </row>
    <row r="96" spans="4:8">
      <c r="D96" s="429"/>
      <c r="E96" s="427"/>
      <c r="H96" s="427"/>
    </row>
    <row r="97" spans="4:8">
      <c r="D97" s="428"/>
      <c r="E97" s="427"/>
      <c r="H97" s="427"/>
    </row>
    <row r="98" spans="4:8">
      <c r="D98" s="428"/>
      <c r="E98" s="427"/>
      <c r="H98" s="427"/>
    </row>
    <row r="99" spans="4:8">
      <c r="D99" s="429"/>
      <c r="E99" s="427"/>
      <c r="H99" s="427"/>
    </row>
    <row r="100" spans="4:8">
      <c r="D100" s="428"/>
      <c r="E100" s="427"/>
      <c r="H100" s="427"/>
    </row>
    <row r="101" spans="4:8">
      <c r="D101" s="429"/>
      <c r="E101" s="427"/>
      <c r="H101" s="427"/>
    </row>
    <row r="102" spans="4:8">
      <c r="D102" s="428"/>
      <c r="E102" s="427"/>
      <c r="H102" s="427"/>
    </row>
    <row r="103" spans="4:8">
      <c r="D103" s="429"/>
      <c r="E103" s="427"/>
      <c r="H103" s="427"/>
    </row>
    <row r="104" spans="4:8">
      <c r="D104" s="428"/>
      <c r="E104" s="427"/>
      <c r="H104" s="427"/>
    </row>
    <row r="105" spans="4:8">
      <c r="D105" s="429"/>
      <c r="E105" s="427"/>
      <c r="H105" s="427"/>
    </row>
    <row r="106" spans="4:8">
      <c r="D106" s="428"/>
      <c r="E106" s="427"/>
      <c r="H106" s="427"/>
    </row>
    <row r="107" spans="4:8">
      <c r="D107" s="428"/>
      <c r="E107" s="427"/>
      <c r="H107" s="427"/>
    </row>
    <row r="108" spans="4:8">
      <c r="D108" s="429"/>
      <c r="E108" s="427"/>
      <c r="H108" s="427"/>
    </row>
    <row r="109" spans="4:8">
      <c r="D109" s="428"/>
      <c r="E109" s="427"/>
      <c r="H109" s="427"/>
    </row>
    <row r="110" spans="4:8">
      <c r="D110" s="429"/>
      <c r="E110" s="427"/>
      <c r="H110" s="427"/>
    </row>
    <row r="111" spans="4:8">
      <c r="D111" s="428"/>
      <c r="E111" s="427"/>
      <c r="H111" s="427"/>
    </row>
    <row r="112" spans="4:8">
      <c r="D112" s="428"/>
      <c r="E112" s="427"/>
      <c r="H112" s="427"/>
    </row>
    <row r="113" spans="4:8">
      <c r="D113" s="429"/>
      <c r="E113" s="427"/>
      <c r="H113" s="427"/>
    </row>
    <row r="114" spans="4:8">
      <c r="D114" s="428"/>
      <c r="E114" s="427"/>
      <c r="H114" s="427"/>
    </row>
    <row r="115" spans="4:8">
      <c r="D115" s="429"/>
      <c r="E115" s="427"/>
      <c r="H115" s="427"/>
    </row>
    <row r="116" spans="4:8">
      <c r="D116" s="428"/>
      <c r="E116" s="427"/>
      <c r="H116" s="427"/>
    </row>
    <row r="117" spans="4:8">
      <c r="D117" s="429"/>
      <c r="E117" s="427"/>
      <c r="H117" s="427"/>
    </row>
    <row r="118" spans="4:8">
      <c r="D118" s="428"/>
      <c r="E118" s="427"/>
      <c r="H118" s="427"/>
    </row>
    <row r="119" spans="4:8">
      <c r="D119" s="429"/>
      <c r="E119" s="427"/>
      <c r="H119" s="427"/>
    </row>
    <row r="120" spans="4:8">
      <c r="D120" s="428"/>
      <c r="E120" s="427"/>
      <c r="H120" s="427"/>
    </row>
    <row r="121" spans="4:8">
      <c r="D121" s="428"/>
      <c r="E121" s="427"/>
      <c r="H121" s="427"/>
    </row>
    <row r="122" spans="4:8">
      <c r="D122" s="429"/>
      <c r="E122" s="427"/>
      <c r="H122" s="427"/>
    </row>
    <row r="123" spans="4:8">
      <c r="D123" s="428"/>
      <c r="E123" s="427"/>
      <c r="H123" s="427"/>
    </row>
    <row r="124" spans="4:8">
      <c r="D124" s="429"/>
      <c r="E124" s="427"/>
      <c r="H124" s="427"/>
    </row>
    <row r="125" spans="4:8">
      <c r="D125" s="428"/>
      <c r="E125" s="427"/>
      <c r="H125" s="427"/>
    </row>
    <row r="126" spans="4:8">
      <c r="D126" s="429"/>
      <c r="E126" s="427"/>
      <c r="H126" s="427"/>
    </row>
    <row r="127" spans="4:8">
      <c r="D127" s="428"/>
      <c r="E127" s="427"/>
      <c r="H127" s="427"/>
    </row>
    <row r="128" spans="4:8">
      <c r="D128" s="429"/>
      <c r="E128" s="427"/>
      <c r="H128" s="427"/>
    </row>
    <row r="129" spans="4:8">
      <c r="D129" s="428"/>
      <c r="E129" s="427"/>
      <c r="H129" s="427"/>
    </row>
    <row r="130" spans="4:8">
      <c r="D130" s="428"/>
      <c r="E130" s="427"/>
      <c r="H130" s="427"/>
    </row>
    <row r="131" spans="4:8">
      <c r="D131" s="428"/>
      <c r="E131" s="427"/>
      <c r="H131" s="427"/>
    </row>
    <row r="132" spans="4:8">
      <c r="D132" s="429"/>
      <c r="E132" s="427"/>
      <c r="H132" s="427"/>
    </row>
    <row r="133" spans="4:8">
      <c r="D133" s="428"/>
      <c r="E133" s="427"/>
      <c r="H133" s="427"/>
    </row>
    <row r="134" spans="4:8">
      <c r="D134" s="429"/>
      <c r="E134" s="427"/>
      <c r="H134" s="427"/>
    </row>
    <row r="135" spans="4:8">
      <c r="D135" s="428"/>
      <c r="E135" s="427"/>
      <c r="H135" s="427"/>
    </row>
    <row r="136" spans="4:8">
      <c r="D136" s="429"/>
      <c r="E136" s="427"/>
      <c r="H136" s="427"/>
    </row>
    <row r="137" spans="4:8">
      <c r="D137" s="428"/>
      <c r="E137" s="427"/>
      <c r="H137" s="427"/>
    </row>
    <row r="138" spans="4:8">
      <c r="D138" s="429"/>
      <c r="E138" s="427"/>
      <c r="H138" s="427"/>
    </row>
    <row r="139" spans="4:8">
      <c r="D139" s="428"/>
      <c r="E139" s="427"/>
      <c r="H139" s="427"/>
    </row>
    <row r="140" spans="4:8">
      <c r="D140" s="428"/>
      <c r="E140" s="427"/>
      <c r="H140" s="427"/>
    </row>
    <row r="141" spans="4:8">
      <c r="D141" s="428"/>
    </row>
    <row r="142" spans="4:8">
      <c r="D142" s="429"/>
    </row>
    <row r="143" spans="4:8">
      <c r="D143" s="428"/>
    </row>
    <row r="144" spans="4:8">
      <c r="D144" s="429"/>
    </row>
    <row r="145" spans="4:4">
      <c r="D145" s="428"/>
    </row>
    <row r="146" spans="4:4">
      <c r="D146" s="429"/>
    </row>
    <row r="147" spans="4:4">
      <c r="D147" s="428"/>
    </row>
    <row r="148" spans="4:4">
      <c r="D148" s="429"/>
    </row>
    <row r="149" spans="4:4">
      <c r="D149" s="428"/>
    </row>
    <row r="150" spans="4:4">
      <c r="D150" s="428"/>
    </row>
    <row r="151" spans="4:4">
      <c r="D151" s="429"/>
    </row>
    <row r="152" spans="4:4">
      <c r="D152" s="428"/>
    </row>
    <row r="153" spans="4:4">
      <c r="D153" s="429"/>
    </row>
    <row r="154" spans="4:4">
      <c r="D154" s="428"/>
    </row>
    <row r="155" spans="4:4">
      <c r="D155" s="429"/>
    </row>
    <row r="156" spans="4:4">
      <c r="D156" s="428"/>
    </row>
    <row r="157" spans="4:4">
      <c r="D157" s="429"/>
    </row>
    <row r="158" spans="4:4">
      <c r="D158" s="258"/>
    </row>
    <row r="159" spans="4:4">
      <c r="D159" s="428"/>
    </row>
    <row r="160" spans="4:4">
      <c r="D160" s="429"/>
    </row>
    <row r="161" spans="4:4">
      <c r="D161" s="428"/>
    </row>
    <row r="162" spans="4:4">
      <c r="D162" s="429"/>
    </row>
    <row r="163" spans="4:4">
      <c r="D163" s="428"/>
    </row>
    <row r="164" spans="4:4">
      <c r="D164" s="429"/>
    </row>
    <row r="165" spans="4:4">
      <c r="D165" s="428"/>
    </row>
    <row r="166" spans="4:4">
      <c r="D166" s="429"/>
    </row>
    <row r="167" spans="4:4">
      <c r="D167" s="428"/>
    </row>
  </sheetData>
  <pageMargins left="0.31496062992125984" right="0.31496062992125984" top="0.74803149606299213" bottom="0.74803149606299213" header="0.31496062992125984" footer="0.31496062992125984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5"/>
  <sheetViews>
    <sheetView zoomScale="80" zoomScaleNormal="80" workbookViewId="0">
      <pane xSplit="3" ySplit="7" topLeftCell="D16" activePane="bottomRight" state="frozen"/>
      <selection activeCell="D77" sqref="D77"/>
      <selection pane="topRight" activeCell="D77" sqref="D77"/>
      <selection pane="bottomLeft" activeCell="D77" sqref="D77"/>
      <selection pane="bottomRight" activeCell="D39" sqref="D39"/>
    </sheetView>
  </sheetViews>
  <sheetFormatPr defaultRowHeight="15"/>
  <cols>
    <col min="1" max="1" width="9.140625" style="491"/>
    <col min="2" max="2" width="9.5703125" style="434" bestFit="1" customWidth="1"/>
    <col min="3" max="3" width="48.7109375" style="434" customWidth="1"/>
    <col min="4" max="4" width="12.140625" style="435" bestFit="1" customWidth="1"/>
    <col min="5" max="5" width="16.85546875" style="435" bestFit="1" customWidth="1"/>
    <col min="6" max="7" width="16.85546875" style="436" customWidth="1"/>
    <col min="8" max="8" width="16.85546875" style="436" hidden="1" customWidth="1"/>
    <col min="9" max="11" width="16.85546875" style="436" customWidth="1"/>
    <col min="12" max="12" width="16.85546875" style="436" bestFit="1" customWidth="1"/>
    <col min="13" max="13" width="4.5703125" style="434" customWidth="1"/>
    <col min="14" max="14" width="13.140625" style="434" customWidth="1"/>
    <col min="15" max="15" width="9.140625" style="434"/>
    <col min="16" max="16" width="9" style="434" customWidth="1"/>
    <col min="17" max="17" width="9.140625" style="437"/>
    <col min="18" max="18" width="37.28515625" style="434" bestFit="1" customWidth="1"/>
    <col min="19" max="19" width="12.7109375" style="435" bestFit="1" customWidth="1"/>
    <col min="20" max="20" width="19.85546875" style="435" bestFit="1" customWidth="1"/>
    <col min="21" max="21" width="16.28515625" style="435" customWidth="1"/>
    <col min="22" max="26" width="15.7109375" style="435" customWidth="1"/>
    <col min="27" max="27" width="16.85546875" style="434" bestFit="1" customWidth="1"/>
    <col min="28" max="28" width="4.5703125" style="434" customWidth="1"/>
    <col min="29" max="29" width="14.28515625" style="434" bestFit="1" customWidth="1"/>
    <col min="30" max="30" width="13.140625" style="438" bestFit="1" customWidth="1"/>
    <col min="31" max="31" width="9.140625" style="258"/>
    <col min="32" max="33" width="9.140625" style="412"/>
    <col min="34" max="16384" width="9.140625" style="258"/>
  </cols>
  <sheetData>
    <row r="1" spans="1:33">
      <c r="A1" s="433" t="str">
        <f>[41]MENU!G2</f>
        <v>DEPO PASURUAN</v>
      </c>
    </row>
    <row r="2" spans="1:33" ht="18.75">
      <c r="A2" s="439" t="s">
        <v>459</v>
      </c>
    </row>
    <row r="3" spans="1:33">
      <c r="A3" s="433" t="str">
        <f>[41]MENU!G4</f>
        <v>PER 30 NOVEMBER 2021</v>
      </c>
    </row>
    <row r="4" spans="1:33">
      <c r="A4" s="440" t="s">
        <v>460</v>
      </c>
      <c r="E4" s="435">
        <f>E7/D7</f>
        <v>48878.447975295116</v>
      </c>
      <c r="P4" s="441" t="s">
        <v>437</v>
      </c>
    </row>
    <row r="5" spans="1:33" s="448" customFormat="1" ht="30.75" customHeight="1">
      <c r="A5" s="442" t="s">
        <v>461</v>
      </c>
      <c r="B5" s="443" t="s">
        <v>462</v>
      </c>
      <c r="C5" s="443" t="s">
        <v>463</v>
      </c>
      <c r="D5" s="444" t="s">
        <v>464</v>
      </c>
      <c r="E5" s="444" t="s">
        <v>465</v>
      </c>
      <c r="F5" s="445" t="s">
        <v>466</v>
      </c>
      <c r="G5" s="445" t="s">
        <v>467</v>
      </c>
      <c r="H5" s="445" t="s">
        <v>467</v>
      </c>
      <c r="I5" s="445" t="s">
        <v>468</v>
      </c>
      <c r="J5" s="444" t="s">
        <v>469</v>
      </c>
      <c r="K5" s="444" t="s">
        <v>470</v>
      </c>
      <c r="L5" s="445" t="s">
        <v>471</v>
      </c>
      <c r="M5" s="443" t="s">
        <v>359</v>
      </c>
      <c r="N5" s="443" t="s">
        <v>144</v>
      </c>
      <c r="O5" s="446"/>
      <c r="P5" s="443" t="s">
        <v>461</v>
      </c>
      <c r="Q5" s="443" t="s">
        <v>462</v>
      </c>
      <c r="R5" s="443" t="s">
        <v>463</v>
      </c>
      <c r="S5" s="444" t="s">
        <v>464</v>
      </c>
      <c r="T5" s="444" t="s">
        <v>465</v>
      </c>
      <c r="U5" s="444" t="s">
        <v>466</v>
      </c>
      <c r="V5" s="444" t="s">
        <v>467</v>
      </c>
      <c r="W5" s="444" t="s">
        <v>467</v>
      </c>
      <c r="X5" s="444" t="s">
        <v>468</v>
      </c>
      <c r="Y5" s="444" t="s">
        <v>469</v>
      </c>
      <c r="Z5" s="444" t="s">
        <v>470</v>
      </c>
      <c r="AA5" s="445" t="s">
        <v>471</v>
      </c>
      <c r="AB5" s="443" t="s">
        <v>359</v>
      </c>
      <c r="AC5" s="443" t="s">
        <v>144</v>
      </c>
      <c r="AD5" s="447"/>
      <c r="AF5" s="449"/>
      <c r="AG5" s="449"/>
    </row>
    <row r="6" spans="1:33">
      <c r="A6" s="450"/>
      <c r="B6" s="451"/>
      <c r="C6" s="451"/>
      <c r="D6" s="452"/>
      <c r="E6" s="452"/>
      <c r="F6" s="453"/>
      <c r="G6" s="453"/>
      <c r="H6" s="453"/>
      <c r="I6" s="453"/>
      <c r="J6" s="453"/>
      <c r="K6" s="453"/>
      <c r="L6" s="453"/>
      <c r="M6" s="451"/>
      <c r="N6" s="451"/>
      <c r="O6" s="437"/>
      <c r="P6" s="451"/>
      <c r="Q6" s="454"/>
      <c r="R6" s="451"/>
      <c r="S6" s="452"/>
      <c r="T6" s="452"/>
      <c r="U6" s="452"/>
      <c r="V6" s="452"/>
      <c r="W6" s="452"/>
      <c r="X6" s="452"/>
      <c r="Y6" s="452"/>
      <c r="Z6" s="452"/>
      <c r="AA6" s="452"/>
      <c r="AB6" s="451"/>
      <c r="AC6" s="451"/>
    </row>
    <row r="7" spans="1:33">
      <c r="A7" s="450" t="s">
        <v>460</v>
      </c>
      <c r="B7" s="455">
        <v>74553</v>
      </c>
      <c r="C7" s="451" t="s">
        <v>472</v>
      </c>
      <c r="D7" s="456">
        <v>20077</v>
      </c>
      <c r="E7" s="422">
        <v>981332600</v>
      </c>
      <c r="F7" s="422">
        <v>28077650</v>
      </c>
      <c r="G7" s="422">
        <v>3665250</v>
      </c>
      <c r="H7" s="422">
        <v>0</v>
      </c>
      <c r="I7" s="422">
        <v>12417400</v>
      </c>
      <c r="J7" s="422"/>
      <c r="K7" s="422"/>
      <c r="L7" s="422">
        <v>937172300</v>
      </c>
      <c r="M7" s="457"/>
      <c r="N7" s="457"/>
      <c r="O7" s="458"/>
      <c r="P7" s="457" t="s">
        <v>473</v>
      </c>
      <c r="Q7" s="455">
        <v>74553</v>
      </c>
      <c r="R7" s="451" t="s">
        <v>472</v>
      </c>
      <c r="S7" s="422">
        <v>11312</v>
      </c>
      <c r="T7" s="422">
        <v>533454190</v>
      </c>
      <c r="U7" s="459">
        <v>14107500</v>
      </c>
      <c r="V7" s="459">
        <v>4702093.8000000007</v>
      </c>
      <c r="W7" s="459">
        <v>0</v>
      </c>
      <c r="X7" s="459">
        <v>8153000</v>
      </c>
      <c r="Y7" s="459"/>
      <c r="Z7" s="459"/>
      <c r="AA7" s="459">
        <v>506491596.20000005</v>
      </c>
      <c r="AB7" s="451"/>
      <c r="AC7" s="451"/>
      <c r="AD7" s="460"/>
    </row>
    <row r="8" spans="1:33">
      <c r="A8" s="450"/>
      <c r="B8" s="455">
        <v>74589</v>
      </c>
      <c r="C8" s="451" t="s">
        <v>474</v>
      </c>
      <c r="D8" s="456"/>
      <c r="E8" s="422"/>
      <c r="F8" s="422"/>
      <c r="G8" s="422"/>
      <c r="H8" s="422"/>
      <c r="I8" s="422"/>
      <c r="J8" s="422"/>
      <c r="K8" s="422"/>
      <c r="L8" s="422"/>
      <c r="M8" s="457"/>
      <c r="N8" s="457"/>
      <c r="O8" s="458"/>
      <c r="P8" s="457"/>
      <c r="Q8" s="455">
        <v>74589</v>
      </c>
      <c r="R8" s="451" t="s">
        <v>474</v>
      </c>
      <c r="S8" s="422">
        <v>15</v>
      </c>
      <c r="T8" s="422">
        <v>392580</v>
      </c>
      <c r="U8" s="459">
        <v>0</v>
      </c>
      <c r="V8" s="459">
        <v>7851.6</v>
      </c>
      <c r="W8" s="459">
        <v>0</v>
      </c>
      <c r="X8" s="459">
        <v>0</v>
      </c>
      <c r="Y8" s="459"/>
      <c r="Z8" s="459"/>
      <c r="AA8" s="459">
        <v>384728.4</v>
      </c>
      <c r="AB8" s="451"/>
      <c r="AC8" s="451"/>
      <c r="AD8" s="460"/>
    </row>
    <row r="9" spans="1:33">
      <c r="A9" s="450"/>
      <c r="B9" s="455">
        <v>134578</v>
      </c>
      <c r="C9" s="451" t="s">
        <v>475</v>
      </c>
      <c r="D9" s="456">
        <v>4640</v>
      </c>
      <c r="E9" s="422">
        <v>136079400</v>
      </c>
      <c r="F9" s="422">
        <v>276000</v>
      </c>
      <c r="G9" s="422">
        <v>19000</v>
      </c>
      <c r="H9" s="422">
        <v>0</v>
      </c>
      <c r="I9" s="422">
        <v>314960</v>
      </c>
      <c r="J9" s="422"/>
      <c r="K9" s="422"/>
      <c r="L9" s="422">
        <v>135469440</v>
      </c>
      <c r="M9" s="457"/>
      <c r="N9" s="457"/>
      <c r="O9" s="458"/>
      <c r="P9" s="457"/>
      <c r="Q9" s="455">
        <v>134578</v>
      </c>
      <c r="R9" s="451" t="s">
        <v>475</v>
      </c>
      <c r="S9" s="422">
        <v>2337</v>
      </c>
      <c r="T9" s="422">
        <v>65980500</v>
      </c>
      <c r="U9" s="459">
        <v>0</v>
      </c>
      <c r="V9" s="459">
        <v>0</v>
      </c>
      <c r="W9" s="459">
        <v>0</v>
      </c>
      <c r="X9" s="459">
        <v>1530000</v>
      </c>
      <c r="Y9" s="459"/>
      <c r="Z9" s="459"/>
      <c r="AA9" s="459">
        <v>64450500</v>
      </c>
      <c r="AB9" s="451"/>
      <c r="AC9" s="451"/>
      <c r="AD9" s="460"/>
    </row>
    <row r="10" spans="1:33">
      <c r="A10" s="450"/>
      <c r="B10" s="455">
        <v>74556</v>
      </c>
      <c r="C10" s="451" t="s">
        <v>476</v>
      </c>
      <c r="D10" s="456">
        <v>2470</v>
      </c>
      <c r="E10" s="422">
        <v>84179650</v>
      </c>
      <c r="F10" s="422">
        <v>532500</v>
      </c>
      <c r="G10" s="422">
        <v>1950</v>
      </c>
      <c r="H10" s="422">
        <v>0</v>
      </c>
      <c r="I10" s="422">
        <v>170000</v>
      </c>
      <c r="J10" s="422"/>
      <c r="K10" s="422"/>
      <c r="L10" s="422">
        <v>83475200</v>
      </c>
      <c r="M10" s="457"/>
      <c r="N10" s="457"/>
      <c r="O10" s="458"/>
      <c r="P10" s="457"/>
      <c r="Q10" s="455">
        <v>74556</v>
      </c>
      <c r="R10" s="451" t="s">
        <v>476</v>
      </c>
      <c r="S10" s="422">
        <v>1872</v>
      </c>
      <c r="T10" s="422">
        <v>62711650</v>
      </c>
      <c r="U10" s="459">
        <v>787500</v>
      </c>
      <c r="V10" s="459">
        <v>0</v>
      </c>
      <c r="W10" s="459">
        <v>0</v>
      </c>
      <c r="X10" s="459">
        <v>0</v>
      </c>
      <c r="Y10" s="459"/>
      <c r="Z10" s="459"/>
      <c r="AA10" s="459">
        <v>61924150</v>
      </c>
      <c r="AB10" s="451"/>
      <c r="AC10" s="451"/>
      <c r="AD10" s="460"/>
    </row>
    <row r="11" spans="1:33">
      <c r="A11" s="450"/>
      <c r="B11" s="455">
        <v>74598</v>
      </c>
      <c r="C11" s="451" t="s">
        <v>477</v>
      </c>
      <c r="D11" s="456">
        <v>11</v>
      </c>
      <c r="E11" s="422">
        <v>1188000</v>
      </c>
      <c r="F11" s="422">
        <v>0</v>
      </c>
      <c r="G11" s="422">
        <v>0</v>
      </c>
      <c r="H11" s="422">
        <v>0</v>
      </c>
      <c r="I11" s="422">
        <v>0</v>
      </c>
      <c r="J11" s="422"/>
      <c r="K11" s="422"/>
      <c r="L11" s="422">
        <v>1188000</v>
      </c>
      <c r="M11" s="457"/>
      <c r="N11" s="457"/>
      <c r="O11" s="458"/>
      <c r="P11" s="457"/>
      <c r="Q11" s="455">
        <v>74598</v>
      </c>
      <c r="R11" s="451" t="s">
        <v>477</v>
      </c>
      <c r="S11" s="422">
        <v>1</v>
      </c>
      <c r="T11" s="422">
        <v>189169</v>
      </c>
      <c r="U11" s="459">
        <v>0</v>
      </c>
      <c r="V11" s="459">
        <v>3783.38</v>
      </c>
      <c r="W11" s="459">
        <v>0</v>
      </c>
      <c r="X11" s="459">
        <v>0</v>
      </c>
      <c r="Y11" s="459"/>
      <c r="Z11" s="459"/>
      <c r="AA11" s="459">
        <v>185385.62</v>
      </c>
      <c r="AB11" s="451"/>
      <c r="AC11" s="451"/>
      <c r="AD11" s="460"/>
    </row>
    <row r="12" spans="1:33">
      <c r="A12" s="450"/>
      <c r="B12" s="455" t="s">
        <v>478</v>
      </c>
      <c r="C12" s="451" t="s">
        <v>479</v>
      </c>
      <c r="D12" s="456">
        <v>703</v>
      </c>
      <c r="E12" s="422">
        <v>21090000</v>
      </c>
      <c r="F12" s="422">
        <v>0</v>
      </c>
      <c r="G12" s="422">
        <v>0</v>
      </c>
      <c r="H12" s="422">
        <v>0</v>
      </c>
      <c r="I12" s="422">
        <v>0</v>
      </c>
      <c r="J12" s="422"/>
      <c r="K12" s="422"/>
      <c r="L12" s="422">
        <v>21090000</v>
      </c>
      <c r="M12" s="457"/>
      <c r="N12" s="457"/>
      <c r="O12" s="458"/>
      <c r="P12" s="457"/>
      <c r="Q12" s="455" t="s">
        <v>478</v>
      </c>
      <c r="R12" s="451" t="s">
        <v>479</v>
      </c>
      <c r="S12" s="422">
        <v>1692</v>
      </c>
      <c r="T12" s="422">
        <v>50760000</v>
      </c>
      <c r="U12" s="459">
        <v>0</v>
      </c>
      <c r="V12" s="459">
        <v>0</v>
      </c>
      <c r="W12" s="459">
        <v>0</v>
      </c>
      <c r="X12" s="459">
        <v>0</v>
      </c>
      <c r="Y12" s="459"/>
      <c r="Z12" s="459"/>
      <c r="AA12" s="459">
        <v>50760000</v>
      </c>
      <c r="AB12" s="451"/>
      <c r="AC12" s="451"/>
      <c r="AD12" s="460"/>
    </row>
    <row r="13" spans="1:33">
      <c r="A13" s="450"/>
      <c r="B13" s="455">
        <v>74559</v>
      </c>
      <c r="C13" s="451" t="s">
        <v>480</v>
      </c>
      <c r="D13" s="456">
        <v>91200</v>
      </c>
      <c r="E13" s="422">
        <v>1432840200</v>
      </c>
      <c r="F13" s="422">
        <v>5629500</v>
      </c>
      <c r="G13" s="422">
        <v>108000</v>
      </c>
      <c r="H13" s="422">
        <v>0</v>
      </c>
      <c r="I13" s="422">
        <v>575300</v>
      </c>
      <c r="J13" s="422"/>
      <c r="K13" s="422"/>
      <c r="L13" s="422">
        <v>1426527400</v>
      </c>
      <c r="M13" s="457"/>
      <c r="N13" s="457"/>
      <c r="O13" s="458"/>
      <c r="P13" s="457"/>
      <c r="Q13" s="455">
        <v>74559</v>
      </c>
      <c r="R13" s="451" t="s">
        <v>480</v>
      </c>
      <c r="S13" s="422">
        <v>44774</v>
      </c>
      <c r="T13" s="422">
        <v>690872419</v>
      </c>
      <c r="U13" s="459">
        <v>460632</v>
      </c>
      <c r="V13" s="459">
        <v>198000</v>
      </c>
      <c r="W13" s="459">
        <v>0</v>
      </c>
      <c r="X13" s="459">
        <v>37500</v>
      </c>
      <c r="Y13" s="459"/>
      <c r="Z13" s="459"/>
      <c r="AA13" s="459">
        <v>690176287</v>
      </c>
      <c r="AB13" s="451"/>
      <c r="AC13" s="451"/>
      <c r="AD13" s="460"/>
    </row>
    <row r="14" spans="1:33">
      <c r="A14" s="450"/>
      <c r="B14" s="455">
        <v>74561</v>
      </c>
      <c r="C14" s="451" t="s">
        <v>481</v>
      </c>
      <c r="D14" s="456">
        <v>22495</v>
      </c>
      <c r="E14" s="422">
        <v>982585550</v>
      </c>
      <c r="F14" s="422">
        <v>26290075</v>
      </c>
      <c r="G14" s="422">
        <v>3758725</v>
      </c>
      <c r="H14" s="422">
        <v>0</v>
      </c>
      <c r="I14" s="422">
        <v>5299200</v>
      </c>
      <c r="J14" s="422"/>
      <c r="K14" s="422"/>
      <c r="L14" s="422">
        <v>947237550</v>
      </c>
      <c r="M14" s="457"/>
      <c r="N14" s="457"/>
      <c r="O14" s="458"/>
      <c r="P14" s="457"/>
      <c r="Q14" s="455">
        <v>74561</v>
      </c>
      <c r="R14" s="451" t="s">
        <v>481</v>
      </c>
      <c r="S14" s="422">
        <v>9801</v>
      </c>
      <c r="T14" s="422">
        <v>413931750</v>
      </c>
      <c r="U14" s="459">
        <v>12110500</v>
      </c>
      <c r="V14" s="459">
        <v>4000850</v>
      </c>
      <c r="W14" s="459">
        <v>0</v>
      </c>
      <c r="X14" s="459">
        <v>1480000</v>
      </c>
      <c r="Y14" s="459"/>
      <c r="Z14" s="459"/>
      <c r="AA14" s="459">
        <v>396340400</v>
      </c>
      <c r="AB14" s="451"/>
      <c r="AC14" s="451"/>
      <c r="AD14" s="460"/>
    </row>
    <row r="15" spans="1:33">
      <c r="A15" s="450"/>
      <c r="B15" s="455">
        <v>81111</v>
      </c>
      <c r="C15" s="451" t="s">
        <v>482</v>
      </c>
      <c r="D15" s="456"/>
      <c r="E15" s="422"/>
      <c r="F15" s="422"/>
      <c r="G15" s="422"/>
      <c r="H15" s="422"/>
      <c r="I15" s="422"/>
      <c r="J15" s="422"/>
      <c r="K15" s="422"/>
      <c r="L15" s="422"/>
      <c r="M15" s="457"/>
      <c r="N15" s="457"/>
      <c r="O15" s="458"/>
      <c r="P15" s="457"/>
      <c r="Q15" s="455">
        <v>81111</v>
      </c>
      <c r="R15" s="451" t="s">
        <v>482</v>
      </c>
      <c r="S15" s="422">
        <v>92</v>
      </c>
      <c r="T15" s="422">
        <v>0</v>
      </c>
      <c r="U15" s="459">
        <v>0</v>
      </c>
      <c r="V15" s="459">
        <v>0</v>
      </c>
      <c r="W15" s="459">
        <v>0</v>
      </c>
      <c r="X15" s="459">
        <v>0</v>
      </c>
      <c r="Y15" s="459"/>
      <c r="Z15" s="459"/>
      <c r="AA15" s="459">
        <v>0</v>
      </c>
      <c r="AB15" s="451"/>
      <c r="AC15" s="451"/>
      <c r="AD15" s="460"/>
    </row>
    <row r="16" spans="1:33">
      <c r="A16" s="450"/>
      <c r="B16" s="455">
        <v>19310</v>
      </c>
      <c r="C16" s="451" t="s">
        <v>483</v>
      </c>
      <c r="D16" s="456">
        <v>91200</v>
      </c>
      <c r="E16" s="422">
        <v>0</v>
      </c>
      <c r="F16" s="422">
        <v>0</v>
      </c>
      <c r="G16" s="422">
        <v>0</v>
      </c>
      <c r="H16" s="422">
        <v>0</v>
      </c>
      <c r="I16" s="422">
        <v>0</v>
      </c>
      <c r="J16" s="422"/>
      <c r="K16" s="422"/>
      <c r="L16" s="422">
        <v>0</v>
      </c>
      <c r="M16" s="457"/>
      <c r="N16" s="457"/>
      <c r="O16" s="458"/>
      <c r="P16" s="457"/>
      <c r="Q16" s="455">
        <v>19310</v>
      </c>
      <c r="R16" s="451" t="s">
        <v>483</v>
      </c>
      <c r="S16" s="422">
        <v>44774</v>
      </c>
      <c r="T16" s="422">
        <v>0</v>
      </c>
      <c r="U16" s="459">
        <v>0</v>
      </c>
      <c r="V16" s="459">
        <v>0</v>
      </c>
      <c r="W16" s="459">
        <v>0</v>
      </c>
      <c r="X16" s="459">
        <v>0</v>
      </c>
      <c r="Y16" s="459"/>
      <c r="Z16" s="459"/>
      <c r="AA16" s="459">
        <v>0</v>
      </c>
      <c r="AB16" s="451"/>
      <c r="AC16" s="451"/>
      <c r="AD16" s="460"/>
    </row>
    <row r="17" spans="1:30">
      <c r="A17" s="450"/>
      <c r="B17" s="455">
        <v>10345439</v>
      </c>
      <c r="C17" s="451" t="s">
        <v>484</v>
      </c>
      <c r="D17" s="456"/>
      <c r="E17" s="422"/>
      <c r="F17" s="422"/>
      <c r="G17" s="422"/>
      <c r="H17" s="422"/>
      <c r="I17" s="422"/>
      <c r="J17" s="422"/>
      <c r="K17" s="422"/>
      <c r="L17" s="422"/>
      <c r="M17" s="457"/>
      <c r="N17" s="457"/>
      <c r="O17" s="458"/>
      <c r="P17" s="457"/>
      <c r="Q17" s="455">
        <v>10345439</v>
      </c>
      <c r="R17" s="451" t="s">
        <v>484</v>
      </c>
      <c r="S17" s="422">
        <v>19</v>
      </c>
      <c r="T17" s="422">
        <v>0</v>
      </c>
      <c r="U17" s="459">
        <v>0</v>
      </c>
      <c r="V17" s="459">
        <v>0</v>
      </c>
      <c r="W17" s="459">
        <v>0</v>
      </c>
      <c r="X17" s="459">
        <v>0</v>
      </c>
      <c r="Y17" s="459"/>
      <c r="Z17" s="459"/>
      <c r="AA17" s="459">
        <v>0</v>
      </c>
      <c r="AB17" s="451"/>
      <c r="AC17" s="451"/>
      <c r="AD17" s="460"/>
    </row>
    <row r="18" spans="1:30">
      <c r="A18" s="450"/>
      <c r="B18" s="455">
        <v>70022</v>
      </c>
      <c r="C18" s="451" t="s">
        <v>485</v>
      </c>
      <c r="D18" s="456"/>
      <c r="E18" s="422"/>
      <c r="F18" s="422"/>
      <c r="G18" s="422"/>
      <c r="H18" s="422"/>
      <c r="I18" s="422"/>
      <c r="J18" s="422"/>
      <c r="K18" s="422"/>
      <c r="L18" s="422"/>
      <c r="M18" s="457"/>
      <c r="N18" s="457"/>
      <c r="O18" s="458"/>
      <c r="P18" s="457"/>
      <c r="Q18" s="455">
        <v>70022</v>
      </c>
      <c r="R18" s="451" t="s">
        <v>485</v>
      </c>
      <c r="S18" s="422">
        <v>8</v>
      </c>
      <c r="T18" s="422">
        <v>0</v>
      </c>
      <c r="U18" s="459">
        <v>0</v>
      </c>
      <c r="V18" s="459">
        <v>0</v>
      </c>
      <c r="W18" s="459">
        <v>0</v>
      </c>
      <c r="X18" s="459">
        <v>0</v>
      </c>
      <c r="Y18" s="459"/>
      <c r="Z18" s="459"/>
      <c r="AA18" s="459">
        <v>0</v>
      </c>
      <c r="AB18" s="451"/>
      <c r="AC18" s="451"/>
      <c r="AD18" s="460"/>
    </row>
    <row r="19" spans="1:30">
      <c r="A19" s="450"/>
      <c r="B19" s="455" t="s">
        <v>486</v>
      </c>
      <c r="C19" s="451" t="s">
        <v>487</v>
      </c>
      <c r="D19" s="456">
        <v>0</v>
      </c>
      <c r="E19" s="422">
        <v>0</v>
      </c>
      <c r="F19" s="422">
        <v>0</v>
      </c>
      <c r="G19" s="422">
        <v>0</v>
      </c>
      <c r="H19" s="422">
        <v>0</v>
      </c>
      <c r="I19" s="422">
        <v>0</v>
      </c>
      <c r="J19" s="422"/>
      <c r="K19" s="422"/>
      <c r="L19" s="422">
        <v>0</v>
      </c>
      <c r="M19" s="457"/>
      <c r="N19" s="457"/>
      <c r="O19" s="458"/>
      <c r="P19" s="457"/>
      <c r="Q19" s="455" t="s">
        <v>486</v>
      </c>
      <c r="R19" s="451" t="s">
        <v>487</v>
      </c>
      <c r="S19" s="422"/>
      <c r="T19" s="422"/>
      <c r="U19" s="459"/>
      <c r="V19" s="459"/>
      <c r="W19" s="459"/>
      <c r="X19" s="459"/>
      <c r="Y19" s="459"/>
      <c r="Z19" s="459"/>
      <c r="AA19" s="459"/>
      <c r="AB19" s="451"/>
      <c r="AC19" s="451"/>
      <c r="AD19" s="460"/>
    </row>
    <row r="20" spans="1:30">
      <c r="A20" s="450"/>
      <c r="B20" s="455">
        <v>137295</v>
      </c>
      <c r="C20" s="451" t="s">
        <v>488</v>
      </c>
      <c r="D20" s="456">
        <v>3</v>
      </c>
      <c r="E20" s="422">
        <v>93000</v>
      </c>
      <c r="F20" s="422">
        <v>0</v>
      </c>
      <c r="G20" s="422">
        <v>0</v>
      </c>
      <c r="H20" s="422">
        <v>0</v>
      </c>
      <c r="I20" s="422">
        <v>0</v>
      </c>
      <c r="J20" s="422"/>
      <c r="K20" s="422"/>
      <c r="L20" s="422">
        <v>93000</v>
      </c>
      <c r="M20" s="457"/>
      <c r="N20" s="457"/>
      <c r="O20" s="458"/>
      <c r="P20" s="457"/>
      <c r="Q20" s="455">
        <v>137295</v>
      </c>
      <c r="R20" s="451" t="s">
        <v>488</v>
      </c>
      <c r="S20" s="422"/>
      <c r="T20" s="422"/>
      <c r="U20" s="459"/>
      <c r="V20" s="459"/>
      <c r="W20" s="459"/>
      <c r="X20" s="459"/>
      <c r="Y20" s="459"/>
      <c r="Z20" s="459"/>
      <c r="AA20" s="459"/>
      <c r="AB20" s="451"/>
      <c r="AC20" s="451"/>
      <c r="AD20" s="460"/>
    </row>
    <row r="21" spans="1:30">
      <c r="A21" s="450"/>
      <c r="B21" s="455" t="s">
        <v>489</v>
      </c>
      <c r="C21" s="451" t="s">
        <v>490</v>
      </c>
      <c r="D21" s="456">
        <v>4596</v>
      </c>
      <c r="E21" s="422">
        <v>15322110</v>
      </c>
      <c r="F21" s="422">
        <v>2135001</v>
      </c>
      <c r="G21" s="422">
        <v>0</v>
      </c>
      <c r="H21" s="422">
        <v>0</v>
      </c>
      <c r="I21" s="422">
        <v>0</v>
      </c>
      <c r="J21" s="422"/>
      <c r="K21" s="422"/>
      <c r="L21" s="422">
        <v>13187109</v>
      </c>
      <c r="M21" s="457"/>
      <c r="N21" s="457"/>
      <c r="O21" s="458"/>
      <c r="P21" s="457"/>
      <c r="Q21" s="455" t="s">
        <v>489</v>
      </c>
      <c r="R21" s="451" t="s">
        <v>490</v>
      </c>
      <c r="S21" s="422"/>
      <c r="T21" s="422"/>
      <c r="U21" s="459"/>
      <c r="V21" s="459"/>
      <c r="W21" s="459"/>
      <c r="X21" s="459"/>
      <c r="Y21" s="459"/>
      <c r="Z21" s="459"/>
      <c r="AA21" s="459"/>
      <c r="AB21" s="451"/>
      <c r="AC21" s="451"/>
      <c r="AD21" s="460"/>
    </row>
    <row r="22" spans="1:30">
      <c r="A22" s="450"/>
      <c r="B22" s="455">
        <v>145141</v>
      </c>
      <c r="C22" s="451" t="s">
        <v>491</v>
      </c>
      <c r="D22" s="456">
        <v>350</v>
      </c>
      <c r="E22" s="422">
        <v>14474000</v>
      </c>
      <c r="F22" s="422">
        <v>-161500</v>
      </c>
      <c r="G22" s="422">
        <v>-290500</v>
      </c>
      <c r="H22" s="422">
        <v>0</v>
      </c>
      <c r="I22" s="422">
        <v>167500</v>
      </c>
      <c r="J22" s="422"/>
      <c r="K22" s="422"/>
      <c r="L22" s="422">
        <v>14758500</v>
      </c>
      <c r="M22" s="457"/>
      <c r="N22" s="457"/>
      <c r="O22" s="458"/>
      <c r="P22" s="457"/>
      <c r="Q22" s="455">
        <v>145141</v>
      </c>
      <c r="R22" s="451" t="s">
        <v>491</v>
      </c>
      <c r="S22" s="422">
        <v>1135</v>
      </c>
      <c r="T22" s="422">
        <v>41906300</v>
      </c>
      <c r="U22" s="459">
        <v>3700000</v>
      </c>
      <c r="V22" s="459">
        <v>1587500</v>
      </c>
      <c r="W22" s="459">
        <v>0</v>
      </c>
      <c r="X22" s="459">
        <v>0</v>
      </c>
      <c r="Y22" s="459"/>
      <c r="Z22" s="459"/>
      <c r="AA22" s="459">
        <v>36618800</v>
      </c>
      <c r="AB22" s="451"/>
      <c r="AC22" s="451"/>
      <c r="AD22" s="460"/>
    </row>
    <row r="23" spans="1:30">
      <c r="A23" s="450"/>
      <c r="B23" s="455" t="s">
        <v>492</v>
      </c>
      <c r="C23" s="451" t="s">
        <v>493</v>
      </c>
      <c r="D23" s="456">
        <v>4194</v>
      </c>
      <c r="E23" s="422">
        <v>13981842</v>
      </c>
      <c r="F23" s="422">
        <v>0</v>
      </c>
      <c r="G23" s="422">
        <v>0</v>
      </c>
      <c r="H23" s="422">
        <v>0</v>
      </c>
      <c r="I23" s="422">
        <v>0</v>
      </c>
      <c r="J23" s="422"/>
      <c r="K23" s="422"/>
      <c r="L23" s="422">
        <v>13981842</v>
      </c>
      <c r="M23" s="457"/>
      <c r="N23" s="457"/>
      <c r="O23" s="458"/>
      <c r="P23" s="457"/>
      <c r="Q23" s="455" t="s">
        <v>492</v>
      </c>
      <c r="R23" s="451" t="s">
        <v>493</v>
      </c>
      <c r="S23" s="422"/>
      <c r="T23" s="422"/>
      <c r="U23" s="459"/>
      <c r="V23" s="459"/>
      <c r="W23" s="459"/>
      <c r="X23" s="459"/>
      <c r="Y23" s="459"/>
      <c r="Z23" s="459"/>
      <c r="AA23" s="459"/>
      <c r="AB23" s="451"/>
      <c r="AC23" s="451"/>
      <c r="AD23" s="460"/>
    </row>
    <row r="24" spans="1:30">
      <c r="A24" s="450"/>
      <c r="B24" s="455">
        <v>145144</v>
      </c>
      <c r="C24" s="451" t="s">
        <v>494</v>
      </c>
      <c r="D24" s="456">
        <v>123</v>
      </c>
      <c r="E24" s="422">
        <v>4836400</v>
      </c>
      <c r="F24" s="422">
        <v>117000</v>
      </c>
      <c r="G24" s="422">
        <v>7500</v>
      </c>
      <c r="H24" s="422">
        <v>0</v>
      </c>
      <c r="I24" s="422">
        <v>0</v>
      </c>
      <c r="J24" s="422"/>
      <c r="K24" s="422"/>
      <c r="L24" s="422">
        <v>4711900</v>
      </c>
      <c r="M24" s="457"/>
      <c r="N24" s="457"/>
      <c r="O24" s="458"/>
      <c r="P24" s="457"/>
      <c r="Q24" s="455">
        <v>145144</v>
      </c>
      <c r="R24" s="451" t="s">
        <v>494</v>
      </c>
      <c r="S24" s="422">
        <v>134</v>
      </c>
      <c r="T24" s="422">
        <v>4988000</v>
      </c>
      <c r="U24" s="459">
        <v>0</v>
      </c>
      <c r="V24" s="459">
        <v>0</v>
      </c>
      <c r="W24" s="459">
        <v>0</v>
      </c>
      <c r="X24" s="459">
        <v>0</v>
      </c>
      <c r="Y24" s="459"/>
      <c r="Z24" s="459"/>
      <c r="AA24" s="459">
        <v>4988000</v>
      </c>
      <c r="AB24" s="451"/>
      <c r="AC24" s="451"/>
      <c r="AD24" s="460"/>
    </row>
    <row r="25" spans="1:30">
      <c r="A25" s="450"/>
      <c r="B25" s="455" t="s">
        <v>495</v>
      </c>
      <c r="C25" s="451" t="s">
        <v>496</v>
      </c>
      <c r="D25" s="456">
        <v>4260</v>
      </c>
      <c r="E25" s="422">
        <v>14201886</v>
      </c>
      <c r="F25" s="422">
        <v>0</v>
      </c>
      <c r="G25" s="422">
        <v>0</v>
      </c>
      <c r="H25" s="422">
        <v>0</v>
      </c>
      <c r="I25" s="422">
        <v>0</v>
      </c>
      <c r="J25" s="422"/>
      <c r="K25" s="422"/>
      <c r="L25" s="422">
        <v>14201886</v>
      </c>
      <c r="M25" s="457"/>
      <c r="N25" s="457"/>
      <c r="O25" s="458"/>
      <c r="P25" s="457"/>
      <c r="Q25" s="455" t="s">
        <v>495</v>
      </c>
      <c r="R25" s="451" t="s">
        <v>496</v>
      </c>
      <c r="S25" s="422"/>
      <c r="T25" s="422"/>
      <c r="U25" s="459"/>
      <c r="V25" s="459"/>
      <c r="W25" s="459"/>
      <c r="X25" s="459"/>
      <c r="Y25" s="459"/>
      <c r="Z25" s="459"/>
      <c r="AA25" s="459"/>
      <c r="AB25" s="451"/>
      <c r="AC25" s="451"/>
      <c r="AD25" s="460"/>
    </row>
    <row r="26" spans="1:30">
      <c r="A26" s="450"/>
      <c r="B26" s="455">
        <v>145143</v>
      </c>
      <c r="C26" s="451" t="s">
        <v>497</v>
      </c>
      <c r="D26" s="456">
        <v>33</v>
      </c>
      <c r="E26" s="422">
        <v>1542300</v>
      </c>
      <c r="F26" s="422">
        <v>132000</v>
      </c>
      <c r="G26" s="422">
        <v>9000</v>
      </c>
      <c r="H26" s="422">
        <v>0</v>
      </c>
      <c r="I26" s="422">
        <v>0</v>
      </c>
      <c r="J26" s="422"/>
      <c r="K26" s="422"/>
      <c r="L26" s="422">
        <v>1401300</v>
      </c>
      <c r="M26" s="457"/>
      <c r="N26" s="457"/>
      <c r="O26" s="458"/>
      <c r="P26" s="457"/>
      <c r="Q26" s="455">
        <v>145143</v>
      </c>
      <c r="R26" s="451" t="s">
        <v>497</v>
      </c>
      <c r="S26" s="422">
        <v>340</v>
      </c>
      <c r="T26" s="422">
        <v>12592500</v>
      </c>
      <c r="U26" s="459">
        <v>0</v>
      </c>
      <c r="V26" s="459">
        <v>0</v>
      </c>
      <c r="W26" s="459">
        <v>0</v>
      </c>
      <c r="X26" s="459">
        <v>0</v>
      </c>
      <c r="Y26" s="459"/>
      <c r="Z26" s="459"/>
      <c r="AA26" s="459">
        <v>12592500</v>
      </c>
      <c r="AB26" s="451"/>
      <c r="AC26" s="451"/>
      <c r="AD26" s="460"/>
    </row>
    <row r="27" spans="1:30">
      <c r="A27" s="450"/>
      <c r="B27" s="455" t="s">
        <v>498</v>
      </c>
      <c r="C27" s="451" t="s">
        <v>499</v>
      </c>
      <c r="D27" s="456">
        <v>4188</v>
      </c>
      <c r="E27" s="422">
        <v>13961838</v>
      </c>
      <c r="F27" s="422">
        <v>0</v>
      </c>
      <c r="G27" s="422">
        <v>0</v>
      </c>
      <c r="H27" s="422">
        <v>0</v>
      </c>
      <c r="I27" s="422">
        <v>0</v>
      </c>
      <c r="J27" s="422"/>
      <c r="K27" s="422"/>
      <c r="L27" s="422">
        <v>13961838</v>
      </c>
      <c r="M27" s="457"/>
      <c r="N27" s="457"/>
      <c r="O27" s="458"/>
      <c r="P27" s="457"/>
      <c r="Q27" s="455" t="s">
        <v>498</v>
      </c>
      <c r="R27" s="451" t="s">
        <v>499</v>
      </c>
      <c r="S27" s="422"/>
      <c r="T27" s="422"/>
      <c r="U27" s="459"/>
      <c r="V27" s="459"/>
      <c r="W27" s="459"/>
      <c r="X27" s="459"/>
      <c r="Y27" s="459"/>
      <c r="Z27" s="459"/>
      <c r="AA27" s="459"/>
      <c r="AB27" s="451"/>
      <c r="AC27" s="451"/>
      <c r="AD27" s="460"/>
    </row>
    <row r="28" spans="1:30">
      <c r="A28" s="450"/>
      <c r="B28" s="455">
        <v>145679</v>
      </c>
      <c r="C28" s="451" t="s">
        <v>500</v>
      </c>
      <c r="D28" s="456">
        <v>105</v>
      </c>
      <c r="E28" s="422">
        <v>4169600</v>
      </c>
      <c r="F28" s="422">
        <v>201000</v>
      </c>
      <c r="G28" s="422">
        <v>6000</v>
      </c>
      <c r="H28" s="422">
        <v>0</v>
      </c>
      <c r="I28" s="422">
        <v>0</v>
      </c>
      <c r="J28" s="422"/>
      <c r="K28" s="422"/>
      <c r="L28" s="422">
        <v>3962600</v>
      </c>
      <c r="M28" s="457"/>
      <c r="N28" s="457"/>
      <c r="O28" s="458"/>
      <c r="P28" s="457"/>
      <c r="Q28" s="455">
        <v>145679</v>
      </c>
      <c r="R28" s="451" t="s">
        <v>500</v>
      </c>
      <c r="S28" s="422">
        <v>28</v>
      </c>
      <c r="T28" s="422">
        <v>1042500</v>
      </c>
      <c r="U28" s="459">
        <v>0</v>
      </c>
      <c r="V28" s="459">
        <v>0</v>
      </c>
      <c r="W28" s="459">
        <v>0</v>
      </c>
      <c r="X28" s="459">
        <v>0</v>
      </c>
      <c r="Y28" s="459"/>
      <c r="Z28" s="459"/>
      <c r="AA28" s="459">
        <v>1042500</v>
      </c>
      <c r="AB28" s="451"/>
      <c r="AC28" s="451"/>
      <c r="AD28" s="460"/>
    </row>
    <row r="29" spans="1:30">
      <c r="A29" s="450"/>
      <c r="B29" s="455" t="s">
        <v>501</v>
      </c>
      <c r="C29" s="451" t="s">
        <v>502</v>
      </c>
      <c r="D29" s="456">
        <v>390</v>
      </c>
      <c r="E29" s="422">
        <v>1027260</v>
      </c>
      <c r="F29" s="422">
        <v>0</v>
      </c>
      <c r="G29" s="422">
        <v>0</v>
      </c>
      <c r="H29" s="422">
        <v>0</v>
      </c>
      <c r="I29" s="422">
        <v>0</v>
      </c>
      <c r="J29" s="422"/>
      <c r="K29" s="422"/>
      <c r="L29" s="422">
        <v>1027260</v>
      </c>
      <c r="M29" s="457"/>
      <c r="N29" s="457"/>
      <c r="O29" s="458"/>
      <c r="P29" s="457"/>
      <c r="Q29" s="455" t="s">
        <v>501</v>
      </c>
      <c r="R29" s="451" t="s">
        <v>502</v>
      </c>
      <c r="S29" s="422"/>
      <c r="T29" s="422"/>
      <c r="U29" s="459"/>
      <c r="V29" s="459"/>
      <c r="W29" s="459"/>
      <c r="X29" s="459"/>
      <c r="Y29" s="459"/>
      <c r="Z29" s="459"/>
      <c r="AA29" s="459"/>
      <c r="AB29" s="451"/>
      <c r="AC29" s="451"/>
      <c r="AD29" s="460"/>
    </row>
    <row r="30" spans="1:30">
      <c r="A30" s="450"/>
      <c r="B30" s="455">
        <v>74565</v>
      </c>
      <c r="C30" s="451" t="s">
        <v>503</v>
      </c>
      <c r="D30" s="456">
        <v>1207</v>
      </c>
      <c r="E30" s="422">
        <v>37803450</v>
      </c>
      <c r="F30" s="422">
        <v>270500</v>
      </c>
      <c r="G30" s="422">
        <v>75000</v>
      </c>
      <c r="H30" s="422">
        <v>0</v>
      </c>
      <c r="I30" s="422">
        <v>500</v>
      </c>
      <c r="J30" s="422"/>
      <c r="K30" s="422"/>
      <c r="L30" s="422">
        <v>37457450</v>
      </c>
      <c r="M30" s="457"/>
      <c r="N30" s="457"/>
      <c r="O30" s="458"/>
      <c r="P30" s="457"/>
      <c r="Q30" s="455">
        <v>74565</v>
      </c>
      <c r="R30" s="451" t="s">
        <v>503</v>
      </c>
      <c r="S30" s="422">
        <v>1713</v>
      </c>
      <c r="T30" s="422">
        <v>62209600</v>
      </c>
      <c r="U30" s="459">
        <v>0</v>
      </c>
      <c r="V30" s="459">
        <v>2671342</v>
      </c>
      <c r="W30" s="459">
        <v>0</v>
      </c>
      <c r="X30" s="459">
        <v>0</v>
      </c>
      <c r="Y30" s="459"/>
      <c r="Z30" s="459"/>
      <c r="AA30" s="459">
        <v>59538258</v>
      </c>
      <c r="AB30" s="451"/>
      <c r="AC30" s="451"/>
      <c r="AD30" s="460"/>
    </row>
    <row r="31" spans="1:30">
      <c r="A31" s="450"/>
      <c r="B31" s="455">
        <v>173022</v>
      </c>
      <c r="C31" s="451" t="s">
        <v>504</v>
      </c>
      <c r="D31" s="456">
        <v>1086</v>
      </c>
      <c r="E31" s="422">
        <v>20409300</v>
      </c>
      <c r="F31" s="422">
        <v>12500</v>
      </c>
      <c r="G31" s="422">
        <v>120900</v>
      </c>
      <c r="H31" s="422">
        <v>0</v>
      </c>
      <c r="I31" s="422">
        <v>289000</v>
      </c>
      <c r="J31" s="422"/>
      <c r="K31" s="422"/>
      <c r="L31" s="422">
        <v>19986900</v>
      </c>
      <c r="M31" s="457"/>
      <c r="N31" s="457"/>
      <c r="O31" s="458"/>
      <c r="P31" s="457"/>
      <c r="Q31" s="455">
        <v>173022</v>
      </c>
      <c r="R31" s="451" t="s">
        <v>504</v>
      </c>
      <c r="S31" s="422">
        <v>714</v>
      </c>
      <c r="T31" s="422">
        <v>15179036</v>
      </c>
      <c r="U31" s="459">
        <v>0</v>
      </c>
      <c r="V31" s="459">
        <v>43160</v>
      </c>
      <c r="W31" s="459">
        <v>0</v>
      </c>
      <c r="X31" s="459">
        <v>100000</v>
      </c>
      <c r="Y31" s="459"/>
      <c r="Z31" s="459"/>
      <c r="AA31" s="459">
        <v>15035876</v>
      </c>
      <c r="AB31" s="451"/>
      <c r="AC31" s="451"/>
      <c r="AD31" s="460"/>
    </row>
    <row r="32" spans="1:30">
      <c r="A32" s="450"/>
      <c r="B32" s="455" t="s">
        <v>505</v>
      </c>
      <c r="C32" s="451" t="s">
        <v>506</v>
      </c>
      <c r="D32" s="456">
        <v>-6</v>
      </c>
      <c r="E32" s="422">
        <v>-135588</v>
      </c>
      <c r="F32" s="422">
        <v>0</v>
      </c>
      <c r="G32" s="422">
        <v>0</v>
      </c>
      <c r="H32" s="422">
        <v>0</v>
      </c>
      <c r="I32" s="422">
        <v>0</v>
      </c>
      <c r="J32" s="422"/>
      <c r="K32" s="422"/>
      <c r="L32" s="422">
        <v>-135588</v>
      </c>
      <c r="M32" s="457"/>
      <c r="N32" s="457"/>
      <c r="O32" s="458"/>
      <c r="P32" s="457"/>
      <c r="Q32" s="455" t="s">
        <v>505</v>
      </c>
      <c r="R32" s="451" t="s">
        <v>506</v>
      </c>
      <c r="S32" s="422"/>
      <c r="T32" s="422"/>
      <c r="U32" s="459"/>
      <c r="V32" s="459"/>
      <c r="W32" s="459"/>
      <c r="X32" s="459"/>
      <c r="Y32" s="459"/>
      <c r="Z32" s="459"/>
      <c r="AA32" s="459"/>
      <c r="AB32" s="451"/>
      <c r="AC32" s="451"/>
      <c r="AD32" s="460"/>
    </row>
    <row r="33" spans="1:33">
      <c r="A33" s="450"/>
      <c r="B33" s="455" t="s">
        <v>507</v>
      </c>
      <c r="C33" s="451" t="s">
        <v>508</v>
      </c>
      <c r="D33" s="456">
        <v>-1</v>
      </c>
      <c r="E33" s="422">
        <v>-1374</v>
      </c>
      <c r="F33" s="422">
        <v>0</v>
      </c>
      <c r="G33" s="422">
        <v>0</v>
      </c>
      <c r="H33" s="422">
        <v>0</v>
      </c>
      <c r="I33" s="422">
        <v>0</v>
      </c>
      <c r="J33" s="422"/>
      <c r="K33" s="422"/>
      <c r="L33" s="422">
        <v>-1374</v>
      </c>
      <c r="M33" s="457"/>
      <c r="N33" s="457"/>
      <c r="O33" s="458"/>
      <c r="P33" s="457"/>
      <c r="Q33" s="455" t="s">
        <v>507</v>
      </c>
      <c r="R33" s="451" t="s">
        <v>508</v>
      </c>
      <c r="S33" s="422"/>
      <c r="T33" s="422"/>
      <c r="U33" s="459"/>
      <c r="V33" s="459"/>
      <c r="W33" s="459"/>
      <c r="X33" s="459"/>
      <c r="Y33" s="459"/>
      <c r="Z33" s="459"/>
      <c r="AA33" s="459"/>
      <c r="AB33" s="451"/>
      <c r="AC33" s="451"/>
      <c r="AD33" s="460"/>
    </row>
    <row r="34" spans="1:33">
      <c r="A34" s="450"/>
      <c r="B34" s="455">
        <v>112839</v>
      </c>
      <c r="C34" s="451" t="s">
        <v>509</v>
      </c>
      <c r="D34" s="456">
        <v>256</v>
      </c>
      <c r="E34" s="422">
        <v>7003600</v>
      </c>
      <c r="F34" s="422">
        <v>10000</v>
      </c>
      <c r="G34" s="422">
        <v>0</v>
      </c>
      <c r="H34" s="422">
        <v>0</v>
      </c>
      <c r="I34" s="422">
        <v>0</v>
      </c>
      <c r="J34" s="422"/>
      <c r="K34" s="422"/>
      <c r="L34" s="422">
        <v>6993600</v>
      </c>
      <c r="M34" s="457"/>
      <c r="N34" s="457"/>
      <c r="O34" s="458"/>
      <c r="P34" s="457"/>
      <c r="Q34" s="455">
        <v>112839</v>
      </c>
      <c r="R34" s="451" t="s">
        <v>509</v>
      </c>
      <c r="S34" s="422">
        <v>447</v>
      </c>
      <c r="T34" s="422">
        <v>14451500</v>
      </c>
      <c r="U34" s="459">
        <v>0</v>
      </c>
      <c r="V34" s="459">
        <v>556080</v>
      </c>
      <c r="W34" s="459">
        <v>0</v>
      </c>
      <c r="X34" s="459">
        <v>0</v>
      </c>
      <c r="Y34" s="459"/>
      <c r="Z34" s="459"/>
      <c r="AA34" s="459">
        <v>13895420</v>
      </c>
      <c r="AB34" s="451"/>
      <c r="AC34" s="451"/>
      <c r="AD34" s="460"/>
    </row>
    <row r="35" spans="1:33">
      <c r="A35" s="450"/>
      <c r="B35" s="455" t="s">
        <v>510</v>
      </c>
      <c r="C35" s="451" t="s">
        <v>511</v>
      </c>
      <c r="D35" s="456">
        <v>5346</v>
      </c>
      <c r="E35" s="422">
        <v>6682500</v>
      </c>
      <c r="F35" s="422">
        <v>0</v>
      </c>
      <c r="G35" s="422">
        <v>0</v>
      </c>
      <c r="H35" s="422">
        <v>0</v>
      </c>
      <c r="I35" s="422">
        <v>0</v>
      </c>
      <c r="J35" s="422"/>
      <c r="K35" s="422"/>
      <c r="L35" s="422">
        <v>6682500</v>
      </c>
      <c r="M35" s="457"/>
      <c r="N35" s="457"/>
      <c r="O35" s="458"/>
      <c r="P35" s="457"/>
      <c r="Q35" s="455" t="s">
        <v>510</v>
      </c>
      <c r="R35" s="451" t="s">
        <v>511</v>
      </c>
      <c r="S35" s="422"/>
      <c r="T35" s="422"/>
      <c r="U35" s="459"/>
      <c r="V35" s="459"/>
      <c r="W35" s="459"/>
      <c r="X35" s="459"/>
      <c r="Y35" s="459"/>
      <c r="Z35" s="459"/>
      <c r="AA35" s="459"/>
      <c r="AB35" s="451"/>
      <c r="AC35" s="451"/>
      <c r="AD35" s="460"/>
    </row>
    <row r="36" spans="1:33">
      <c r="A36" s="450"/>
      <c r="B36" s="455" t="s">
        <v>512</v>
      </c>
      <c r="C36" s="451" t="s">
        <v>513</v>
      </c>
      <c r="D36" s="456">
        <v>-1</v>
      </c>
      <c r="E36" s="422">
        <v>-1449</v>
      </c>
      <c r="F36" s="422">
        <v>0</v>
      </c>
      <c r="G36" s="422">
        <v>0</v>
      </c>
      <c r="H36" s="422">
        <v>0</v>
      </c>
      <c r="I36" s="422">
        <v>0</v>
      </c>
      <c r="J36" s="422"/>
      <c r="K36" s="422"/>
      <c r="L36" s="422">
        <v>-1449</v>
      </c>
      <c r="M36" s="457"/>
      <c r="N36" s="457"/>
      <c r="O36" s="458"/>
      <c r="P36" s="457"/>
      <c r="Q36" s="455" t="s">
        <v>512</v>
      </c>
      <c r="R36" s="451" t="s">
        <v>513</v>
      </c>
      <c r="S36" s="422"/>
      <c r="T36" s="422"/>
      <c r="U36" s="459"/>
      <c r="V36" s="459"/>
      <c r="W36" s="459"/>
      <c r="X36" s="459"/>
      <c r="Y36" s="459"/>
      <c r="Z36" s="459"/>
      <c r="AA36" s="459"/>
      <c r="AB36" s="451"/>
      <c r="AC36" s="451"/>
      <c r="AD36" s="460"/>
    </row>
    <row r="37" spans="1:33">
      <c r="A37" s="450"/>
      <c r="B37" s="455">
        <v>157095</v>
      </c>
      <c r="C37" s="451" t="s">
        <v>514</v>
      </c>
      <c r="D37" s="456">
        <v>1835</v>
      </c>
      <c r="E37" s="422">
        <v>54818500</v>
      </c>
      <c r="F37" s="422">
        <v>896500</v>
      </c>
      <c r="G37" s="422">
        <v>12000</v>
      </c>
      <c r="H37" s="422">
        <v>0</v>
      </c>
      <c r="I37" s="422">
        <v>150000</v>
      </c>
      <c r="J37" s="422"/>
      <c r="K37" s="422"/>
      <c r="L37" s="422">
        <v>53760000</v>
      </c>
      <c r="M37" s="457"/>
      <c r="N37" s="457"/>
      <c r="O37" s="458"/>
      <c r="P37" s="457"/>
      <c r="Q37" s="455">
        <v>157095</v>
      </c>
      <c r="R37" s="451" t="s">
        <v>514</v>
      </c>
      <c r="S37" s="422">
        <v>1676</v>
      </c>
      <c r="T37" s="422">
        <v>57440422</v>
      </c>
      <c r="U37" s="459">
        <v>168600</v>
      </c>
      <c r="V37" s="459">
        <v>2354580</v>
      </c>
      <c r="W37" s="459">
        <v>0</v>
      </c>
      <c r="X37" s="459">
        <v>0</v>
      </c>
      <c r="Y37" s="459"/>
      <c r="Z37" s="459"/>
      <c r="AA37" s="459">
        <v>54917242</v>
      </c>
      <c r="AB37" s="451"/>
      <c r="AC37" s="451"/>
      <c r="AD37" s="460"/>
    </row>
    <row r="38" spans="1:33">
      <c r="A38" s="450"/>
      <c r="B38" s="455" t="s">
        <v>515</v>
      </c>
      <c r="C38" s="451" t="s">
        <v>516</v>
      </c>
      <c r="D38" s="456">
        <v>-639</v>
      </c>
      <c r="E38" s="422">
        <v>-19170000</v>
      </c>
      <c r="F38" s="422">
        <v>0</v>
      </c>
      <c r="G38" s="422">
        <v>0</v>
      </c>
      <c r="H38" s="422">
        <v>0</v>
      </c>
      <c r="I38" s="422">
        <v>0</v>
      </c>
      <c r="J38" s="422"/>
      <c r="K38" s="422"/>
      <c r="L38" s="422">
        <v>-19170000</v>
      </c>
      <c r="M38" s="457"/>
      <c r="N38" s="457"/>
      <c r="O38" s="458"/>
      <c r="P38" s="457"/>
      <c r="Q38" s="455" t="s">
        <v>515</v>
      </c>
      <c r="R38" s="451" t="s">
        <v>516</v>
      </c>
      <c r="S38" s="422">
        <v>690</v>
      </c>
      <c r="T38" s="422">
        <v>20700000</v>
      </c>
      <c r="U38" s="459">
        <v>0</v>
      </c>
      <c r="V38" s="459">
        <v>0</v>
      </c>
      <c r="W38" s="459">
        <v>0</v>
      </c>
      <c r="X38" s="459">
        <v>0</v>
      </c>
      <c r="Y38" s="459"/>
      <c r="Z38" s="459"/>
      <c r="AA38" s="459">
        <v>20700000</v>
      </c>
      <c r="AB38" s="451"/>
      <c r="AC38" s="451"/>
      <c r="AD38" s="460"/>
    </row>
    <row r="39" spans="1:33">
      <c r="A39" s="450"/>
      <c r="B39" s="455">
        <v>74560</v>
      </c>
      <c r="C39" s="451" t="s">
        <v>517</v>
      </c>
      <c r="D39" s="456">
        <v>3970</v>
      </c>
      <c r="E39" s="422">
        <v>49786500</v>
      </c>
      <c r="F39" s="422">
        <v>0</v>
      </c>
      <c r="G39" s="422">
        <v>0</v>
      </c>
      <c r="H39" s="422">
        <v>0</v>
      </c>
      <c r="I39" s="422">
        <v>151800</v>
      </c>
      <c r="J39" s="422"/>
      <c r="K39" s="422"/>
      <c r="L39" s="422">
        <v>49634700</v>
      </c>
      <c r="M39" s="457"/>
      <c r="N39" s="457"/>
      <c r="O39" s="458"/>
      <c r="P39" s="457"/>
      <c r="Q39" s="455">
        <v>74560</v>
      </c>
      <c r="R39" s="451" t="s">
        <v>517</v>
      </c>
      <c r="S39" s="422">
        <v>12140</v>
      </c>
      <c r="T39" s="422">
        <v>169588190</v>
      </c>
      <c r="U39" s="459">
        <v>7243900</v>
      </c>
      <c r="V39" s="459">
        <v>26986363</v>
      </c>
      <c r="W39" s="459">
        <v>0</v>
      </c>
      <c r="X39" s="459">
        <v>0</v>
      </c>
      <c r="Y39" s="459"/>
      <c r="Z39" s="459"/>
      <c r="AA39" s="459">
        <v>135357927</v>
      </c>
      <c r="AB39" s="451"/>
      <c r="AC39" s="451"/>
      <c r="AD39" s="460"/>
    </row>
    <row r="40" spans="1:33">
      <c r="A40" s="450"/>
      <c r="B40" s="455" t="s">
        <v>518</v>
      </c>
      <c r="C40" s="451" t="s">
        <v>519</v>
      </c>
      <c r="D40" s="456">
        <v>-1124</v>
      </c>
      <c r="E40" s="422">
        <v>-1751192</v>
      </c>
      <c r="F40" s="422">
        <v>0</v>
      </c>
      <c r="G40" s="422">
        <v>0</v>
      </c>
      <c r="H40" s="422">
        <v>0</v>
      </c>
      <c r="I40" s="422">
        <v>0</v>
      </c>
      <c r="J40" s="422"/>
      <c r="K40" s="422"/>
      <c r="L40" s="422">
        <v>-1751192</v>
      </c>
      <c r="M40" s="457"/>
      <c r="N40" s="457"/>
      <c r="O40" s="458"/>
      <c r="P40" s="457"/>
      <c r="Q40" s="455" t="s">
        <v>518</v>
      </c>
      <c r="R40" s="451" t="s">
        <v>519</v>
      </c>
      <c r="S40" s="422"/>
      <c r="T40" s="422"/>
      <c r="U40" s="459"/>
      <c r="V40" s="459"/>
      <c r="W40" s="459"/>
      <c r="X40" s="459"/>
      <c r="Y40" s="459"/>
      <c r="Z40" s="459"/>
      <c r="AA40" s="459"/>
      <c r="AB40" s="451"/>
      <c r="AC40" s="451"/>
      <c r="AD40" s="460"/>
    </row>
    <row r="41" spans="1:33">
      <c r="A41" s="450"/>
      <c r="B41" s="455">
        <v>29310</v>
      </c>
      <c r="C41" s="451" t="s">
        <v>520</v>
      </c>
      <c r="D41" s="456">
        <v>3970</v>
      </c>
      <c r="E41" s="422">
        <v>0</v>
      </c>
      <c r="F41" s="422">
        <v>0</v>
      </c>
      <c r="G41" s="422">
        <v>0</v>
      </c>
      <c r="H41" s="422">
        <v>0</v>
      </c>
      <c r="I41" s="422">
        <v>0</v>
      </c>
      <c r="J41" s="422"/>
      <c r="K41" s="422"/>
      <c r="L41" s="422">
        <v>0</v>
      </c>
      <c r="M41" s="457"/>
      <c r="N41" s="457"/>
      <c r="O41" s="458"/>
      <c r="P41" s="457"/>
      <c r="Q41" s="455">
        <v>29310</v>
      </c>
      <c r="R41" s="451" t="s">
        <v>520</v>
      </c>
      <c r="S41" s="422">
        <v>12140</v>
      </c>
      <c r="T41" s="422">
        <v>0</v>
      </c>
      <c r="U41" s="459">
        <v>0</v>
      </c>
      <c r="V41" s="459">
        <v>0</v>
      </c>
      <c r="W41" s="459">
        <v>0</v>
      </c>
      <c r="X41" s="459">
        <v>0</v>
      </c>
      <c r="Y41" s="459"/>
      <c r="Z41" s="459"/>
      <c r="AA41" s="459">
        <v>0</v>
      </c>
      <c r="AB41" s="451"/>
      <c r="AC41" s="451"/>
      <c r="AD41" s="460"/>
    </row>
    <row r="42" spans="1:33">
      <c r="A42" s="450"/>
      <c r="B42" s="455"/>
      <c r="C42" s="451"/>
      <c r="D42" s="456"/>
      <c r="E42" s="422"/>
      <c r="F42" s="422"/>
      <c r="G42" s="422"/>
      <c r="H42" s="422"/>
      <c r="I42" s="422"/>
      <c r="J42" s="422"/>
      <c r="K42" s="422"/>
      <c r="L42" s="422"/>
      <c r="M42" s="457"/>
      <c r="N42" s="457"/>
      <c r="O42" s="458"/>
      <c r="P42" s="457"/>
      <c r="Q42" s="455"/>
      <c r="R42" s="451"/>
      <c r="S42" s="422"/>
      <c r="T42" s="422"/>
      <c r="U42" s="459"/>
      <c r="V42" s="459"/>
      <c r="W42" s="459"/>
      <c r="X42" s="459"/>
      <c r="Y42" s="459"/>
      <c r="Z42" s="459"/>
      <c r="AA42" s="459"/>
      <c r="AB42" s="451"/>
      <c r="AC42" s="451"/>
      <c r="AD42" s="460"/>
    </row>
    <row r="43" spans="1:33">
      <c r="A43" s="450"/>
      <c r="B43" s="455"/>
      <c r="C43" s="451"/>
      <c r="D43" s="456"/>
      <c r="E43" s="422"/>
      <c r="F43" s="422"/>
      <c r="G43" s="422"/>
      <c r="H43" s="422"/>
      <c r="I43" s="422"/>
      <c r="J43" s="422"/>
      <c r="K43" s="422"/>
      <c r="L43" s="422"/>
      <c r="M43" s="457"/>
      <c r="N43" s="457"/>
      <c r="O43" s="458"/>
      <c r="P43" s="457"/>
      <c r="Q43" s="455"/>
      <c r="R43" s="451"/>
      <c r="S43" s="422"/>
      <c r="T43" s="422"/>
      <c r="U43" s="459"/>
      <c r="V43" s="459"/>
      <c r="W43" s="459"/>
      <c r="X43" s="459"/>
      <c r="Y43" s="459"/>
      <c r="Z43" s="459"/>
      <c r="AA43" s="459"/>
      <c r="AB43" s="451"/>
      <c r="AC43" s="451"/>
      <c r="AD43" s="460"/>
    </row>
    <row r="44" spans="1:33">
      <c r="A44" s="450"/>
      <c r="B44" s="455"/>
      <c r="C44" s="451"/>
      <c r="D44" s="456"/>
      <c r="E44" s="422"/>
      <c r="F44" s="422"/>
      <c r="G44" s="422"/>
      <c r="H44" s="422"/>
      <c r="I44" s="422"/>
      <c r="J44" s="422"/>
      <c r="K44" s="422"/>
      <c r="L44" s="422"/>
      <c r="M44" s="457"/>
      <c r="N44" s="457"/>
      <c r="O44" s="458"/>
      <c r="P44" s="457"/>
      <c r="Q44" s="455"/>
      <c r="R44" s="451"/>
      <c r="S44" s="422"/>
      <c r="T44" s="422"/>
      <c r="U44" s="459"/>
      <c r="V44" s="459"/>
      <c r="W44" s="459"/>
      <c r="X44" s="459"/>
      <c r="Y44" s="459"/>
      <c r="Z44" s="459"/>
      <c r="AA44" s="459"/>
      <c r="AB44" s="451"/>
      <c r="AC44" s="451"/>
      <c r="AD44" s="460"/>
    </row>
    <row r="45" spans="1:33">
      <c r="A45" s="450"/>
      <c r="B45" s="455"/>
      <c r="C45" s="451"/>
      <c r="D45" s="456"/>
      <c r="E45" s="422"/>
      <c r="F45" s="422"/>
      <c r="G45" s="422"/>
      <c r="H45" s="422"/>
      <c r="I45" s="422"/>
      <c r="J45" s="422"/>
      <c r="K45" s="422"/>
      <c r="L45" s="422"/>
      <c r="M45" s="457"/>
      <c r="N45" s="457"/>
      <c r="O45" s="458"/>
      <c r="P45" s="457"/>
      <c r="Q45" s="455"/>
      <c r="R45" s="451"/>
      <c r="S45" s="422"/>
      <c r="T45" s="422"/>
      <c r="U45" s="459"/>
      <c r="V45" s="459"/>
      <c r="W45" s="459"/>
      <c r="X45" s="459"/>
      <c r="Y45" s="459"/>
      <c r="Z45" s="459"/>
      <c r="AA45" s="459"/>
      <c r="AB45" s="451"/>
      <c r="AC45" s="451"/>
      <c r="AD45" s="460"/>
    </row>
    <row r="46" spans="1:33" s="79" customFormat="1">
      <c r="A46" s="461"/>
      <c r="B46" s="462"/>
      <c r="C46" s="463" t="s">
        <v>469</v>
      </c>
      <c r="D46" s="464"/>
      <c r="E46" s="459"/>
      <c r="F46" s="422"/>
      <c r="G46" s="422"/>
      <c r="H46" s="422"/>
      <c r="I46" s="422"/>
      <c r="J46" s="422"/>
      <c r="K46" s="422"/>
      <c r="L46" s="422"/>
      <c r="M46" s="465"/>
      <c r="N46" s="465"/>
      <c r="O46" s="466"/>
      <c r="P46" s="467"/>
      <c r="Q46" s="462"/>
      <c r="R46" s="463" t="s">
        <v>469</v>
      </c>
      <c r="S46" s="459"/>
      <c r="T46" s="459"/>
      <c r="U46" s="459"/>
      <c r="V46" s="459"/>
      <c r="W46" s="459"/>
      <c r="X46" s="459"/>
      <c r="Y46" s="459"/>
      <c r="Z46" s="459"/>
      <c r="AA46" s="422"/>
      <c r="AB46" s="468"/>
      <c r="AC46" s="468"/>
      <c r="AF46" s="469"/>
      <c r="AG46" s="469"/>
    </row>
    <row r="47" spans="1:33" s="79" customFormat="1">
      <c r="A47" s="461"/>
      <c r="B47" s="462">
        <v>829207</v>
      </c>
      <c r="C47" s="463" t="s">
        <v>521</v>
      </c>
      <c r="D47" s="464"/>
      <c r="E47" s="459"/>
      <c r="F47" s="422"/>
      <c r="G47" s="422"/>
      <c r="H47" s="422"/>
      <c r="I47" s="422"/>
      <c r="J47" s="422"/>
      <c r="K47" s="422"/>
      <c r="L47" s="422"/>
      <c r="M47" s="465"/>
      <c r="N47" s="465"/>
      <c r="O47" s="466"/>
      <c r="P47" s="467"/>
      <c r="Q47" s="462">
        <v>829207</v>
      </c>
      <c r="R47" s="463" t="s">
        <v>521</v>
      </c>
      <c r="S47" s="459"/>
      <c r="T47" s="459"/>
      <c r="U47" s="459"/>
      <c r="V47" s="459"/>
      <c r="W47" s="459"/>
      <c r="X47" s="459"/>
      <c r="Y47" s="459"/>
      <c r="AA47" s="422"/>
      <c r="AB47" s="468"/>
      <c r="AC47" s="468"/>
      <c r="AF47" s="469"/>
      <c r="AG47" s="469"/>
    </row>
    <row r="48" spans="1:33" s="79" customFormat="1">
      <c r="A48" s="461"/>
      <c r="B48" s="462"/>
      <c r="C48" s="463"/>
      <c r="D48" s="464"/>
      <c r="E48" s="459"/>
      <c r="F48" s="422"/>
      <c r="G48" s="422"/>
      <c r="H48" s="422"/>
      <c r="I48" s="422"/>
      <c r="J48" s="422"/>
      <c r="K48" s="422"/>
      <c r="L48" s="422"/>
      <c r="M48" s="465"/>
      <c r="N48" s="465"/>
      <c r="O48" s="466"/>
      <c r="P48" s="467"/>
      <c r="Q48" s="462"/>
      <c r="R48" s="463"/>
      <c r="S48" s="459"/>
      <c r="T48" s="459"/>
      <c r="U48" s="459"/>
      <c r="V48" s="459"/>
      <c r="W48" s="459"/>
      <c r="X48" s="459"/>
      <c r="Y48" s="459"/>
      <c r="Z48" s="459"/>
      <c r="AA48" s="422"/>
      <c r="AB48" s="468"/>
      <c r="AC48" s="468"/>
      <c r="AF48" s="469"/>
      <c r="AG48" s="469"/>
    </row>
    <row r="49" spans="1:34" s="79" customFormat="1">
      <c r="A49" s="461"/>
      <c r="B49" s="462"/>
      <c r="C49" s="463"/>
      <c r="D49" s="464"/>
      <c r="E49" s="459"/>
      <c r="F49" s="422"/>
      <c r="G49" s="422"/>
      <c r="H49" s="422"/>
      <c r="I49" s="422"/>
      <c r="J49" s="422"/>
      <c r="K49" s="422"/>
      <c r="L49" s="422"/>
      <c r="M49" s="465"/>
      <c r="N49" s="465"/>
      <c r="O49" s="466"/>
      <c r="P49" s="467"/>
      <c r="Q49" s="462"/>
      <c r="R49" s="463"/>
      <c r="S49" s="459"/>
      <c r="T49" s="459"/>
      <c r="U49" s="459"/>
      <c r="V49" s="459"/>
      <c r="W49" s="459"/>
      <c r="X49" s="459"/>
      <c r="Y49" s="459"/>
      <c r="Z49" s="459"/>
      <c r="AA49" s="422"/>
      <c r="AB49" s="468"/>
      <c r="AC49" s="468"/>
      <c r="AF49" s="469"/>
      <c r="AG49" s="469"/>
    </row>
    <row r="50" spans="1:34">
      <c r="A50" s="470" t="s">
        <v>522</v>
      </c>
      <c r="B50" s="471"/>
      <c r="C50" s="471"/>
      <c r="D50" s="472">
        <f t="shared" ref="D50:N50" si="0">SUM(D7:D49)</f>
        <v>266937</v>
      </c>
      <c r="E50" s="472">
        <f t="shared" si="0"/>
        <v>3878349883</v>
      </c>
      <c r="F50" s="472">
        <f t="shared" si="0"/>
        <v>64418726</v>
      </c>
      <c r="G50" s="472">
        <f t="shared" si="0"/>
        <v>7492825</v>
      </c>
      <c r="H50" s="472">
        <f t="shared" si="0"/>
        <v>0</v>
      </c>
      <c r="I50" s="472">
        <f t="shared" si="0"/>
        <v>19535660</v>
      </c>
      <c r="J50" s="472">
        <f t="shared" si="0"/>
        <v>0</v>
      </c>
      <c r="K50" s="472">
        <f t="shared" si="0"/>
        <v>0</v>
      </c>
      <c r="L50" s="472">
        <f t="shared" si="0"/>
        <v>3786902672</v>
      </c>
      <c r="M50" s="473">
        <f t="shared" si="0"/>
        <v>0</v>
      </c>
      <c r="N50" s="473">
        <f t="shared" si="0"/>
        <v>0</v>
      </c>
      <c r="O50" s="474"/>
      <c r="P50" s="471" t="s">
        <v>522</v>
      </c>
      <c r="Q50" s="475"/>
      <c r="R50" s="471"/>
      <c r="S50" s="472">
        <f t="shared" ref="S50:AD50" si="1">SUM(S7:S49)</f>
        <v>147854</v>
      </c>
      <c r="T50" s="472">
        <f t="shared" si="1"/>
        <v>2218390306</v>
      </c>
      <c r="U50" s="472">
        <f t="shared" si="1"/>
        <v>38578632</v>
      </c>
      <c r="V50" s="472">
        <f t="shared" si="1"/>
        <v>43111603.780000001</v>
      </c>
      <c r="W50" s="472">
        <f t="shared" si="1"/>
        <v>0</v>
      </c>
      <c r="X50" s="472">
        <f t="shared" si="1"/>
        <v>11300500</v>
      </c>
      <c r="Y50" s="472">
        <f t="shared" si="1"/>
        <v>0</v>
      </c>
      <c r="Z50" s="472">
        <f t="shared" si="1"/>
        <v>0</v>
      </c>
      <c r="AA50" s="472">
        <f t="shared" si="1"/>
        <v>2125399570.22</v>
      </c>
      <c r="AB50" s="473">
        <f t="shared" si="1"/>
        <v>0</v>
      </c>
      <c r="AC50" s="473">
        <f t="shared" si="1"/>
        <v>0</v>
      </c>
      <c r="AD50" s="460">
        <f t="shared" si="1"/>
        <v>0</v>
      </c>
    </row>
    <row r="51" spans="1:34">
      <c r="A51" s="476"/>
      <c r="B51" s="477">
        <v>1</v>
      </c>
      <c r="C51" s="477">
        <v>2</v>
      </c>
      <c r="D51" s="478">
        <v>3</v>
      </c>
      <c r="E51" s="478">
        <v>4</v>
      </c>
      <c r="F51" s="479">
        <v>5</v>
      </c>
      <c r="G51" s="478">
        <v>6</v>
      </c>
      <c r="H51" s="478">
        <v>7</v>
      </c>
      <c r="I51" s="479">
        <v>8</v>
      </c>
      <c r="J51" s="479"/>
      <c r="K51" s="479"/>
      <c r="L51" s="478">
        <v>9</v>
      </c>
      <c r="M51" s="477"/>
      <c r="N51" s="477"/>
      <c r="P51" s="477"/>
      <c r="Q51" s="480">
        <v>1</v>
      </c>
      <c r="R51" s="477">
        <v>2</v>
      </c>
      <c r="S51" s="478">
        <v>3</v>
      </c>
      <c r="T51" s="478">
        <v>4</v>
      </c>
      <c r="U51" s="478">
        <v>5</v>
      </c>
      <c r="V51" s="478">
        <v>6</v>
      </c>
      <c r="W51" s="478">
        <v>7</v>
      </c>
      <c r="X51" s="478">
        <v>8</v>
      </c>
      <c r="Y51" s="478"/>
      <c r="Z51" s="478"/>
      <c r="AA51" s="478">
        <v>9</v>
      </c>
      <c r="AB51" s="477"/>
      <c r="AC51" s="477"/>
    </row>
    <row r="52" spans="1:34">
      <c r="A52" s="476"/>
      <c r="B52" s="477"/>
      <c r="C52" s="477"/>
      <c r="D52" s="478"/>
      <c r="E52" s="478"/>
      <c r="F52" s="479"/>
      <c r="G52" s="478"/>
      <c r="H52" s="478"/>
      <c r="I52" s="479"/>
      <c r="J52" s="479"/>
      <c r="K52" s="479"/>
      <c r="L52" s="478"/>
      <c r="M52" s="477"/>
      <c r="N52" s="477"/>
      <c r="P52" s="477"/>
      <c r="Q52" s="480"/>
      <c r="R52" s="477"/>
      <c r="S52" s="478"/>
      <c r="T52" s="478"/>
      <c r="U52" s="478"/>
      <c r="V52" s="478"/>
      <c r="W52" s="478"/>
      <c r="X52" s="478"/>
      <c r="Y52" s="478"/>
      <c r="Z52" s="478"/>
      <c r="AA52" s="478"/>
      <c r="AB52" s="477"/>
      <c r="AC52" s="477"/>
    </row>
    <row r="53" spans="1:34">
      <c r="A53" s="476"/>
      <c r="B53" s="481" t="s">
        <v>523</v>
      </c>
      <c r="C53" s="482" t="s">
        <v>524</v>
      </c>
      <c r="D53" s="435">
        <f>D50</f>
        <v>266937</v>
      </c>
      <c r="E53" s="435">
        <f>E50</f>
        <v>3878349883</v>
      </c>
      <c r="F53" s="435">
        <f t="shared" ref="F53:L53" si="2">F50</f>
        <v>64418726</v>
      </c>
      <c r="G53" s="435">
        <f t="shared" si="2"/>
        <v>7492825</v>
      </c>
      <c r="H53" s="435">
        <f t="shared" si="2"/>
        <v>0</v>
      </c>
      <c r="I53" s="435">
        <f t="shared" si="2"/>
        <v>19535660</v>
      </c>
      <c r="J53" s="435">
        <f>J50</f>
        <v>0</v>
      </c>
      <c r="K53" s="435">
        <f>K50</f>
        <v>0</v>
      </c>
      <c r="L53" s="435">
        <f t="shared" si="2"/>
        <v>3786902672</v>
      </c>
      <c r="M53" s="477"/>
      <c r="N53" s="477"/>
      <c r="P53" s="477"/>
      <c r="Q53" s="483"/>
      <c r="R53" s="482" t="s">
        <v>524</v>
      </c>
      <c r="S53" s="435">
        <f t="shared" ref="S53:AA53" si="3">S50</f>
        <v>147854</v>
      </c>
      <c r="T53" s="435">
        <f t="shared" si="3"/>
        <v>2218390306</v>
      </c>
      <c r="U53" s="435">
        <f t="shared" si="3"/>
        <v>38578632</v>
      </c>
      <c r="V53" s="435">
        <f t="shared" si="3"/>
        <v>43111603.780000001</v>
      </c>
      <c r="W53" s="435">
        <f t="shared" si="3"/>
        <v>0</v>
      </c>
      <c r="X53" s="435">
        <f t="shared" si="3"/>
        <v>11300500</v>
      </c>
      <c r="Y53" s="435">
        <f t="shared" si="3"/>
        <v>0</v>
      </c>
      <c r="Z53" s="435">
        <f t="shared" si="3"/>
        <v>0</v>
      </c>
      <c r="AA53" s="435">
        <f t="shared" si="3"/>
        <v>2125399570.22</v>
      </c>
      <c r="AB53" s="477"/>
      <c r="AC53" s="477"/>
    </row>
    <row r="54" spans="1:34">
      <c r="A54" s="476"/>
      <c r="B54" s="481" t="s">
        <v>525</v>
      </c>
      <c r="C54" s="482" t="s">
        <v>526</v>
      </c>
      <c r="D54" s="478">
        <f t="shared" ref="D54:L54" si="4">(SUMIF($B$7:$B$49,$B$53,D7:D49)+(SUMIF($B$7:$B$49,$B$54,D7:D49)))</f>
        <v>64</v>
      </c>
      <c r="E54" s="478">
        <f t="shared" si="4"/>
        <v>1920000</v>
      </c>
      <c r="F54" s="478">
        <f t="shared" si="4"/>
        <v>0</v>
      </c>
      <c r="G54" s="478">
        <f t="shared" si="4"/>
        <v>0</v>
      </c>
      <c r="H54" s="478">
        <f t="shared" si="4"/>
        <v>0</v>
      </c>
      <c r="I54" s="478">
        <f t="shared" si="4"/>
        <v>0</v>
      </c>
      <c r="J54" s="478">
        <f t="shared" si="4"/>
        <v>0</v>
      </c>
      <c r="K54" s="478">
        <f t="shared" si="4"/>
        <v>0</v>
      </c>
      <c r="L54" s="478">
        <f t="shared" si="4"/>
        <v>1920000</v>
      </c>
      <c r="M54" s="477"/>
      <c r="N54" s="477"/>
      <c r="P54" s="477"/>
      <c r="Q54" s="483"/>
      <c r="R54" s="482" t="s">
        <v>526</v>
      </c>
      <c r="S54" s="478">
        <f t="shared" ref="S54:AA54" si="5">(SUMIF($B$7:$B$49,$B$53,S7:S49)+(SUMIF($B$7:$B$49,$B$54,S7:S49)))</f>
        <v>2382</v>
      </c>
      <c r="T54" s="478">
        <f t="shared" si="5"/>
        <v>71460000</v>
      </c>
      <c r="U54" s="478">
        <f t="shared" si="5"/>
        <v>0</v>
      </c>
      <c r="V54" s="478">
        <f t="shared" si="5"/>
        <v>0</v>
      </c>
      <c r="W54" s="478">
        <f t="shared" si="5"/>
        <v>0</v>
      </c>
      <c r="X54" s="478">
        <f t="shared" si="5"/>
        <v>0</v>
      </c>
      <c r="Y54" s="478">
        <f t="shared" si="5"/>
        <v>0</v>
      </c>
      <c r="Z54" s="478">
        <f t="shared" si="5"/>
        <v>0</v>
      </c>
      <c r="AA54" s="478">
        <f t="shared" si="5"/>
        <v>71460000</v>
      </c>
      <c r="AB54" s="477"/>
      <c r="AC54" s="477"/>
    </row>
    <row r="55" spans="1:34">
      <c r="A55" s="476"/>
      <c r="B55" s="481"/>
      <c r="C55" s="482" t="s">
        <v>527</v>
      </c>
      <c r="D55" s="478">
        <f t="shared" ref="D55:L55" si="6">+(SUMIF($B$7:$B$49,$B$56,D7:D49)+(SUMIF($B$7:$B$49,$B$57,D7:D49)+(SUMIF($B$7:$B$49,$B$58,D7:D49))))</f>
        <v>0</v>
      </c>
      <c r="E55" s="478">
        <f t="shared" si="6"/>
        <v>0</v>
      </c>
      <c r="F55" s="478">
        <f t="shared" si="6"/>
        <v>0</v>
      </c>
      <c r="G55" s="478">
        <f t="shared" si="6"/>
        <v>0</v>
      </c>
      <c r="H55" s="478">
        <f t="shared" si="6"/>
        <v>0</v>
      </c>
      <c r="I55" s="478">
        <f t="shared" si="6"/>
        <v>0</v>
      </c>
      <c r="J55" s="478">
        <f t="shared" si="6"/>
        <v>0</v>
      </c>
      <c r="K55" s="478">
        <f t="shared" si="6"/>
        <v>0</v>
      </c>
      <c r="L55" s="478">
        <f t="shared" si="6"/>
        <v>0</v>
      </c>
      <c r="M55" s="477"/>
      <c r="N55" s="477"/>
      <c r="P55" s="477"/>
      <c r="Q55" s="483"/>
      <c r="R55" s="482" t="s">
        <v>527</v>
      </c>
      <c r="S55" s="478">
        <f t="shared" ref="S55:AA55" si="7">+(SUMIF($B$7:$B$49,$B$56,S7:S49)+(SUMIF($B$7:$B$49,$B$57,S7:S49)+(SUMIF($B$7:$B$49,$B$58,S7:S49))))</f>
        <v>0</v>
      </c>
      <c r="T55" s="478">
        <f t="shared" si="7"/>
        <v>0</v>
      </c>
      <c r="U55" s="478">
        <f t="shared" si="7"/>
        <v>0</v>
      </c>
      <c r="V55" s="478">
        <f t="shared" si="7"/>
        <v>0</v>
      </c>
      <c r="W55" s="478">
        <f t="shared" si="7"/>
        <v>0</v>
      </c>
      <c r="X55" s="478">
        <f t="shared" si="7"/>
        <v>0</v>
      </c>
      <c r="Y55" s="478">
        <f t="shared" si="7"/>
        <v>0</v>
      </c>
      <c r="Z55" s="478">
        <f t="shared" si="7"/>
        <v>0</v>
      </c>
      <c r="AA55" s="478">
        <f t="shared" si="7"/>
        <v>0</v>
      </c>
      <c r="AB55" s="477"/>
      <c r="AC55" s="477"/>
    </row>
    <row r="56" spans="1:34">
      <c r="A56" s="484" t="s">
        <v>528</v>
      </c>
      <c r="B56" s="484">
        <v>10116</v>
      </c>
      <c r="C56" s="482" t="s">
        <v>529</v>
      </c>
      <c r="D56" s="478">
        <f>+D53-D54-D55</f>
        <v>266873</v>
      </c>
      <c r="E56" s="478">
        <f>+E53-E54-E55</f>
        <v>3876429883</v>
      </c>
      <c r="F56" s="478">
        <f t="shared" ref="F56:L56" si="8">+F53-F54-F55</f>
        <v>64418726</v>
      </c>
      <c r="G56" s="478">
        <f t="shared" si="8"/>
        <v>7492825</v>
      </c>
      <c r="H56" s="478">
        <f t="shared" si="8"/>
        <v>0</v>
      </c>
      <c r="I56" s="478">
        <f t="shared" si="8"/>
        <v>19535660</v>
      </c>
      <c r="J56" s="478">
        <f>+J53-J54-J55</f>
        <v>0</v>
      </c>
      <c r="K56" s="478">
        <f>+K53-K54-K55</f>
        <v>0</v>
      </c>
      <c r="L56" s="478">
        <f t="shared" si="8"/>
        <v>3784982672</v>
      </c>
      <c r="M56" s="477"/>
      <c r="N56" s="477"/>
      <c r="P56" s="477"/>
      <c r="Q56" s="485"/>
      <c r="R56" s="482" t="s">
        <v>529</v>
      </c>
      <c r="S56" s="478">
        <f t="shared" ref="S56:AA56" si="9">+S53-S54-S55</f>
        <v>145472</v>
      </c>
      <c r="T56" s="478">
        <f t="shared" si="9"/>
        <v>2146930306</v>
      </c>
      <c r="U56" s="478">
        <f t="shared" si="9"/>
        <v>38578632</v>
      </c>
      <c r="V56" s="478">
        <f t="shared" si="9"/>
        <v>43111603.780000001</v>
      </c>
      <c r="W56" s="478">
        <f t="shared" si="9"/>
        <v>0</v>
      </c>
      <c r="X56" s="478">
        <f t="shared" si="9"/>
        <v>11300500</v>
      </c>
      <c r="Y56" s="478">
        <f t="shared" si="9"/>
        <v>0</v>
      </c>
      <c r="Z56" s="478">
        <f t="shared" si="9"/>
        <v>0</v>
      </c>
      <c r="AA56" s="478">
        <f t="shared" si="9"/>
        <v>2053939570.22</v>
      </c>
      <c r="AB56" s="477"/>
      <c r="AC56" s="477"/>
    </row>
    <row r="57" spans="1:34" s="491" customFormat="1">
      <c r="A57" s="486"/>
      <c r="B57" s="484"/>
      <c r="C57" s="482" t="s">
        <v>530</v>
      </c>
      <c r="D57" s="487"/>
      <c r="E57" s="478">
        <f>+E56/1.1</f>
        <v>3524027166.363636</v>
      </c>
      <c r="F57" s="478">
        <f t="shared" ref="F57:L57" si="10">+F56/1.1</f>
        <v>58562478.18181818</v>
      </c>
      <c r="G57" s="478">
        <f t="shared" si="10"/>
        <v>6811659.0909090908</v>
      </c>
      <c r="H57" s="478">
        <f t="shared" si="10"/>
        <v>0</v>
      </c>
      <c r="I57" s="478">
        <f t="shared" si="10"/>
        <v>17759690.909090906</v>
      </c>
      <c r="J57" s="478">
        <f>+J56/1.1</f>
        <v>0</v>
      </c>
      <c r="K57" s="478">
        <f>+K56/1.1</f>
        <v>0</v>
      </c>
      <c r="L57" s="478">
        <f t="shared" si="10"/>
        <v>3440893338.181818</v>
      </c>
      <c r="M57" s="488"/>
      <c r="N57" s="486"/>
      <c r="O57" s="489"/>
      <c r="P57" s="486"/>
      <c r="Q57" s="488"/>
      <c r="R57" s="482" t="s">
        <v>530</v>
      </c>
      <c r="S57" s="435"/>
      <c r="T57" s="435">
        <f>+T56/1.1</f>
        <v>1951754823.6363635</v>
      </c>
      <c r="U57" s="435">
        <f t="shared" ref="U57:AA57" si="11">+U56/1.1</f>
        <v>35071483.636363633</v>
      </c>
      <c r="V57" s="435">
        <f t="shared" si="11"/>
        <v>39192367.07272727</v>
      </c>
      <c r="W57" s="435">
        <f t="shared" si="11"/>
        <v>0</v>
      </c>
      <c r="X57" s="435">
        <f t="shared" si="11"/>
        <v>10273181.818181816</v>
      </c>
      <c r="Y57" s="435">
        <f t="shared" si="11"/>
        <v>0</v>
      </c>
      <c r="Z57" s="435">
        <f t="shared" si="11"/>
        <v>0</v>
      </c>
      <c r="AA57" s="435">
        <f t="shared" si="11"/>
        <v>1867217791.1090908</v>
      </c>
      <c r="AB57" s="489"/>
      <c r="AC57" s="490">
        <f>+AA57+L57</f>
        <v>5308111129.2909088</v>
      </c>
      <c r="AD57" s="490">
        <f>+AA58+L58</f>
        <v>530811112.92909092</v>
      </c>
    </row>
    <row r="58" spans="1:34" s="491" customFormat="1">
      <c r="A58" s="486"/>
      <c r="B58" s="484"/>
      <c r="C58" s="482" t="s">
        <v>531</v>
      </c>
      <c r="D58" s="487"/>
      <c r="E58" s="478">
        <f>+E57*0.1</f>
        <v>352402716.63636363</v>
      </c>
      <c r="F58" s="478">
        <f t="shared" ref="F58:L58" si="12">+F57*0.1</f>
        <v>5856247.8181818184</v>
      </c>
      <c r="G58" s="478">
        <f t="shared" si="12"/>
        <v>681165.90909090918</v>
      </c>
      <c r="H58" s="478">
        <f t="shared" si="12"/>
        <v>0</v>
      </c>
      <c r="I58" s="478">
        <f t="shared" si="12"/>
        <v>1775969.0909090908</v>
      </c>
      <c r="J58" s="478">
        <f>+J57*0.1</f>
        <v>0</v>
      </c>
      <c r="K58" s="478">
        <f>+K57*0.1</f>
        <v>0</v>
      </c>
      <c r="L58" s="478">
        <f t="shared" si="12"/>
        <v>344089333.81818181</v>
      </c>
      <c r="M58" s="488"/>
      <c r="N58" s="486"/>
      <c r="O58" s="489"/>
      <c r="P58" s="486"/>
      <c r="Q58" s="488"/>
      <c r="R58" s="482" t="s">
        <v>531</v>
      </c>
      <c r="S58" s="478"/>
      <c r="T58" s="478">
        <f>+T57*0.1</f>
        <v>195175482.36363637</v>
      </c>
      <c r="U58" s="478">
        <f t="shared" ref="U58:AA58" si="13">+U57*0.1</f>
        <v>3507148.3636363633</v>
      </c>
      <c r="V58" s="478">
        <f t="shared" si="13"/>
        <v>3919236.707272727</v>
      </c>
      <c r="W58" s="478">
        <f t="shared" si="13"/>
        <v>0</v>
      </c>
      <c r="X58" s="478">
        <f t="shared" si="13"/>
        <v>1027318.1818181816</v>
      </c>
      <c r="Y58" s="478">
        <f t="shared" si="13"/>
        <v>0</v>
      </c>
      <c r="Z58" s="478">
        <f t="shared" si="13"/>
        <v>0</v>
      </c>
      <c r="AA58" s="478">
        <f t="shared" si="13"/>
        <v>186721779.1109091</v>
      </c>
      <c r="AB58" s="489"/>
    </row>
    <row r="59" spans="1:34">
      <c r="A59" s="476"/>
      <c r="B59" s="477"/>
      <c r="C59" s="492"/>
      <c r="D59" s="478"/>
      <c r="E59" s="478"/>
      <c r="F59" s="479"/>
      <c r="G59" s="479"/>
      <c r="H59" s="479"/>
      <c r="I59" s="479"/>
      <c r="J59" s="479"/>
      <c r="K59" s="479"/>
      <c r="L59" s="477"/>
      <c r="M59" s="477"/>
      <c r="N59" s="477"/>
      <c r="P59" s="477"/>
      <c r="Q59" s="478"/>
      <c r="R59" s="477"/>
      <c r="T59" s="478"/>
      <c r="U59" s="478"/>
      <c r="V59" s="478"/>
      <c r="W59" s="478"/>
      <c r="X59" s="478"/>
      <c r="Y59" s="478"/>
      <c r="Z59" s="478"/>
      <c r="AA59" s="493"/>
      <c r="AB59" s="477"/>
      <c r="AC59" s="477"/>
    </row>
    <row r="60" spans="1:34">
      <c r="A60" s="476"/>
      <c r="B60" s="477"/>
      <c r="C60" s="492"/>
      <c r="D60" s="478"/>
      <c r="E60" s="478"/>
      <c r="F60" s="479"/>
      <c r="G60" s="479"/>
      <c r="H60" s="479"/>
      <c r="I60" s="479"/>
      <c r="J60" s="479"/>
      <c r="K60" s="479"/>
      <c r="L60" s="477"/>
      <c r="M60" s="477"/>
      <c r="N60" s="477"/>
      <c r="P60" s="477"/>
      <c r="Q60" s="478"/>
      <c r="R60" s="477"/>
      <c r="T60" s="478"/>
      <c r="U60" s="478"/>
      <c r="V60" s="478"/>
      <c r="W60" s="478"/>
      <c r="X60" s="478"/>
      <c r="Y60" s="478"/>
      <c r="Z60" s="478"/>
      <c r="AA60" s="493"/>
      <c r="AB60" s="477"/>
      <c r="AC60" s="477"/>
    </row>
    <row r="61" spans="1:34" ht="17.25">
      <c r="A61" s="476"/>
      <c r="B61" s="477"/>
      <c r="C61" s="492"/>
      <c r="D61" s="478"/>
      <c r="E61" s="478"/>
      <c r="F61" s="479"/>
      <c r="G61" s="479"/>
      <c r="H61" s="479"/>
      <c r="I61" s="479"/>
      <c r="J61" s="479"/>
      <c r="K61" s="479"/>
      <c r="L61" s="477"/>
      <c r="M61" s="477"/>
      <c r="N61" s="477"/>
      <c r="P61" s="477"/>
      <c r="Q61" s="478"/>
      <c r="R61" s="477"/>
      <c r="T61" s="478"/>
      <c r="U61" s="494" t="s">
        <v>532</v>
      </c>
      <c r="V61" s="494" t="s">
        <v>530</v>
      </c>
      <c r="W61" s="494" t="s">
        <v>533</v>
      </c>
      <c r="X61" s="494" t="s">
        <v>528</v>
      </c>
      <c r="Y61" s="494" t="s">
        <v>116</v>
      </c>
      <c r="Z61" s="478"/>
      <c r="AA61" s="478"/>
      <c r="AB61" s="493"/>
      <c r="AC61" s="477"/>
      <c r="AD61" s="477"/>
      <c r="AE61" s="438"/>
      <c r="AF61" s="258"/>
      <c r="AH61" s="412"/>
    </row>
    <row r="62" spans="1:34">
      <c r="A62" s="476"/>
      <c r="B62" s="477"/>
      <c r="C62" s="477"/>
      <c r="D62" s="495">
        <f>D50+S50</f>
        <v>414791</v>
      </c>
      <c r="E62" s="495" t="s">
        <v>534</v>
      </c>
      <c r="F62" s="479"/>
      <c r="G62" s="479"/>
      <c r="H62" s="479"/>
      <c r="I62" s="479"/>
      <c r="J62" s="479"/>
      <c r="K62" s="479"/>
      <c r="L62" s="479"/>
      <c r="M62" s="477"/>
      <c r="N62" s="477"/>
      <c r="T62" s="495" t="s">
        <v>535</v>
      </c>
      <c r="U62" s="495">
        <f>T50+E50</f>
        <v>6096740189</v>
      </c>
      <c r="V62" s="496">
        <f>+T57+E57</f>
        <v>5475781990</v>
      </c>
      <c r="W62" s="496">
        <f>+T54+E54</f>
        <v>73380000</v>
      </c>
      <c r="X62" s="496">
        <f>+T55+E55</f>
        <v>0</v>
      </c>
      <c r="Y62" s="497">
        <f>SUM(V62:X62)</f>
        <v>5549161990</v>
      </c>
      <c r="Z62" s="495"/>
      <c r="AA62" s="495"/>
      <c r="AB62" s="474"/>
      <c r="AD62" s="434"/>
      <c r="AE62" s="438"/>
      <c r="AF62" s="258"/>
      <c r="AH62" s="412"/>
    </row>
    <row r="63" spans="1:34">
      <c r="A63" s="476"/>
      <c r="B63" s="477"/>
      <c r="C63" s="477"/>
      <c r="D63" s="495">
        <f>[41]COGS!AF209</f>
        <v>414791</v>
      </c>
      <c r="E63" s="495" t="s">
        <v>536</v>
      </c>
      <c r="F63" s="479"/>
      <c r="G63" s="479"/>
      <c r="H63" s="479"/>
      <c r="I63" s="479"/>
      <c r="J63" s="479"/>
      <c r="K63" s="479"/>
      <c r="L63" s="479"/>
      <c r="M63" s="477"/>
      <c r="N63" s="477"/>
      <c r="T63" s="498" t="s">
        <v>537</v>
      </c>
      <c r="U63" s="498">
        <f>+F50+U50</f>
        <v>102997358</v>
      </c>
      <c r="V63" s="496">
        <f>+U57+F57</f>
        <v>93633961.818181813</v>
      </c>
      <c r="W63" s="496">
        <f>+U54+F54</f>
        <v>0</v>
      </c>
      <c r="X63" s="496">
        <f>+U55+F55</f>
        <v>0</v>
      </c>
      <c r="Y63" s="497">
        <f t="shared" ref="Y63:Y68" si="14">SUM(V63:X63)</f>
        <v>93633961.818181813</v>
      </c>
      <c r="Z63" s="498"/>
      <c r="AA63" s="498"/>
      <c r="AB63" s="474"/>
      <c r="AD63" s="434"/>
      <c r="AE63" s="438"/>
      <c r="AF63" s="258"/>
      <c r="AH63" s="412"/>
    </row>
    <row r="64" spans="1:34">
      <c r="D64" s="499">
        <f>D62-D63</f>
        <v>0</v>
      </c>
      <c r="E64" s="500" t="s">
        <v>538</v>
      </c>
      <c r="N64" s="474"/>
      <c r="T64" s="498" t="s">
        <v>539</v>
      </c>
      <c r="U64" s="498">
        <f>+G50+H50+V50+W50</f>
        <v>50604428.780000001</v>
      </c>
      <c r="V64" s="496">
        <f>+V57+W57+G57+H57</f>
        <v>46004026.163636364</v>
      </c>
      <c r="W64" s="496">
        <f>+V54+W54+G54+H54</f>
        <v>0</v>
      </c>
      <c r="X64" s="501">
        <f>+V55+W55+G55+H55</f>
        <v>0</v>
      </c>
      <c r="Y64" s="497">
        <f t="shared" si="14"/>
        <v>46004026.163636364</v>
      </c>
      <c r="Z64" s="498"/>
      <c r="AA64" s="498"/>
      <c r="AD64" s="434"/>
      <c r="AE64" s="438"/>
      <c r="AF64" s="258"/>
      <c r="AH64" s="412"/>
    </row>
    <row r="65" spans="14:34">
      <c r="N65" s="474"/>
      <c r="T65" s="498" t="s">
        <v>540</v>
      </c>
      <c r="U65" s="498">
        <f>+I50+X50</f>
        <v>30836160</v>
      </c>
      <c r="V65" s="496">
        <f>+X57+I57</f>
        <v>28032872.727272723</v>
      </c>
      <c r="W65" s="496">
        <f>+X54+I54</f>
        <v>0</v>
      </c>
      <c r="X65" s="496">
        <f>+X55+I55</f>
        <v>0</v>
      </c>
      <c r="Y65" s="497">
        <f t="shared" si="14"/>
        <v>28032872.727272723</v>
      </c>
      <c r="Z65" s="498"/>
      <c r="AA65" s="498"/>
      <c r="AD65" s="434"/>
      <c r="AE65" s="438"/>
      <c r="AF65" s="258"/>
      <c r="AH65" s="412"/>
    </row>
    <row r="66" spans="14:34">
      <c r="T66" s="498" t="s">
        <v>541</v>
      </c>
      <c r="U66" s="498">
        <f>+Y50</f>
        <v>0</v>
      </c>
      <c r="V66" s="496">
        <f>+Y57+J57</f>
        <v>0</v>
      </c>
      <c r="W66" s="496">
        <f>+Y54+J54</f>
        <v>0</v>
      </c>
      <c r="X66" s="496">
        <f>+Y55+J55</f>
        <v>0</v>
      </c>
      <c r="Y66" s="497">
        <f t="shared" si="14"/>
        <v>0</v>
      </c>
      <c r="AA66" s="435"/>
      <c r="AD66" s="434"/>
      <c r="AE66" s="438"/>
      <c r="AF66" s="258"/>
      <c r="AH66" s="412"/>
    </row>
    <row r="67" spans="14:34">
      <c r="T67" s="498" t="s">
        <v>542</v>
      </c>
      <c r="U67" s="498">
        <f>+Z50</f>
        <v>0</v>
      </c>
      <c r="V67" s="496">
        <f>+Z57+K57</f>
        <v>0</v>
      </c>
      <c r="W67" s="496">
        <f>+Z54+K54</f>
        <v>0</v>
      </c>
      <c r="X67" s="496">
        <f>+Z55+K55</f>
        <v>0</v>
      </c>
      <c r="Y67" s="497">
        <f t="shared" si="14"/>
        <v>0</v>
      </c>
      <c r="AA67" s="435"/>
      <c r="AD67" s="434"/>
      <c r="AE67" s="438"/>
      <c r="AF67" s="258"/>
      <c r="AH67" s="412"/>
    </row>
    <row r="68" spans="14:34">
      <c r="T68" s="498" t="s">
        <v>524</v>
      </c>
      <c r="U68" s="498">
        <f>+U62-U64-U63-U65-U66-U67</f>
        <v>5912302242.2200003</v>
      </c>
      <c r="V68" s="496">
        <f>+V62-V63-V64-V65-V66-V67</f>
        <v>5308111129.2909088</v>
      </c>
      <c r="W68" s="496">
        <f>+W62-W63-W64-W65-W66-W67</f>
        <v>73380000</v>
      </c>
      <c r="X68" s="496">
        <f>+X62-X63-X64-X65-X66-X67</f>
        <v>0</v>
      </c>
      <c r="Y68" s="497">
        <f t="shared" si="14"/>
        <v>5381491129.2909088</v>
      </c>
      <c r="AA68" s="435"/>
      <c r="AD68" s="434"/>
      <c r="AE68" s="438"/>
      <c r="AF68" s="258"/>
      <c r="AH68" s="412"/>
    </row>
    <row r="69" spans="14:34">
      <c r="T69" s="498" t="s">
        <v>538</v>
      </c>
      <c r="U69" s="502">
        <f>+U68-L50-AA50</f>
        <v>0</v>
      </c>
      <c r="V69" s="502">
        <f>+V68-L57-AA57</f>
        <v>0</v>
      </c>
      <c r="W69" s="502">
        <f>+W68-L54-AA54</f>
        <v>0</v>
      </c>
      <c r="X69" s="502">
        <f>+X68-L55-AA55</f>
        <v>0</v>
      </c>
      <c r="Y69" s="502">
        <f>SUM(V69:X69)</f>
        <v>0</v>
      </c>
      <c r="AA69" s="435"/>
      <c r="AD69" s="434"/>
      <c r="AE69" s="438"/>
      <c r="AF69" s="258"/>
      <c r="AH69" s="412"/>
    </row>
    <row r="70" spans="14:34">
      <c r="AA70" s="435"/>
      <c r="AD70" s="434"/>
      <c r="AE70" s="438"/>
      <c r="AF70" s="258"/>
      <c r="AH70" s="412"/>
    </row>
    <row r="154" spans="12:12">
      <c r="L154" s="503"/>
    </row>
    <row r="155" spans="12:12">
      <c r="L155" s="503"/>
    </row>
  </sheetData>
  <autoFilter ref="A6:AH45"/>
  <hyperlinks>
    <hyperlink ref="A4" location="PVT!A1" display="CASH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O10" sqref="O10"/>
    </sheetView>
  </sheetViews>
  <sheetFormatPr defaultRowHeight="15"/>
  <cols>
    <col min="2" max="2" width="12" bestFit="1" customWidth="1"/>
    <col min="6" max="6" width="9.7109375" customWidth="1"/>
    <col min="10" max="11" width="10.140625" customWidth="1"/>
    <col min="12" max="12" width="4.28515625" customWidth="1"/>
  </cols>
  <sheetData>
    <row r="2" spans="2:12">
      <c r="B2" s="505" t="s">
        <v>426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</row>
    <row r="3" spans="2:12"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</row>
    <row r="4" spans="2:12">
      <c r="B4" s="392" t="s">
        <v>420</v>
      </c>
      <c r="C4" s="504" t="s">
        <v>425</v>
      </c>
      <c r="D4" s="504"/>
      <c r="E4" s="385"/>
      <c r="F4" s="392" t="s">
        <v>414</v>
      </c>
      <c r="G4" s="507" t="s">
        <v>423</v>
      </c>
      <c r="H4" s="508"/>
      <c r="I4" s="508"/>
      <c r="J4" s="508"/>
      <c r="K4" s="508"/>
      <c r="L4" s="509"/>
    </row>
    <row r="5" spans="2:12">
      <c r="B5" s="392" t="s">
        <v>413</v>
      </c>
      <c r="C5" s="504" t="s">
        <v>421</v>
      </c>
      <c r="D5" s="504"/>
      <c r="E5" s="385"/>
      <c r="F5" s="392" t="s">
        <v>422</v>
      </c>
      <c r="G5" s="507"/>
      <c r="H5" s="508"/>
      <c r="I5" s="508"/>
      <c r="J5" s="508"/>
      <c r="K5" s="508"/>
      <c r="L5" s="509"/>
    </row>
    <row r="6" spans="2:12">
      <c r="B6" s="506"/>
      <c r="C6" s="506"/>
      <c r="D6" s="506"/>
      <c r="E6" s="506"/>
      <c r="F6" s="506"/>
      <c r="G6" s="506"/>
      <c r="H6" s="506"/>
      <c r="I6" s="506"/>
      <c r="J6" s="506"/>
      <c r="K6" s="506"/>
      <c r="L6" s="506"/>
    </row>
    <row r="7" spans="2:12">
      <c r="B7" s="506"/>
      <c r="C7" s="506"/>
      <c r="D7" s="506"/>
      <c r="E7" s="506"/>
      <c r="F7" s="506"/>
      <c r="G7" s="506"/>
      <c r="H7" s="506"/>
      <c r="I7" s="506"/>
      <c r="J7" s="506"/>
      <c r="K7" s="506"/>
      <c r="L7" s="506"/>
    </row>
    <row r="8" spans="2:12">
      <c r="B8" s="386" t="s">
        <v>415</v>
      </c>
      <c r="C8" s="513" t="s">
        <v>416</v>
      </c>
      <c r="D8" s="513"/>
      <c r="E8" s="513"/>
      <c r="F8" s="513"/>
      <c r="G8" s="510" t="s">
        <v>417</v>
      </c>
      <c r="H8" s="511"/>
      <c r="I8" s="512"/>
      <c r="J8" s="386" t="s">
        <v>418</v>
      </c>
      <c r="K8" s="386" t="s">
        <v>419</v>
      </c>
      <c r="L8" s="386"/>
    </row>
    <row r="9" spans="2:12" ht="15.75">
      <c r="B9" s="387">
        <v>110102</v>
      </c>
      <c r="C9" s="504" t="s">
        <v>275</v>
      </c>
      <c r="D9" s="504"/>
      <c r="E9" s="504"/>
      <c r="F9" s="504"/>
      <c r="G9" s="507" t="s">
        <v>428</v>
      </c>
      <c r="H9" s="508"/>
      <c r="I9" s="509"/>
      <c r="J9" s="388">
        <v>1560000</v>
      </c>
      <c r="K9" s="388">
        <v>0</v>
      </c>
      <c r="L9" s="394"/>
    </row>
    <row r="10" spans="2:12" ht="15.75">
      <c r="B10" s="389">
        <v>130121</v>
      </c>
      <c r="C10" s="504" t="s">
        <v>284</v>
      </c>
      <c r="D10" s="504"/>
      <c r="E10" s="504"/>
      <c r="F10" s="504"/>
      <c r="G10" s="507" t="s">
        <v>424</v>
      </c>
      <c r="H10" s="508"/>
      <c r="I10" s="509"/>
      <c r="J10" s="388">
        <v>0</v>
      </c>
      <c r="K10" s="388">
        <v>1560000</v>
      </c>
      <c r="L10" s="394" t="s">
        <v>429</v>
      </c>
    </row>
    <row r="11" spans="2:12">
      <c r="B11" s="504"/>
      <c r="C11" s="504"/>
      <c r="D11" s="504"/>
      <c r="E11" s="504"/>
      <c r="F11" s="504"/>
      <c r="G11" s="504"/>
      <c r="H11" s="504"/>
      <c r="I11" s="504"/>
      <c r="J11" s="504"/>
      <c r="K11" s="504"/>
      <c r="L11" s="504"/>
    </row>
    <row r="12" spans="2:12">
      <c r="B12" s="390"/>
      <c r="C12" s="391"/>
      <c r="D12" s="391"/>
      <c r="E12" s="391"/>
      <c r="F12" s="391"/>
      <c r="G12" s="391"/>
      <c r="H12" s="392"/>
      <c r="I12" s="392" t="s">
        <v>427</v>
      </c>
      <c r="J12" s="393">
        <f>SUM(J9:J11)</f>
        <v>1560000</v>
      </c>
      <c r="K12" s="393">
        <f>SUM(K9:K11)</f>
        <v>1560000</v>
      </c>
      <c r="L12" s="393"/>
    </row>
  </sheetData>
  <mergeCells count="14">
    <mergeCell ref="B3:L3"/>
    <mergeCell ref="B2:L2"/>
    <mergeCell ref="B11:L11"/>
    <mergeCell ref="B6:L7"/>
    <mergeCell ref="G5:L5"/>
    <mergeCell ref="G4:L4"/>
    <mergeCell ref="G10:I10"/>
    <mergeCell ref="G9:I9"/>
    <mergeCell ref="G8:I8"/>
    <mergeCell ref="C5:D5"/>
    <mergeCell ref="C4:D4"/>
    <mergeCell ref="C10:F10"/>
    <mergeCell ref="C9:F9"/>
    <mergeCell ref="C8:F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showGridLines="0" workbookViewId="0">
      <selection activeCell="B6" sqref="B6"/>
    </sheetView>
  </sheetViews>
  <sheetFormatPr defaultRowHeight="15"/>
  <sheetData>
    <row r="1" spans="1:1" ht="15.75">
      <c r="A1" s="1" t="s">
        <v>13</v>
      </c>
    </row>
    <row r="2" spans="1:1">
      <c r="A2" t="s">
        <v>12</v>
      </c>
    </row>
    <row r="3" spans="1:1">
      <c r="A3" t="s">
        <v>260</v>
      </c>
    </row>
    <row r="4" spans="1:1">
      <c r="A4" t="s">
        <v>261</v>
      </c>
    </row>
    <row r="5" spans="1:1">
      <c r="A5" t="s">
        <v>262</v>
      </c>
    </row>
    <row r="6" spans="1:1">
      <c r="A6" t="s">
        <v>11</v>
      </c>
    </row>
    <row r="7" spans="1:1">
      <c r="A7" t="s">
        <v>10</v>
      </c>
    </row>
    <row r="8" spans="1:1">
      <c r="A8" t="s">
        <v>9</v>
      </c>
    </row>
    <row r="9" spans="1:1">
      <c r="A9" t="s">
        <v>8</v>
      </c>
    </row>
    <row r="10" spans="1:1">
      <c r="A10" t="s">
        <v>7</v>
      </c>
    </row>
    <row r="11" spans="1:1">
      <c r="A11" t="s">
        <v>6</v>
      </c>
    </row>
    <row r="12" spans="1:1">
      <c r="A12" t="s">
        <v>5</v>
      </c>
    </row>
    <row r="13" spans="1:1">
      <c r="A13" t="s">
        <v>4</v>
      </c>
    </row>
    <row r="14" spans="1:1">
      <c r="A14" t="s">
        <v>3</v>
      </c>
    </row>
    <row r="15" spans="1:1">
      <c r="A15" t="s">
        <v>2</v>
      </c>
    </row>
    <row r="16" spans="1:1">
      <c r="A16" t="s">
        <v>1</v>
      </c>
    </row>
    <row r="17" spans="1:1">
      <c r="A17" t="s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12"/>
  <sheetViews>
    <sheetView tabSelected="1" zoomScale="85" zoomScaleNormal="85" workbookViewId="0">
      <pane xSplit="4" ySplit="10" topLeftCell="E86" activePane="bottomRight" state="frozen"/>
      <selection pane="topRight" activeCell="E1" sqref="E1"/>
      <selection pane="bottomLeft" activeCell="A11" sqref="A11"/>
      <selection pane="bottomRight" activeCell="C96" sqref="C96"/>
    </sheetView>
  </sheetViews>
  <sheetFormatPr defaultColWidth="16.5703125" defaultRowHeight="15"/>
  <cols>
    <col min="1" max="1" width="2" style="2" customWidth="1"/>
    <col min="2" max="2" width="3.28515625" style="2" customWidth="1"/>
    <col min="3" max="3" width="8.140625" style="7" customWidth="1"/>
    <col min="4" max="4" width="43.7109375" style="7" bestFit="1" customWidth="1"/>
    <col min="5" max="5" width="14.5703125" style="6" bestFit="1" customWidth="1"/>
    <col min="6" max="6" width="8.28515625" style="5" bestFit="1" customWidth="1"/>
    <col min="7" max="7" width="4.28515625" style="4" customWidth="1"/>
    <col min="8" max="8" width="78.140625" style="3" customWidth="1"/>
    <col min="9" max="9" width="16.5703125" style="2"/>
    <col min="10" max="10" width="19" style="3" bestFit="1" customWidth="1"/>
    <col min="11" max="16384" width="16.5703125" style="2"/>
  </cols>
  <sheetData>
    <row r="1" spans="2:12" ht="15.75" thickBot="1"/>
    <row r="2" spans="2:12" ht="4.5" customHeight="1">
      <c r="B2" s="74"/>
      <c r="C2" s="73"/>
      <c r="D2" s="73"/>
      <c r="E2" s="72"/>
      <c r="F2" s="71"/>
      <c r="G2" s="70"/>
    </row>
    <row r="3" spans="2:12">
      <c r="B3" s="69"/>
      <c r="C3" s="514" t="s">
        <v>259</v>
      </c>
      <c r="D3" s="514"/>
      <c r="E3" s="514"/>
      <c r="F3" s="514"/>
      <c r="G3" s="68"/>
      <c r="H3" s="67"/>
    </row>
    <row r="4" spans="2:12">
      <c r="B4" s="69"/>
      <c r="C4" s="515" t="s">
        <v>102</v>
      </c>
      <c r="D4" s="515"/>
      <c r="E4" s="515"/>
      <c r="F4" s="515"/>
      <c r="G4" s="68"/>
      <c r="H4" s="67"/>
    </row>
    <row r="5" spans="2:12">
      <c r="B5" s="69"/>
      <c r="C5" s="516" t="s">
        <v>101</v>
      </c>
      <c r="D5" s="516"/>
      <c r="E5" s="516"/>
      <c r="F5" s="516"/>
      <c r="G5" s="68"/>
      <c r="H5" s="67"/>
    </row>
    <row r="6" spans="2:12">
      <c r="B6" s="69"/>
      <c r="C6" s="514" t="s">
        <v>233</v>
      </c>
      <c r="D6" s="514"/>
      <c r="E6" s="514"/>
      <c r="F6" s="514"/>
      <c r="G6" s="68"/>
      <c r="H6" s="67"/>
      <c r="I6" s="2" t="s">
        <v>266</v>
      </c>
    </row>
    <row r="7" spans="2:12" s="59" customFormat="1" ht="15.75" customHeight="1">
      <c r="B7" s="64"/>
      <c r="C7" s="517" t="s">
        <v>100</v>
      </c>
      <c r="D7" s="517"/>
      <c r="E7" s="66" t="s">
        <v>99</v>
      </c>
      <c r="F7" s="65"/>
      <c r="G7" s="61"/>
      <c r="J7" s="60"/>
    </row>
    <row r="8" spans="2:12" s="59" customFormat="1">
      <c r="B8" s="64"/>
      <c r="C8" s="517"/>
      <c r="D8" s="517"/>
      <c r="E8" s="63" t="s">
        <v>98</v>
      </c>
      <c r="F8" s="62" t="s">
        <v>97</v>
      </c>
      <c r="G8" s="61"/>
      <c r="H8" s="60"/>
      <c r="J8" s="60"/>
    </row>
    <row r="9" spans="2:12" s="33" customFormat="1" ht="15" customHeight="1">
      <c r="B9" s="49"/>
      <c r="C9" s="30" t="s">
        <v>96</v>
      </c>
      <c r="D9" s="54"/>
      <c r="E9" s="46"/>
      <c r="F9" s="58"/>
      <c r="G9" s="45"/>
      <c r="H9" s="44"/>
      <c r="J9" s="44"/>
    </row>
    <row r="10" spans="2:12" s="33" customFormat="1" ht="15" customHeight="1">
      <c r="B10" s="49"/>
      <c r="C10" s="54">
        <v>411001</v>
      </c>
      <c r="D10" s="54" t="s">
        <v>95</v>
      </c>
      <c r="E10" s="46">
        <v>1815518090.9090908</v>
      </c>
      <c r="F10" s="29">
        <f t="shared" ref="F10:F29" si="0">E10/$E$29</f>
        <v>0.99883907152630291</v>
      </c>
      <c r="G10" s="45"/>
      <c r="H10" s="44" t="s">
        <v>458</v>
      </c>
      <c r="I10" s="372" t="s">
        <v>263</v>
      </c>
      <c r="J10" s="33" t="s">
        <v>265</v>
      </c>
      <c r="K10" s="373" t="s">
        <v>264</v>
      </c>
      <c r="L10" s="33" t="s">
        <v>267</v>
      </c>
    </row>
    <row r="11" spans="2:12" s="33" customFormat="1" ht="15" customHeight="1">
      <c r="B11" s="49"/>
      <c r="C11" s="54">
        <v>411002</v>
      </c>
      <c r="D11" s="54" t="s">
        <v>92</v>
      </c>
      <c r="E11" s="46">
        <v>34170000</v>
      </c>
      <c r="F11" s="29">
        <f t="shared" si="0"/>
        <v>1.8799223893695031E-2</v>
      </c>
      <c r="G11" s="45"/>
      <c r="H11" s="44" t="s">
        <v>442</v>
      </c>
      <c r="J11" s="44"/>
      <c r="L11" s="33" t="s">
        <v>268</v>
      </c>
    </row>
    <row r="12" spans="2:12" s="33" customFormat="1" ht="15" customHeight="1">
      <c r="B12" s="49"/>
      <c r="C12" s="54">
        <v>411011</v>
      </c>
      <c r="D12" s="54" t="s">
        <v>91</v>
      </c>
      <c r="E12" s="46">
        <v>-22091931.818181816</v>
      </c>
      <c r="F12" s="29">
        <f t="shared" si="0"/>
        <v>-1.2154263169278465E-2</v>
      </c>
      <c r="G12" s="45"/>
      <c r="H12" s="44" t="s">
        <v>450</v>
      </c>
      <c r="J12" s="44"/>
    </row>
    <row r="13" spans="2:12" s="33" customFormat="1" ht="15" customHeight="1">
      <c r="B13" s="49"/>
      <c r="C13" s="54">
        <v>411012</v>
      </c>
      <c r="D13" s="54" t="s">
        <v>90</v>
      </c>
      <c r="E13" s="46">
        <v>-2958386.3636363633</v>
      </c>
      <c r="F13" s="29">
        <f t="shared" si="0"/>
        <v>-1.6276080659658849E-3</v>
      </c>
      <c r="G13" s="45"/>
      <c r="H13" s="44" t="s">
        <v>449</v>
      </c>
      <c r="J13" s="44"/>
    </row>
    <row r="14" spans="2:12" s="33" customFormat="1" ht="15" customHeight="1">
      <c r="B14" s="49"/>
      <c r="C14" s="54">
        <v>411013</v>
      </c>
      <c r="D14" s="54" t="s">
        <v>89</v>
      </c>
      <c r="E14" s="46">
        <v>-31591999.999999996</v>
      </c>
      <c r="F14" s="29">
        <f t="shared" si="0"/>
        <v>-1.738089204710604E-2</v>
      </c>
      <c r="G14" s="45"/>
      <c r="H14" s="431" t="s">
        <v>454</v>
      </c>
      <c r="J14" s="44"/>
    </row>
    <row r="15" spans="2:12" s="33" customFormat="1" ht="15" customHeight="1">
      <c r="B15" s="49"/>
      <c r="C15" s="54">
        <v>411016</v>
      </c>
      <c r="D15" s="54" t="s">
        <v>87</v>
      </c>
      <c r="E15" s="46">
        <v>0</v>
      </c>
      <c r="F15" s="29">
        <f t="shared" si="0"/>
        <v>0</v>
      </c>
      <c r="G15" s="45"/>
      <c r="H15" s="44"/>
      <c r="J15" s="44"/>
    </row>
    <row r="16" spans="2:12" s="33" customFormat="1" ht="15" customHeight="1">
      <c r="B16" s="49"/>
      <c r="C16" s="54">
        <v>411017</v>
      </c>
      <c r="D16" s="54" t="s">
        <v>86</v>
      </c>
      <c r="E16" s="46">
        <v>0</v>
      </c>
      <c r="F16" s="29">
        <f t="shared" si="0"/>
        <v>0</v>
      </c>
      <c r="G16" s="45"/>
      <c r="H16" s="44"/>
      <c r="J16" s="44"/>
    </row>
    <row r="17" spans="2:12" s="33" customFormat="1" ht="15" customHeight="1">
      <c r="B17" s="49"/>
      <c r="C17" s="54">
        <v>411018</v>
      </c>
      <c r="D17" s="54" t="s">
        <v>85</v>
      </c>
      <c r="E17" s="46">
        <v>0</v>
      </c>
      <c r="F17" s="29">
        <f t="shared" si="0"/>
        <v>0</v>
      </c>
      <c r="G17" s="45"/>
      <c r="H17" s="44"/>
      <c r="J17" s="44"/>
    </row>
    <row r="18" spans="2:12" s="21" customFormat="1" ht="15" customHeight="1">
      <c r="B18" s="28"/>
      <c r="C18" s="30"/>
      <c r="D18" s="30" t="s">
        <v>94</v>
      </c>
      <c r="E18" s="25">
        <f>SUM(E10:E17)</f>
        <v>1793045772.7272727</v>
      </c>
      <c r="F18" s="24">
        <f t="shared" si="0"/>
        <v>0.9864755321376476</v>
      </c>
      <c r="G18" s="23"/>
      <c r="H18" s="22"/>
      <c r="J18" s="22"/>
    </row>
    <row r="19" spans="2:12" s="33" customFormat="1" ht="15" customHeight="1">
      <c r="B19" s="49"/>
      <c r="C19" s="54">
        <v>411101</v>
      </c>
      <c r="D19" s="54" t="s">
        <v>93</v>
      </c>
      <c r="E19" s="46">
        <v>18342454.545454543</v>
      </c>
      <c r="F19" s="29">
        <f t="shared" si="0"/>
        <v>1.0091422585891838E-2</v>
      </c>
      <c r="G19" s="45"/>
      <c r="H19" s="44" t="s">
        <v>446</v>
      </c>
      <c r="J19" s="44"/>
      <c r="K19" s="373" t="s">
        <v>412</v>
      </c>
    </row>
    <row r="20" spans="2:12" s="33" customFormat="1" ht="15" customHeight="1">
      <c r="B20" s="49"/>
      <c r="C20" s="54">
        <v>411102</v>
      </c>
      <c r="D20" s="54" t="s">
        <v>92</v>
      </c>
      <c r="E20" s="46">
        <v>6240000</v>
      </c>
      <c r="F20" s="29">
        <f t="shared" si="0"/>
        <v>3.4330452764605502E-3</v>
      </c>
      <c r="G20" s="45"/>
      <c r="H20" s="44" t="s">
        <v>443</v>
      </c>
      <c r="J20" s="44"/>
      <c r="L20" s="33" t="s">
        <v>268</v>
      </c>
    </row>
    <row r="21" spans="2:12" s="33" customFormat="1" ht="15" customHeight="1">
      <c r="B21" s="49"/>
      <c r="C21" s="54">
        <v>411111</v>
      </c>
      <c r="D21" s="54" t="s">
        <v>91</v>
      </c>
      <c r="E21" s="46">
        <v>0</v>
      </c>
      <c r="F21" s="29">
        <f t="shared" si="0"/>
        <v>0</v>
      </c>
      <c r="G21" s="45"/>
      <c r="H21" s="44" t="s">
        <v>450</v>
      </c>
      <c r="J21" s="44"/>
    </row>
    <row r="22" spans="2:12" s="33" customFormat="1" ht="15" customHeight="1">
      <c r="B22" s="49"/>
      <c r="C22" s="54">
        <v>411112</v>
      </c>
      <c r="D22" s="54" t="s">
        <v>90</v>
      </c>
      <c r="E22" s="46">
        <v>0</v>
      </c>
      <c r="F22" s="29">
        <f t="shared" si="0"/>
        <v>0</v>
      </c>
      <c r="G22" s="45"/>
      <c r="H22" s="44" t="s">
        <v>449</v>
      </c>
      <c r="J22" s="44"/>
    </row>
    <row r="23" spans="2:12" s="33" customFormat="1" ht="15" customHeight="1">
      <c r="B23" s="49"/>
      <c r="C23" s="54">
        <v>411113</v>
      </c>
      <c r="D23" s="54" t="s">
        <v>89</v>
      </c>
      <c r="E23" s="46">
        <v>0</v>
      </c>
      <c r="F23" s="29">
        <f t="shared" si="0"/>
        <v>0</v>
      </c>
      <c r="G23" s="45"/>
      <c r="H23" s="431" t="s">
        <v>448</v>
      </c>
      <c r="J23" s="44"/>
    </row>
    <row r="24" spans="2:12" s="33" customFormat="1" ht="15" customHeight="1">
      <c r="B24" s="49"/>
      <c r="C24" s="54">
        <v>411114</v>
      </c>
      <c r="D24" s="54" t="s">
        <v>88</v>
      </c>
      <c r="E24" s="46">
        <v>0</v>
      </c>
      <c r="F24" s="29">
        <f t="shared" si="0"/>
        <v>0</v>
      </c>
      <c r="G24" s="45"/>
      <c r="H24" s="44"/>
      <c r="J24" s="44"/>
    </row>
    <row r="25" spans="2:12" s="33" customFormat="1" ht="15" customHeight="1">
      <c r="B25" s="49"/>
      <c r="C25" s="54">
        <v>411116</v>
      </c>
      <c r="D25" s="54" t="s">
        <v>87</v>
      </c>
      <c r="E25" s="46">
        <v>0</v>
      </c>
      <c r="F25" s="29">
        <f t="shared" si="0"/>
        <v>0</v>
      </c>
      <c r="G25" s="45"/>
      <c r="H25" s="44"/>
      <c r="J25" s="44"/>
    </row>
    <row r="26" spans="2:12" s="33" customFormat="1" ht="15" customHeight="1">
      <c r="B26" s="49"/>
      <c r="C26" s="54">
        <v>411117</v>
      </c>
      <c r="D26" s="54" t="s">
        <v>86</v>
      </c>
      <c r="E26" s="46">
        <v>0</v>
      </c>
      <c r="F26" s="29">
        <f t="shared" si="0"/>
        <v>0</v>
      </c>
      <c r="G26" s="45"/>
      <c r="H26" s="44"/>
      <c r="J26" s="44"/>
    </row>
    <row r="27" spans="2:12" s="33" customFormat="1" ht="15" customHeight="1">
      <c r="B27" s="49"/>
      <c r="C27" s="54">
        <v>411118</v>
      </c>
      <c r="D27" s="54" t="s">
        <v>85</v>
      </c>
      <c r="E27" s="46">
        <v>0</v>
      </c>
      <c r="F27" s="29">
        <f t="shared" si="0"/>
        <v>0</v>
      </c>
      <c r="G27" s="45"/>
      <c r="H27" s="44"/>
      <c r="J27" s="44"/>
    </row>
    <row r="28" spans="2:12" s="21" customFormat="1" ht="15" customHeight="1">
      <c r="B28" s="28"/>
      <c r="C28" s="30"/>
      <c r="D28" s="30" t="s">
        <v>84</v>
      </c>
      <c r="E28" s="25">
        <f>SUM(E19:E27)</f>
        <v>24582454.545454543</v>
      </c>
      <c r="F28" s="24">
        <f t="shared" si="0"/>
        <v>1.3524467862352389E-2</v>
      </c>
      <c r="G28" s="23"/>
      <c r="H28" s="22"/>
      <c r="J28" s="22"/>
    </row>
    <row r="29" spans="2:12" s="21" customFormat="1" ht="15" customHeight="1">
      <c r="B29" s="28"/>
      <c r="C29" s="30" t="s">
        <v>83</v>
      </c>
      <c r="D29" s="30"/>
      <c r="E29" s="25">
        <f>+E18+E28</f>
        <v>1817628227.2727273</v>
      </c>
      <c r="F29" s="24">
        <f t="shared" si="0"/>
        <v>1</v>
      </c>
      <c r="G29" s="23"/>
      <c r="H29" s="22"/>
      <c r="J29" s="22"/>
    </row>
    <row r="30" spans="2:12" s="33" customFormat="1" ht="15" customHeight="1">
      <c r="B30" s="49"/>
      <c r="C30" s="54"/>
      <c r="D30" s="54"/>
      <c r="E30" s="46"/>
      <c r="F30" s="29"/>
      <c r="G30" s="45"/>
      <c r="H30" s="44"/>
      <c r="J30" s="44"/>
    </row>
    <row r="31" spans="2:12" s="33" customFormat="1" ht="15" customHeight="1">
      <c r="B31" s="49"/>
      <c r="C31" s="57" t="s">
        <v>82</v>
      </c>
      <c r="D31" s="54" t="s">
        <v>81</v>
      </c>
      <c r="E31" s="46">
        <v>1314566436.363636</v>
      </c>
      <c r="F31" s="29">
        <f>E31/$E$29</f>
        <v>0.72323174598585882</v>
      </c>
      <c r="G31" s="45"/>
      <c r="H31" s="44" t="s">
        <v>452</v>
      </c>
      <c r="J31" s="44"/>
    </row>
    <row r="32" spans="2:12" s="33" customFormat="1" ht="15" customHeight="1">
      <c r="B32" s="49"/>
      <c r="C32" s="57" t="s">
        <v>80</v>
      </c>
      <c r="D32" s="54" t="s">
        <v>79</v>
      </c>
      <c r="E32" s="46">
        <v>40410000</v>
      </c>
      <c r="F32" s="29">
        <f>E32/$E$29</f>
        <v>2.2232269170155583E-2</v>
      </c>
      <c r="G32" s="45"/>
      <c r="H32" s="44" t="s">
        <v>447</v>
      </c>
      <c r="J32" s="44"/>
    </row>
    <row r="33" spans="2:10" s="21" customFormat="1" ht="15" customHeight="1">
      <c r="B33" s="28"/>
      <c r="C33" s="27" t="s">
        <v>78</v>
      </c>
      <c r="D33" s="30"/>
      <c r="E33" s="25">
        <f>SUM(E31:E32)</f>
        <v>1354976436.363636</v>
      </c>
      <c r="F33" s="24">
        <f>E33/$E$29</f>
        <v>0.74546401515601446</v>
      </c>
      <c r="G33" s="23"/>
      <c r="H33" s="22"/>
      <c r="J33" s="22"/>
    </row>
    <row r="34" spans="2:10" s="33" customFormat="1" ht="15" customHeight="1">
      <c r="B34" s="49"/>
      <c r="C34" s="48">
        <v>825010</v>
      </c>
      <c r="D34" s="47" t="s">
        <v>77</v>
      </c>
      <c r="E34" s="46">
        <v>156550500</v>
      </c>
      <c r="F34" s="29">
        <f>E34/$E$29</f>
        <v>8.6128999127009193E-2</v>
      </c>
      <c r="G34" s="53"/>
      <c r="H34" s="44" t="s">
        <v>444</v>
      </c>
      <c r="J34" s="44"/>
    </row>
    <row r="35" spans="2:10" s="33" customFormat="1" ht="15" customHeight="1">
      <c r="B35" s="49"/>
      <c r="C35" s="48"/>
      <c r="D35" s="47"/>
      <c r="E35" s="46"/>
      <c r="F35" s="29"/>
      <c r="G35" s="53"/>
      <c r="H35" s="44"/>
      <c r="J35" s="44"/>
    </row>
    <row r="36" spans="2:10" s="21" customFormat="1" ht="15" customHeight="1">
      <c r="B36" s="28"/>
      <c r="C36" s="27" t="s">
        <v>76</v>
      </c>
      <c r="D36" s="43"/>
      <c r="E36" s="25">
        <f>+E29-E33-E34</f>
        <v>306101290.90909123</v>
      </c>
      <c r="F36" s="24">
        <f>E36/$E$29</f>
        <v>0.16840698571697635</v>
      </c>
      <c r="G36" s="56"/>
      <c r="H36" s="22"/>
      <c r="J36" s="22"/>
    </row>
    <row r="37" spans="2:10" s="33" customFormat="1" ht="15" customHeight="1">
      <c r="B37" s="49"/>
      <c r="C37" s="48"/>
      <c r="D37" s="47"/>
      <c r="E37" s="46"/>
      <c r="F37" s="29"/>
      <c r="G37" s="53"/>
      <c r="H37" s="44"/>
      <c r="J37" s="44"/>
    </row>
    <row r="38" spans="2:10" s="33" customFormat="1" ht="15" customHeight="1">
      <c r="B38" s="49"/>
      <c r="C38" s="48">
        <v>919901</v>
      </c>
      <c r="D38" s="47" t="s">
        <v>75</v>
      </c>
      <c r="E38" s="46">
        <v>22091931.818181816</v>
      </c>
      <c r="F38" s="29">
        <f>E38/$E$29</f>
        <v>1.2154263169278465E-2</v>
      </c>
      <c r="G38" s="53"/>
      <c r="H38" s="44" t="s">
        <v>451</v>
      </c>
      <c r="J38" s="44"/>
    </row>
    <row r="39" spans="2:10" s="33" customFormat="1" ht="15" customHeight="1">
      <c r="B39" s="49"/>
      <c r="C39" s="48">
        <v>829220</v>
      </c>
      <c r="D39" s="47" t="s">
        <v>74</v>
      </c>
      <c r="E39" s="46">
        <v>-37968956</v>
      </c>
      <c r="F39" s="29">
        <f>E39/$E$29</f>
        <v>-2.0889286065374754E-2</v>
      </c>
      <c r="G39" s="53"/>
      <c r="H39" s="44" t="s">
        <v>445</v>
      </c>
      <c r="J39" s="44"/>
    </row>
    <row r="40" spans="2:10" s="21" customFormat="1" ht="15" customHeight="1">
      <c r="B40" s="28"/>
      <c r="C40" s="27"/>
      <c r="D40" s="30"/>
      <c r="E40" s="25"/>
      <c r="F40" s="29"/>
      <c r="G40" s="23"/>
      <c r="H40" s="22"/>
      <c r="J40" s="22"/>
    </row>
    <row r="41" spans="2:10" s="21" customFormat="1" ht="15" customHeight="1">
      <c r="B41" s="28"/>
      <c r="C41" s="30" t="s">
        <v>73</v>
      </c>
      <c r="D41" s="55"/>
      <c r="E41" s="25">
        <f>+E36+E38+E39</f>
        <v>290224266.72727305</v>
      </c>
      <c r="F41" s="24">
        <f>E41/$E$29</f>
        <v>0.15967196282088006</v>
      </c>
      <c r="G41" s="23"/>
      <c r="H41" s="22"/>
      <c r="J41" s="22"/>
    </row>
    <row r="42" spans="2:10" s="33" customFormat="1" ht="15" customHeight="1">
      <c r="B42" s="49"/>
      <c r="C42" s="38"/>
      <c r="D42" s="54"/>
      <c r="E42" s="36"/>
      <c r="F42" s="29"/>
      <c r="G42" s="45"/>
      <c r="H42" s="44"/>
      <c r="J42" s="44"/>
    </row>
    <row r="43" spans="2:10" s="21" customFormat="1" ht="15" customHeight="1">
      <c r="B43" s="28"/>
      <c r="C43" s="30" t="s">
        <v>72</v>
      </c>
      <c r="D43" s="30"/>
      <c r="E43" s="25"/>
      <c r="F43" s="24"/>
      <c r="G43" s="23"/>
      <c r="H43" s="22"/>
      <c r="J43" s="22"/>
    </row>
    <row r="44" spans="2:10" s="33" customFormat="1" ht="15" customHeight="1">
      <c r="B44" s="49"/>
      <c r="C44" s="432">
        <v>811001</v>
      </c>
      <c r="D44" s="47" t="s">
        <v>71</v>
      </c>
      <c r="E44" s="46">
        <v>0</v>
      </c>
      <c r="F44" s="29">
        <f t="shared" ref="F44:F88" si="1">E44/$E$29</f>
        <v>0</v>
      </c>
      <c r="G44" s="45"/>
      <c r="H44" s="44" t="s">
        <v>455</v>
      </c>
      <c r="J44" s="44"/>
    </row>
    <row r="45" spans="2:10" s="33" customFormat="1" ht="15" customHeight="1">
      <c r="B45" s="49"/>
      <c r="C45" s="432">
        <v>811002</v>
      </c>
      <c r="D45" s="47" t="s">
        <v>70</v>
      </c>
      <c r="E45" s="46">
        <v>2744600</v>
      </c>
      <c r="F45" s="29">
        <f t="shared" si="1"/>
        <v>1.5099897541303888E-3</v>
      </c>
      <c r="G45" s="45"/>
      <c r="H45" s="44" t="s">
        <v>455</v>
      </c>
      <c r="J45" s="44"/>
    </row>
    <row r="46" spans="2:10" s="33" customFormat="1" ht="15" customHeight="1">
      <c r="B46" s="49"/>
      <c r="C46" s="48">
        <v>811003</v>
      </c>
      <c r="D46" s="47" t="s">
        <v>69</v>
      </c>
      <c r="E46" s="46">
        <v>14790450</v>
      </c>
      <c r="F46" s="29">
        <f t="shared" si="1"/>
        <v>8.1372250816067228E-3</v>
      </c>
      <c r="G46" s="45"/>
      <c r="H46" s="44" t="s">
        <v>453</v>
      </c>
      <c r="J46" s="44"/>
    </row>
    <row r="47" spans="2:10" s="33" customFormat="1" ht="15" customHeight="1">
      <c r="B47" s="49"/>
      <c r="C47" s="48">
        <v>811004</v>
      </c>
      <c r="D47" s="47" t="s">
        <v>68</v>
      </c>
      <c r="E47" s="46">
        <v>18024587</v>
      </c>
      <c r="F47" s="29">
        <f t="shared" si="1"/>
        <v>9.9165421891830516E-3</v>
      </c>
      <c r="G47" s="45"/>
      <c r="H47" s="44" t="s">
        <v>453</v>
      </c>
      <c r="J47" s="44"/>
    </row>
    <row r="48" spans="2:10" s="33" customFormat="1" ht="15" customHeight="1">
      <c r="B48" s="49"/>
      <c r="C48" s="48">
        <v>811005</v>
      </c>
      <c r="D48" s="47" t="s">
        <v>67</v>
      </c>
      <c r="E48" s="46">
        <v>231000</v>
      </c>
      <c r="F48" s="29">
        <f t="shared" si="1"/>
        <v>1.2708869533051075E-4</v>
      </c>
      <c r="G48" s="45"/>
      <c r="H48" s="44" t="s">
        <v>453</v>
      </c>
      <c r="J48" s="44"/>
    </row>
    <row r="49" spans="2:10" s="33" customFormat="1" ht="15" customHeight="1">
      <c r="B49" s="49"/>
      <c r="C49" s="48">
        <v>811006</v>
      </c>
      <c r="D49" s="47" t="s">
        <v>66</v>
      </c>
      <c r="E49" s="46">
        <v>32000</v>
      </c>
      <c r="F49" s="29">
        <f t="shared" si="1"/>
        <v>1.7605360392105388E-5</v>
      </c>
      <c r="G49" s="45"/>
      <c r="H49" s="44" t="s">
        <v>453</v>
      </c>
      <c r="J49" s="44"/>
    </row>
    <row r="50" spans="2:10" s="33" customFormat="1" ht="15" customHeight="1">
      <c r="B50" s="49"/>
      <c r="C50" s="432">
        <v>811007</v>
      </c>
      <c r="D50" s="47" t="s">
        <v>65</v>
      </c>
      <c r="E50" s="46">
        <v>0</v>
      </c>
      <c r="F50" s="29">
        <f t="shared" si="1"/>
        <v>0</v>
      </c>
      <c r="G50" s="45"/>
      <c r="H50" s="44" t="s">
        <v>455</v>
      </c>
      <c r="J50" s="44"/>
    </row>
    <row r="51" spans="2:10" s="33" customFormat="1" ht="15" customHeight="1">
      <c r="B51" s="49"/>
      <c r="C51" s="432">
        <v>821000</v>
      </c>
      <c r="D51" s="47" t="s">
        <v>64</v>
      </c>
      <c r="E51" s="46">
        <v>0</v>
      </c>
      <c r="F51" s="29">
        <f t="shared" si="1"/>
        <v>0</v>
      </c>
      <c r="G51" s="45"/>
      <c r="H51" s="44" t="s">
        <v>455</v>
      </c>
      <c r="J51" s="44"/>
    </row>
    <row r="52" spans="2:10" s="33" customFormat="1" ht="15" customHeight="1">
      <c r="B52" s="49"/>
      <c r="C52" s="48">
        <v>821001</v>
      </c>
      <c r="D52" s="47" t="s">
        <v>63</v>
      </c>
      <c r="E52" s="46">
        <v>153679946</v>
      </c>
      <c r="F52" s="29">
        <f t="shared" si="1"/>
        <v>8.4549713574040453E-2</v>
      </c>
      <c r="G52" s="53"/>
      <c r="H52" s="44" t="s">
        <v>456</v>
      </c>
      <c r="J52" s="44"/>
    </row>
    <row r="53" spans="2:10" s="33" customFormat="1" ht="15" customHeight="1">
      <c r="B53" s="49"/>
      <c r="C53" s="48">
        <v>821002</v>
      </c>
      <c r="D53" s="47" t="s">
        <v>62</v>
      </c>
      <c r="E53" s="46">
        <v>2716454</v>
      </c>
      <c r="F53" s="29">
        <f t="shared" si="1"/>
        <v>1.4945047393305076E-3</v>
      </c>
      <c r="G53" s="45"/>
      <c r="H53" s="44" t="s">
        <v>455</v>
      </c>
      <c r="J53" s="44"/>
    </row>
    <row r="54" spans="2:10" s="33" customFormat="1" ht="15" customHeight="1">
      <c r="B54" s="49"/>
      <c r="C54" s="48">
        <v>821004</v>
      </c>
      <c r="D54" s="47" t="s">
        <v>61</v>
      </c>
      <c r="E54" s="46">
        <v>0</v>
      </c>
      <c r="F54" s="29">
        <f t="shared" si="1"/>
        <v>0</v>
      </c>
      <c r="G54" s="45"/>
      <c r="H54" s="44" t="s">
        <v>453</v>
      </c>
      <c r="J54" s="44"/>
    </row>
    <row r="55" spans="2:10" s="33" customFormat="1" ht="15" customHeight="1">
      <c r="B55" s="49"/>
      <c r="C55" s="432">
        <v>821005</v>
      </c>
      <c r="D55" s="47" t="s">
        <v>60</v>
      </c>
      <c r="E55" s="46">
        <v>0</v>
      </c>
      <c r="F55" s="29">
        <f t="shared" si="1"/>
        <v>0</v>
      </c>
      <c r="G55" s="45"/>
      <c r="H55" s="44" t="s">
        <v>455</v>
      </c>
      <c r="J55" s="44"/>
    </row>
    <row r="56" spans="2:10" s="33" customFormat="1" ht="15" customHeight="1">
      <c r="B56" s="49"/>
      <c r="C56" s="432">
        <v>821006</v>
      </c>
      <c r="D56" s="47" t="s">
        <v>59</v>
      </c>
      <c r="E56" s="46">
        <v>10140252.25</v>
      </c>
      <c r="F56" s="29">
        <f t="shared" si="1"/>
        <v>5.5788373540033602E-3</v>
      </c>
      <c r="G56" s="45"/>
      <c r="H56" s="44" t="s">
        <v>455</v>
      </c>
      <c r="J56" s="44"/>
    </row>
    <row r="57" spans="2:10" s="33" customFormat="1" ht="15" customHeight="1">
      <c r="B57" s="49"/>
      <c r="C57" s="432">
        <v>821007</v>
      </c>
      <c r="D57" s="47" t="s">
        <v>58</v>
      </c>
      <c r="E57" s="46">
        <v>0</v>
      </c>
      <c r="F57" s="29">
        <f t="shared" si="1"/>
        <v>0</v>
      </c>
      <c r="G57" s="45"/>
      <c r="H57" s="44" t="s">
        <v>455</v>
      </c>
      <c r="J57" s="44"/>
    </row>
    <row r="58" spans="2:10" s="33" customFormat="1" ht="15" customHeight="1">
      <c r="B58" s="49"/>
      <c r="C58" s="432">
        <v>822001</v>
      </c>
      <c r="D58" s="47" t="s">
        <v>57</v>
      </c>
      <c r="E58" s="46">
        <v>0</v>
      </c>
      <c r="F58" s="29">
        <f t="shared" si="1"/>
        <v>0</v>
      </c>
      <c r="G58" s="45"/>
      <c r="H58" s="44" t="s">
        <v>455</v>
      </c>
      <c r="J58" s="44"/>
    </row>
    <row r="59" spans="2:10" s="33" customFormat="1" ht="15" customHeight="1">
      <c r="B59" s="49"/>
      <c r="C59" s="432">
        <v>822005</v>
      </c>
      <c r="D59" s="47" t="s">
        <v>56</v>
      </c>
      <c r="E59" s="46">
        <v>0</v>
      </c>
      <c r="F59" s="29">
        <f t="shared" si="1"/>
        <v>0</v>
      </c>
      <c r="G59" s="45"/>
      <c r="H59" s="44" t="s">
        <v>455</v>
      </c>
      <c r="J59" s="44"/>
    </row>
    <row r="60" spans="2:10" s="33" customFormat="1" ht="15" customHeight="1">
      <c r="B60" s="49"/>
      <c r="C60" s="48">
        <v>822015</v>
      </c>
      <c r="D60" s="47" t="s">
        <v>55</v>
      </c>
      <c r="E60" s="46">
        <v>0</v>
      </c>
      <c r="F60" s="29">
        <f t="shared" si="1"/>
        <v>0</v>
      </c>
      <c r="G60" s="45"/>
      <c r="H60" s="44" t="s">
        <v>455</v>
      </c>
      <c r="J60" s="44"/>
    </row>
    <row r="61" spans="2:10" s="33" customFormat="1" ht="15" customHeight="1">
      <c r="B61" s="49"/>
      <c r="C61" s="48">
        <v>824001</v>
      </c>
      <c r="D61" s="47" t="s">
        <v>54</v>
      </c>
      <c r="E61" s="46">
        <v>1000500</v>
      </c>
      <c r="F61" s="29">
        <f t="shared" si="1"/>
        <v>5.5044259600941993E-4</v>
      </c>
      <c r="G61" s="45"/>
      <c r="H61" s="44" t="s">
        <v>455</v>
      </c>
      <c r="J61" s="44"/>
    </row>
    <row r="62" spans="2:10" s="33" customFormat="1" ht="15" customHeight="1">
      <c r="B62" s="49"/>
      <c r="C62" s="48">
        <v>824002</v>
      </c>
      <c r="D62" s="47" t="s">
        <v>53</v>
      </c>
      <c r="E62" s="46">
        <v>973400</v>
      </c>
      <c r="F62" s="29">
        <f t="shared" si="1"/>
        <v>5.3553305642735577E-4</v>
      </c>
      <c r="G62" s="45"/>
      <c r="H62" s="44" t="s">
        <v>455</v>
      </c>
      <c r="J62" s="44"/>
    </row>
    <row r="63" spans="2:10" s="33" customFormat="1" ht="15" customHeight="1">
      <c r="B63" s="49"/>
      <c r="C63" s="48">
        <v>824003</v>
      </c>
      <c r="D63" s="47" t="s">
        <v>52</v>
      </c>
      <c r="E63" s="46">
        <v>327642</v>
      </c>
      <c r="F63" s="29">
        <f t="shared" si="1"/>
        <v>1.8025798404969353E-4</v>
      </c>
      <c r="G63" s="45"/>
      <c r="H63" s="44" t="s">
        <v>455</v>
      </c>
      <c r="J63" s="44"/>
    </row>
    <row r="64" spans="2:10" s="33" customFormat="1" ht="15" customHeight="1">
      <c r="B64" s="49"/>
      <c r="C64" s="48">
        <v>824004</v>
      </c>
      <c r="D64" s="47" t="s">
        <v>51</v>
      </c>
      <c r="E64" s="46">
        <v>0</v>
      </c>
      <c r="F64" s="29">
        <f t="shared" si="1"/>
        <v>0</v>
      </c>
      <c r="G64" s="45"/>
      <c r="H64" s="44" t="s">
        <v>455</v>
      </c>
      <c r="J64" s="44"/>
    </row>
    <row r="65" spans="2:10" s="33" customFormat="1" ht="15" customHeight="1">
      <c r="B65" s="49"/>
      <c r="C65" s="48">
        <v>824005</v>
      </c>
      <c r="D65" s="47" t="s">
        <v>50</v>
      </c>
      <c r="E65" s="46">
        <v>13000</v>
      </c>
      <c r="F65" s="29">
        <f t="shared" si="1"/>
        <v>7.1521776592928136E-6</v>
      </c>
      <c r="G65" s="45"/>
      <c r="H65" s="44" t="s">
        <v>455</v>
      </c>
      <c r="J65" s="44"/>
    </row>
    <row r="66" spans="2:10" s="33" customFormat="1" ht="15" customHeight="1">
      <c r="B66" s="49"/>
      <c r="C66" s="48">
        <v>824006</v>
      </c>
      <c r="D66" s="47" t="s">
        <v>49</v>
      </c>
      <c r="E66" s="46">
        <v>0</v>
      </c>
      <c r="F66" s="29">
        <f t="shared" si="1"/>
        <v>0</v>
      </c>
      <c r="G66" s="45"/>
      <c r="H66" s="44" t="s">
        <v>455</v>
      </c>
      <c r="J66" s="44"/>
    </row>
    <row r="67" spans="2:10" s="33" customFormat="1" ht="15" customHeight="1">
      <c r="B67" s="49"/>
      <c r="C67" s="48">
        <v>824007</v>
      </c>
      <c r="D67" s="47" t="s">
        <v>48</v>
      </c>
      <c r="E67" s="46">
        <v>675000</v>
      </c>
      <c r="F67" s="29">
        <f t="shared" si="1"/>
        <v>3.71363070770973E-4</v>
      </c>
      <c r="G67" s="45"/>
      <c r="H67" s="44" t="s">
        <v>455</v>
      </c>
      <c r="J67" s="44"/>
    </row>
    <row r="68" spans="2:10" s="33" customFormat="1" ht="15" customHeight="1">
      <c r="B68" s="49"/>
      <c r="C68" s="48">
        <v>824008</v>
      </c>
      <c r="D68" s="47" t="s">
        <v>47</v>
      </c>
      <c r="E68" s="46">
        <v>12529828</v>
      </c>
      <c r="F68" s="29">
        <f t="shared" si="1"/>
        <v>6.893504299721658E-3</v>
      </c>
      <c r="G68" s="45"/>
      <c r="H68" s="44" t="s">
        <v>455</v>
      </c>
      <c r="J68" s="44"/>
    </row>
    <row r="69" spans="2:10" s="33" customFormat="1" ht="15" customHeight="1">
      <c r="B69" s="49"/>
      <c r="C69" s="48">
        <v>824009</v>
      </c>
      <c r="D69" s="47" t="s">
        <v>46</v>
      </c>
      <c r="E69" s="46">
        <v>4583334</v>
      </c>
      <c r="F69" s="29">
        <f t="shared" si="1"/>
        <v>2.5216014646059358E-3</v>
      </c>
      <c r="G69" s="45"/>
      <c r="H69" s="44" t="s">
        <v>455</v>
      </c>
      <c r="J69" s="44"/>
    </row>
    <row r="70" spans="2:10" s="33" customFormat="1" ht="15" customHeight="1">
      <c r="B70" s="49"/>
      <c r="C70" s="48">
        <v>824010</v>
      </c>
      <c r="D70" s="47" t="s">
        <v>45</v>
      </c>
      <c r="E70" s="46">
        <v>1363656</v>
      </c>
      <c r="F70" s="29">
        <f t="shared" si="1"/>
        <v>7.5023922908927694E-4</v>
      </c>
      <c r="G70" s="45"/>
      <c r="H70" s="44" t="s">
        <v>455</v>
      </c>
      <c r="J70" s="44"/>
    </row>
    <row r="71" spans="2:10" s="33" customFormat="1" ht="15.75" customHeight="1">
      <c r="B71" s="49"/>
      <c r="C71" s="48">
        <v>824011</v>
      </c>
      <c r="D71" s="47" t="s">
        <v>44</v>
      </c>
      <c r="E71" s="46">
        <v>1339000</v>
      </c>
      <c r="F71" s="29">
        <f t="shared" si="1"/>
        <v>7.3667429890715975E-4</v>
      </c>
      <c r="G71" s="45"/>
      <c r="H71" s="44" t="s">
        <v>455</v>
      </c>
      <c r="J71" s="44"/>
    </row>
    <row r="72" spans="2:10" s="33" customFormat="1" ht="15.75" customHeight="1">
      <c r="B72" s="49"/>
      <c r="C72" s="48">
        <v>824013</v>
      </c>
      <c r="D72" s="47" t="s">
        <v>43</v>
      </c>
      <c r="E72" s="46">
        <v>0</v>
      </c>
      <c r="F72" s="29">
        <f t="shared" si="1"/>
        <v>0</v>
      </c>
      <c r="G72" s="45"/>
      <c r="H72" s="44" t="s">
        <v>455</v>
      </c>
      <c r="J72" s="44"/>
    </row>
    <row r="73" spans="2:10" s="33" customFormat="1" ht="15" customHeight="1">
      <c r="B73" s="49"/>
      <c r="C73" s="48">
        <v>824019</v>
      </c>
      <c r="D73" s="47" t="s">
        <v>42</v>
      </c>
      <c r="E73" s="46">
        <v>0</v>
      </c>
      <c r="F73" s="29">
        <f t="shared" si="1"/>
        <v>0</v>
      </c>
      <c r="G73" s="45"/>
      <c r="H73" s="44" t="s">
        <v>455</v>
      </c>
      <c r="J73" s="44"/>
    </row>
    <row r="74" spans="2:10" s="33" customFormat="1" ht="15" customHeight="1">
      <c r="B74" s="49"/>
      <c r="C74" s="48">
        <v>824021</v>
      </c>
      <c r="D74" s="47" t="s">
        <v>41</v>
      </c>
      <c r="E74" s="46">
        <v>3389100</v>
      </c>
      <c r="F74" s="29">
        <f t="shared" si="1"/>
        <v>1.8645727157776365E-3</v>
      </c>
      <c r="G74" s="45"/>
      <c r="H74" s="44" t="s">
        <v>455</v>
      </c>
      <c r="J74" s="44"/>
    </row>
    <row r="75" spans="2:10" s="33" customFormat="1" ht="15" customHeight="1">
      <c r="B75" s="49"/>
      <c r="C75" s="48">
        <v>824033</v>
      </c>
      <c r="D75" s="47" t="s">
        <v>40</v>
      </c>
      <c r="E75" s="46">
        <v>15498221</v>
      </c>
      <c r="F75" s="29">
        <f t="shared" si="1"/>
        <v>8.5266176919217476E-3</v>
      </c>
      <c r="G75" s="45"/>
      <c r="H75" s="44" t="s">
        <v>455</v>
      </c>
      <c r="J75" s="44"/>
    </row>
    <row r="76" spans="2:10" s="33" customFormat="1" ht="15" customHeight="1">
      <c r="B76" s="49"/>
      <c r="C76" s="48">
        <v>824037</v>
      </c>
      <c r="D76" s="47" t="s">
        <v>39</v>
      </c>
      <c r="E76" s="46">
        <v>0</v>
      </c>
      <c r="F76" s="29">
        <f t="shared" si="1"/>
        <v>0</v>
      </c>
      <c r="G76" s="45"/>
      <c r="H76" s="44" t="s">
        <v>455</v>
      </c>
      <c r="J76" s="44"/>
    </row>
    <row r="77" spans="2:10" s="33" customFormat="1" ht="15" customHeight="1">
      <c r="B77" s="49"/>
      <c r="C77" s="48">
        <v>824039</v>
      </c>
      <c r="D77" s="47" t="s">
        <v>38</v>
      </c>
      <c r="E77" s="46">
        <v>0</v>
      </c>
      <c r="F77" s="29">
        <f t="shared" si="1"/>
        <v>0</v>
      </c>
      <c r="G77" s="45"/>
      <c r="H77" s="44" t="s">
        <v>455</v>
      </c>
      <c r="J77" s="44"/>
    </row>
    <row r="78" spans="2:10" s="33" customFormat="1" ht="15" customHeight="1">
      <c r="B78" s="49"/>
      <c r="C78" s="48">
        <v>824041</v>
      </c>
      <c r="D78" s="47" t="s">
        <v>37</v>
      </c>
      <c r="E78" s="46">
        <v>0</v>
      </c>
      <c r="F78" s="29">
        <f t="shared" si="1"/>
        <v>0</v>
      </c>
      <c r="G78" s="45"/>
      <c r="H78" s="44" t="s">
        <v>455</v>
      </c>
      <c r="J78" s="44"/>
    </row>
    <row r="79" spans="2:10" s="33" customFormat="1" ht="15" customHeight="1">
      <c r="B79" s="49"/>
      <c r="C79" s="48">
        <v>824042</v>
      </c>
      <c r="D79" s="47" t="s">
        <v>36</v>
      </c>
      <c r="E79" s="46">
        <v>0</v>
      </c>
      <c r="F79" s="29">
        <f t="shared" si="1"/>
        <v>0</v>
      </c>
      <c r="G79" s="45"/>
      <c r="H79" s="44" t="s">
        <v>455</v>
      </c>
      <c r="J79" s="44"/>
    </row>
    <row r="80" spans="2:10" s="33" customFormat="1" ht="15" customHeight="1">
      <c r="B80" s="49"/>
      <c r="C80" s="48">
        <v>825002</v>
      </c>
      <c r="D80" s="47" t="s">
        <v>35</v>
      </c>
      <c r="E80" s="46">
        <v>0</v>
      </c>
      <c r="F80" s="29">
        <f t="shared" si="1"/>
        <v>0</v>
      </c>
      <c r="G80" s="45"/>
      <c r="H80" s="44" t="s">
        <v>455</v>
      </c>
      <c r="J80" s="44"/>
    </row>
    <row r="81" spans="2:10" s="33" customFormat="1" ht="15" customHeight="1">
      <c r="B81" s="49"/>
      <c r="C81" s="48">
        <v>825011</v>
      </c>
      <c r="D81" s="47" t="s">
        <v>34</v>
      </c>
      <c r="E81" s="46">
        <v>0</v>
      </c>
      <c r="F81" s="29">
        <f t="shared" si="1"/>
        <v>0</v>
      </c>
      <c r="G81" s="45"/>
      <c r="H81" s="44" t="s">
        <v>455</v>
      </c>
      <c r="J81" s="44"/>
    </row>
    <row r="82" spans="2:10" s="33" customFormat="1" ht="15" customHeight="1">
      <c r="B82" s="49"/>
      <c r="C82" s="48">
        <v>825012</v>
      </c>
      <c r="D82" s="47" t="s">
        <v>33</v>
      </c>
      <c r="E82" s="46">
        <v>45000</v>
      </c>
      <c r="F82" s="29">
        <f t="shared" si="1"/>
        <v>2.4757538051398198E-5</v>
      </c>
      <c r="G82" s="45"/>
      <c r="H82" s="44" t="s">
        <v>455</v>
      </c>
      <c r="J82" s="44"/>
    </row>
    <row r="83" spans="2:10" s="33" customFormat="1" ht="15" customHeight="1">
      <c r="B83" s="49"/>
      <c r="C83" s="48">
        <v>825013</v>
      </c>
      <c r="D83" s="47" t="s">
        <v>32</v>
      </c>
      <c r="E83" s="46">
        <v>0</v>
      </c>
      <c r="F83" s="29">
        <f t="shared" si="1"/>
        <v>0</v>
      </c>
      <c r="G83" s="45"/>
      <c r="H83" s="44" t="s">
        <v>455</v>
      </c>
      <c r="J83" s="44"/>
    </row>
    <row r="84" spans="2:10" s="33" customFormat="1" ht="15" customHeight="1">
      <c r="B84" s="49"/>
      <c r="C84" s="48">
        <v>825015</v>
      </c>
      <c r="D84" s="47" t="s">
        <v>31</v>
      </c>
      <c r="E84" s="46">
        <v>0</v>
      </c>
      <c r="F84" s="29">
        <f t="shared" si="1"/>
        <v>0</v>
      </c>
      <c r="G84" s="45"/>
      <c r="H84" s="44" t="s">
        <v>455</v>
      </c>
      <c r="J84" s="44"/>
    </row>
    <row r="85" spans="2:10" s="33" customFormat="1" ht="15" customHeight="1">
      <c r="B85" s="49"/>
      <c r="C85" s="48">
        <v>825016</v>
      </c>
      <c r="D85" s="47" t="s">
        <v>30</v>
      </c>
      <c r="E85" s="46">
        <v>1300000</v>
      </c>
      <c r="F85" s="29">
        <f t="shared" si="1"/>
        <v>7.1521776592928135E-4</v>
      </c>
      <c r="G85" s="45"/>
      <c r="H85" s="44" t="s">
        <v>455</v>
      </c>
      <c r="J85" s="44"/>
    </row>
    <row r="86" spans="2:10" s="33" customFormat="1" ht="15" customHeight="1">
      <c r="B86" s="49"/>
      <c r="C86" s="48">
        <v>825099</v>
      </c>
      <c r="D86" s="47" t="s">
        <v>29</v>
      </c>
      <c r="E86" s="46">
        <v>0</v>
      </c>
      <c r="F86" s="29">
        <f t="shared" si="1"/>
        <v>0</v>
      </c>
      <c r="G86" s="45"/>
      <c r="H86" s="44" t="s">
        <v>455</v>
      </c>
      <c r="J86" s="44"/>
    </row>
    <row r="87" spans="2:10" s="33" customFormat="1" ht="15" customHeight="1">
      <c r="B87" s="49"/>
      <c r="C87" s="48">
        <v>829207</v>
      </c>
      <c r="D87" s="47" t="s">
        <v>28</v>
      </c>
      <c r="E87" s="46">
        <v>0</v>
      </c>
      <c r="F87" s="29">
        <f t="shared" si="1"/>
        <v>0</v>
      </c>
      <c r="G87" s="45"/>
      <c r="H87" s="44" t="s">
        <v>453</v>
      </c>
      <c r="J87" s="44"/>
    </row>
    <row r="88" spans="2:10" s="21" customFormat="1" ht="15" customHeight="1">
      <c r="B88" s="28"/>
      <c r="C88" s="43" t="s">
        <v>27</v>
      </c>
      <c r="D88" s="52"/>
      <c r="E88" s="25">
        <f>SUM(E44:E87)</f>
        <v>245396970.25</v>
      </c>
      <c r="F88" s="24">
        <f t="shared" si="1"/>
        <v>0.13500944063693793</v>
      </c>
      <c r="G88" s="51"/>
      <c r="H88" s="22"/>
      <c r="J88" s="22"/>
    </row>
    <row r="89" spans="2:10" s="21" customFormat="1" ht="15" customHeight="1">
      <c r="B89" s="28"/>
      <c r="C89" s="47"/>
      <c r="D89" s="50"/>
      <c r="E89" s="25"/>
      <c r="F89" s="29"/>
      <c r="G89" s="23"/>
      <c r="H89" s="22"/>
      <c r="J89" s="22"/>
    </row>
    <row r="90" spans="2:10" s="21" customFormat="1" ht="15" customHeight="1">
      <c r="B90" s="28"/>
      <c r="C90" s="43" t="s">
        <v>26</v>
      </c>
      <c r="D90" s="42"/>
      <c r="E90" s="25">
        <f>+E41-E88</f>
        <v>44827296.477273047</v>
      </c>
      <c r="F90" s="24">
        <f>E90/$E$29</f>
        <v>2.4662522183942132E-2</v>
      </c>
      <c r="G90" s="23"/>
      <c r="H90" s="22"/>
      <c r="J90" s="22"/>
    </row>
    <row r="91" spans="2:10" s="21" customFormat="1" ht="15" customHeight="1">
      <c r="B91" s="28"/>
      <c r="C91" s="43" t="s">
        <v>25</v>
      </c>
      <c r="D91" s="42"/>
      <c r="E91" s="25"/>
      <c r="F91" s="24"/>
      <c r="G91" s="23"/>
      <c r="H91" s="22"/>
      <c r="J91" s="22"/>
    </row>
    <row r="92" spans="2:10" s="33" customFormat="1" ht="15" customHeight="1">
      <c r="B92" s="49"/>
      <c r="C92" s="48">
        <v>910200</v>
      </c>
      <c r="D92" s="47" t="s">
        <v>24</v>
      </c>
      <c r="E92" s="46">
        <v>0</v>
      </c>
      <c r="F92" s="29">
        <f t="shared" ref="F92:F99" si="2">E92/$E$29</f>
        <v>0</v>
      </c>
      <c r="G92" s="45"/>
      <c r="H92" s="44" t="s">
        <v>455</v>
      </c>
      <c r="J92" s="44"/>
    </row>
    <row r="93" spans="2:10" s="33" customFormat="1" ht="15" customHeight="1">
      <c r="B93" s="49"/>
      <c r="C93" s="48">
        <v>910300</v>
      </c>
      <c r="D93" s="47" t="s">
        <v>23</v>
      </c>
      <c r="E93" s="46">
        <v>0</v>
      </c>
      <c r="F93" s="29">
        <f t="shared" si="2"/>
        <v>0</v>
      </c>
      <c r="G93" s="45"/>
      <c r="H93" s="44" t="s">
        <v>455</v>
      </c>
      <c r="J93" s="44"/>
    </row>
    <row r="94" spans="2:10" s="33" customFormat="1" ht="15" customHeight="1">
      <c r="B94" s="49"/>
      <c r="C94" s="48">
        <v>910800</v>
      </c>
      <c r="D94" s="47" t="s">
        <v>22</v>
      </c>
      <c r="E94" s="46">
        <v>0</v>
      </c>
      <c r="F94" s="29">
        <f t="shared" si="2"/>
        <v>0</v>
      </c>
      <c r="G94" s="45"/>
      <c r="H94" s="44" t="s">
        <v>455</v>
      </c>
      <c r="J94" s="44"/>
    </row>
    <row r="95" spans="2:10" s="33" customFormat="1" ht="15" customHeight="1">
      <c r="B95" s="49"/>
      <c r="C95" s="48">
        <v>919001</v>
      </c>
      <c r="D95" s="47" t="s">
        <v>21</v>
      </c>
      <c r="E95" s="46">
        <v>0</v>
      </c>
      <c r="F95" s="29">
        <f t="shared" si="2"/>
        <v>0</v>
      </c>
      <c r="G95" s="45"/>
      <c r="H95" s="44" t="s">
        <v>455</v>
      </c>
      <c r="J95" s="44"/>
    </row>
    <row r="96" spans="2:10" s="33" customFormat="1" ht="15" customHeight="1">
      <c r="B96" s="49"/>
      <c r="C96" s="48">
        <v>919900</v>
      </c>
      <c r="D96" s="47" t="s">
        <v>20</v>
      </c>
      <c r="E96" s="46">
        <v>1807258.4545454546</v>
      </c>
      <c r="F96" s="29">
        <f t="shared" si="2"/>
        <v>9.942948879360044E-4</v>
      </c>
      <c r="G96" s="45"/>
      <c r="H96" s="44" t="s">
        <v>457</v>
      </c>
      <c r="J96" s="44"/>
    </row>
    <row r="97" spans="2:10" s="33" customFormat="1" ht="15" customHeight="1">
      <c r="B97" s="49"/>
      <c r="C97" s="48">
        <v>920100</v>
      </c>
      <c r="D97" s="47" t="s">
        <v>19</v>
      </c>
      <c r="E97" s="46">
        <v>0</v>
      </c>
      <c r="F97" s="29">
        <f t="shared" si="2"/>
        <v>0</v>
      </c>
      <c r="G97" s="45"/>
      <c r="H97" s="44" t="s">
        <v>455</v>
      </c>
      <c r="J97" s="44"/>
    </row>
    <row r="98" spans="2:10" s="33" customFormat="1" ht="15" customHeight="1">
      <c r="B98" s="49"/>
      <c r="C98" s="48">
        <v>929900</v>
      </c>
      <c r="D98" s="47" t="s">
        <v>18</v>
      </c>
      <c r="E98" s="46">
        <v>0</v>
      </c>
      <c r="F98" s="29">
        <f t="shared" si="2"/>
        <v>0</v>
      </c>
      <c r="G98" s="45"/>
      <c r="H98" s="44" t="s">
        <v>455</v>
      </c>
      <c r="J98" s="44"/>
    </row>
    <row r="99" spans="2:10" s="21" customFormat="1" ht="15" customHeight="1">
      <c r="B99" s="28"/>
      <c r="C99" s="43" t="s">
        <v>17</v>
      </c>
      <c r="D99" s="42"/>
      <c r="E99" s="25">
        <f>SUM(E92:E98)</f>
        <v>1807258.4545454546</v>
      </c>
      <c r="F99" s="24">
        <f t="shared" si="2"/>
        <v>9.942948879360044E-4</v>
      </c>
      <c r="G99" s="23"/>
      <c r="H99" s="22"/>
      <c r="J99" s="22"/>
    </row>
    <row r="100" spans="2:10" s="21" customFormat="1" ht="15" customHeight="1">
      <c r="B100" s="28"/>
      <c r="C100" s="30"/>
      <c r="D100" s="30"/>
      <c r="E100" s="25"/>
      <c r="F100" s="29"/>
      <c r="G100" s="23"/>
      <c r="H100" s="22"/>
      <c r="J100" s="22"/>
    </row>
    <row r="101" spans="2:10" s="21" customFormat="1" ht="15" customHeight="1">
      <c r="B101" s="28"/>
      <c r="C101" s="27" t="s">
        <v>16</v>
      </c>
      <c r="D101" s="26"/>
      <c r="E101" s="25">
        <f>E90+E99</f>
        <v>46634554.9318185</v>
      </c>
      <c r="F101" s="24">
        <f>E101/$E$29</f>
        <v>2.5656817071878134E-2</v>
      </c>
      <c r="G101" s="23"/>
      <c r="H101" s="22"/>
      <c r="J101" s="22"/>
    </row>
    <row r="102" spans="2:10" s="21" customFormat="1" ht="15" customHeight="1">
      <c r="B102" s="28"/>
      <c r="C102" s="41"/>
      <c r="D102" s="30"/>
      <c r="E102" s="40"/>
      <c r="F102" s="29"/>
      <c r="G102" s="23"/>
      <c r="H102" s="22"/>
      <c r="J102" s="22"/>
    </row>
    <row r="103" spans="2:10" s="31" customFormat="1" ht="15" customHeight="1">
      <c r="B103" s="39"/>
      <c r="C103" s="38">
        <v>821008</v>
      </c>
      <c r="D103" s="37" t="s">
        <v>15</v>
      </c>
      <c r="E103" s="36">
        <v>0</v>
      </c>
      <c r="F103" s="35">
        <f>E103/$E$29</f>
        <v>0</v>
      </c>
      <c r="G103" s="34"/>
      <c r="H103" s="32"/>
      <c r="I103" s="33"/>
      <c r="J103" s="32"/>
    </row>
    <row r="104" spans="2:10" s="21" customFormat="1" ht="15" customHeight="1">
      <c r="B104" s="28"/>
      <c r="C104" s="30"/>
      <c r="D104" s="30"/>
      <c r="E104" s="25"/>
      <c r="F104" s="29"/>
      <c r="G104" s="23"/>
      <c r="H104" s="22"/>
      <c r="J104" s="22"/>
    </row>
    <row r="105" spans="2:10" s="21" customFormat="1" ht="15" customHeight="1">
      <c r="B105" s="28"/>
      <c r="C105" s="27" t="s">
        <v>14</v>
      </c>
      <c r="D105" s="26"/>
      <c r="E105" s="25">
        <f>E101-E103</f>
        <v>46634554.9318185</v>
      </c>
      <c r="F105" s="24">
        <f>E105/$E$29</f>
        <v>2.5656817071878134E-2</v>
      </c>
      <c r="G105" s="23"/>
      <c r="H105" s="22"/>
      <c r="J105" s="22"/>
    </row>
    <row r="106" spans="2:10" ht="15" customHeight="1" thickBot="1">
      <c r="B106" s="20"/>
      <c r="C106" s="19"/>
      <c r="D106" s="19"/>
      <c r="E106" s="18"/>
      <c r="F106" s="17"/>
      <c r="G106" s="16"/>
      <c r="H106" s="2"/>
    </row>
    <row r="107" spans="2:10">
      <c r="C107" s="14"/>
      <c r="D107" s="14"/>
      <c r="E107" s="13"/>
      <c r="F107" s="12"/>
      <c r="H107" s="8"/>
      <c r="J107" s="8"/>
    </row>
    <row r="108" spans="2:10">
      <c r="D108" s="14"/>
      <c r="E108" s="15">
        <v>2.5331974029541016E-7</v>
      </c>
      <c r="F108" s="12"/>
      <c r="H108" s="8"/>
      <c r="J108" s="8"/>
    </row>
    <row r="109" spans="2:10">
      <c r="C109" s="14"/>
      <c r="D109" s="14"/>
      <c r="E109" s="13"/>
      <c r="F109" s="12"/>
      <c r="H109" s="8"/>
      <c r="J109" s="8"/>
    </row>
    <row r="110" spans="2:10">
      <c r="C110" s="11"/>
      <c r="D110" s="11"/>
      <c r="E110" s="10"/>
      <c r="F110" s="9"/>
      <c r="H110" s="8"/>
      <c r="J110" s="8"/>
    </row>
    <row r="111" spans="2:10">
      <c r="C111" s="11"/>
      <c r="D111" s="11"/>
      <c r="E111" s="10"/>
      <c r="F111" s="9"/>
      <c r="H111" s="8"/>
      <c r="J111" s="8"/>
    </row>
    <row r="112" spans="2:10">
      <c r="C112" s="11"/>
      <c r="D112" s="11"/>
      <c r="E112" s="10"/>
      <c r="F112" s="9"/>
      <c r="H112" s="8"/>
      <c r="J112" s="8"/>
    </row>
  </sheetData>
  <mergeCells count="5">
    <mergeCell ref="C3:F3"/>
    <mergeCell ref="C4:F4"/>
    <mergeCell ref="C5:F5"/>
    <mergeCell ref="C6:F6"/>
    <mergeCell ref="C7:D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P162"/>
  <sheetViews>
    <sheetView showGridLines="0" zoomScale="85" zoomScaleNormal="85" workbookViewId="0">
      <pane xSplit="4" ySplit="8" topLeftCell="Y33" activePane="bottomRight" state="frozen"/>
      <selection pane="topRight" activeCell="E1" sqref="E1"/>
      <selection pane="bottomLeft" activeCell="A9" sqref="A9"/>
      <selection pane="bottomRight" activeCell="AB18" sqref="AB18"/>
    </sheetView>
  </sheetViews>
  <sheetFormatPr defaultColWidth="9.140625" defaultRowHeight="15.75"/>
  <cols>
    <col min="1" max="2" width="2.42578125" style="82" customWidth="1"/>
    <col min="3" max="3" width="8" style="91" customWidth="1"/>
    <col min="4" max="4" width="46.140625" style="91" bestFit="1" customWidth="1"/>
    <col min="5" max="5" width="16.28515625" style="90" bestFit="1" customWidth="1"/>
    <col min="6" max="6" width="8.5703125" style="83" bestFit="1" customWidth="1"/>
    <col min="7" max="7" width="17.5703125" style="90" bestFit="1" customWidth="1"/>
    <col min="8" max="8" width="8.5703125" style="89" bestFit="1" customWidth="1"/>
    <col min="9" max="9" width="17.5703125" style="84" bestFit="1" customWidth="1"/>
    <col min="10" max="10" width="8.5703125" style="83" bestFit="1" customWidth="1"/>
    <col min="11" max="11" width="16.28515625" style="84" bestFit="1" customWidth="1"/>
    <col min="12" max="12" width="8.5703125" style="85" bestFit="1" customWidth="1"/>
    <col min="13" max="13" width="16.28515625" style="87" bestFit="1" customWidth="1"/>
    <col min="14" max="14" width="8.5703125" style="85" bestFit="1" customWidth="1"/>
    <col min="15" max="15" width="16.28515625" style="88" bestFit="1" customWidth="1"/>
    <col min="16" max="16" width="8.5703125" style="85" bestFit="1" customWidth="1"/>
    <col min="17" max="17" width="16.28515625" style="87" bestFit="1" customWidth="1"/>
    <col min="18" max="18" width="8.5703125" style="85" bestFit="1" customWidth="1"/>
    <col min="19" max="19" width="13.42578125" style="87" hidden="1" customWidth="1"/>
    <col min="20" max="20" width="8.5703125" style="85" hidden="1" customWidth="1"/>
    <col min="21" max="21" width="13.42578125" style="87" bestFit="1" customWidth="1"/>
    <col min="22" max="22" width="8.5703125" style="85" bestFit="1" customWidth="1"/>
    <col min="23" max="23" width="13.42578125" style="87" hidden="1" customWidth="1"/>
    <col min="24" max="24" width="8.5703125" style="85" hidden="1" customWidth="1"/>
    <col min="25" max="25" width="13.42578125" style="87" bestFit="1" customWidth="1"/>
    <col min="26" max="26" width="9.42578125" style="85" bestFit="1" customWidth="1"/>
    <col min="27" max="27" width="14.5703125" style="87" bestFit="1" customWidth="1"/>
    <col min="28" max="28" width="8.5703125" style="85" bestFit="1" customWidth="1"/>
    <col min="29" max="29" width="11.28515625" style="87" hidden="1" customWidth="1"/>
    <col min="30" max="30" width="8.7109375" style="85" hidden="1" customWidth="1"/>
    <col min="31" max="31" width="15.42578125" style="86" bestFit="1" customWidth="1"/>
    <col min="32" max="32" width="8.7109375" style="85" customWidth="1"/>
    <col min="33" max="33" width="17.5703125" style="84" bestFit="1" customWidth="1"/>
    <col min="34" max="34" width="8.5703125" style="83" bestFit="1" customWidth="1"/>
    <col min="35" max="35" width="2.85546875" style="82" customWidth="1"/>
    <col min="36" max="36" width="4.28515625" style="81" bestFit="1" customWidth="1"/>
    <col min="37" max="37" width="15.85546875" style="80" bestFit="1" customWidth="1"/>
    <col min="38" max="38" width="10.42578125" style="79" bestFit="1" customWidth="1"/>
    <col min="39" max="39" width="5.7109375" style="78" customWidth="1"/>
    <col min="40" max="40" width="22.140625" style="77" customWidth="1"/>
    <col min="41" max="41" width="9.140625" style="76"/>
    <col min="42" max="16384" width="9.140625" style="75"/>
  </cols>
  <sheetData>
    <row r="1" spans="1:41" s="242" customFormat="1" ht="16.5" thickBot="1">
      <c r="A1" s="82"/>
      <c r="B1" s="82"/>
      <c r="C1" s="91"/>
      <c r="D1" s="91"/>
      <c r="E1" s="90"/>
      <c r="F1" s="83"/>
      <c r="G1" s="90"/>
      <c r="H1" s="89"/>
      <c r="I1" s="90"/>
      <c r="J1" s="83"/>
      <c r="K1" s="90"/>
      <c r="L1" s="85"/>
      <c r="M1" s="90"/>
      <c r="N1" s="85"/>
      <c r="O1" s="90"/>
      <c r="P1" s="85"/>
      <c r="Q1" s="90"/>
      <c r="R1" s="85"/>
      <c r="S1" s="90"/>
      <c r="T1" s="85"/>
      <c r="U1" s="90"/>
      <c r="V1" s="85"/>
      <c r="W1" s="90"/>
      <c r="X1" s="85"/>
      <c r="Y1" s="90"/>
      <c r="Z1" s="85"/>
      <c r="AA1" s="90"/>
      <c r="AB1" s="85"/>
      <c r="AC1" s="87"/>
      <c r="AD1" s="85"/>
      <c r="AE1" s="86"/>
      <c r="AF1" s="85"/>
      <c r="AG1" s="90"/>
      <c r="AH1" s="83"/>
      <c r="AI1" s="82"/>
      <c r="AJ1" s="81"/>
      <c r="AK1" s="80"/>
      <c r="AL1" s="79"/>
      <c r="AM1" s="78"/>
      <c r="AN1" s="257"/>
      <c r="AO1" s="256"/>
    </row>
    <row r="2" spans="1:41">
      <c r="B2" s="255"/>
      <c r="C2" s="254"/>
      <c r="D2" s="254"/>
      <c r="E2" s="253"/>
      <c r="F2" s="246"/>
      <c r="G2" s="253"/>
      <c r="H2" s="252"/>
      <c r="I2" s="247"/>
      <c r="J2" s="246"/>
      <c r="K2" s="247"/>
      <c r="L2" s="248"/>
      <c r="M2" s="250"/>
      <c r="N2" s="248"/>
      <c r="O2" s="251"/>
      <c r="P2" s="248"/>
      <c r="Q2" s="250"/>
      <c r="R2" s="248"/>
      <c r="S2" s="250"/>
      <c r="T2" s="248"/>
      <c r="U2" s="250"/>
      <c r="V2" s="248"/>
      <c r="W2" s="250"/>
      <c r="X2" s="248"/>
      <c r="Y2" s="250"/>
      <c r="Z2" s="248"/>
      <c r="AA2" s="250"/>
      <c r="AB2" s="248"/>
      <c r="AC2" s="250"/>
      <c r="AD2" s="248"/>
      <c r="AE2" s="249"/>
      <c r="AF2" s="248"/>
      <c r="AG2" s="247"/>
      <c r="AH2" s="246"/>
      <c r="AI2" s="245"/>
    </row>
    <row r="3" spans="1:41" ht="15">
      <c r="B3" s="244"/>
      <c r="C3" s="520" t="s">
        <v>135</v>
      </c>
      <c r="D3" s="521"/>
      <c r="E3" s="521"/>
      <c r="F3" s="521"/>
      <c r="G3" s="521"/>
      <c r="H3" s="521"/>
      <c r="I3" s="521"/>
      <c r="J3" s="521"/>
      <c r="K3" s="521"/>
      <c r="L3" s="521"/>
      <c r="M3" s="521"/>
      <c r="N3" s="521"/>
      <c r="O3" s="521"/>
      <c r="P3" s="521"/>
      <c r="Q3" s="521"/>
      <c r="R3" s="521"/>
      <c r="S3" s="521"/>
      <c r="T3" s="521"/>
      <c r="U3" s="521"/>
      <c r="V3" s="521"/>
      <c r="W3" s="521"/>
      <c r="X3" s="521"/>
      <c r="Y3" s="521"/>
      <c r="Z3" s="521"/>
      <c r="AA3" s="521"/>
      <c r="AB3" s="521"/>
      <c r="AC3" s="521"/>
      <c r="AD3" s="521"/>
      <c r="AE3" s="521"/>
      <c r="AF3" s="521"/>
      <c r="AG3" s="521"/>
      <c r="AH3" s="522"/>
      <c r="AI3" s="243"/>
      <c r="AL3" s="242"/>
      <c r="AM3" s="242"/>
    </row>
    <row r="4" spans="1:41" ht="15">
      <c r="B4" s="244"/>
      <c r="C4" s="523" t="s">
        <v>134</v>
      </c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  <c r="O4" s="524"/>
      <c r="P4" s="524"/>
      <c r="Q4" s="524"/>
      <c r="R4" s="524"/>
      <c r="S4" s="524"/>
      <c r="T4" s="524"/>
      <c r="U4" s="524"/>
      <c r="V4" s="524"/>
      <c r="W4" s="524"/>
      <c r="X4" s="524"/>
      <c r="Y4" s="524"/>
      <c r="Z4" s="524"/>
      <c r="AA4" s="524"/>
      <c r="AB4" s="524"/>
      <c r="AC4" s="524"/>
      <c r="AD4" s="524"/>
      <c r="AE4" s="524"/>
      <c r="AF4" s="524"/>
      <c r="AG4" s="524"/>
      <c r="AH4" s="525"/>
      <c r="AI4" s="243"/>
      <c r="AL4" s="242"/>
      <c r="AM4" s="242"/>
    </row>
    <row r="5" spans="1:41" ht="13.5" customHeight="1">
      <c r="B5" s="244"/>
      <c r="C5" s="526" t="s">
        <v>133</v>
      </c>
      <c r="D5" s="527"/>
      <c r="E5" s="527"/>
      <c r="F5" s="527"/>
      <c r="G5" s="527"/>
      <c r="H5" s="527"/>
      <c r="I5" s="527"/>
      <c r="J5" s="527"/>
      <c r="K5" s="527"/>
      <c r="L5" s="527"/>
      <c r="M5" s="527"/>
      <c r="N5" s="527"/>
      <c r="O5" s="527"/>
      <c r="P5" s="527"/>
      <c r="Q5" s="527"/>
      <c r="R5" s="527"/>
      <c r="S5" s="527"/>
      <c r="T5" s="527"/>
      <c r="U5" s="527"/>
      <c r="V5" s="527"/>
      <c r="W5" s="527"/>
      <c r="X5" s="527"/>
      <c r="Y5" s="527"/>
      <c r="Z5" s="527"/>
      <c r="AA5" s="527"/>
      <c r="AB5" s="527"/>
      <c r="AC5" s="527"/>
      <c r="AD5" s="527"/>
      <c r="AE5" s="527"/>
      <c r="AF5" s="527"/>
      <c r="AG5" s="527"/>
      <c r="AH5" s="528"/>
      <c r="AI5" s="243"/>
      <c r="AL5" s="242"/>
      <c r="AM5" s="242"/>
    </row>
    <row r="6" spans="1:41" ht="15">
      <c r="B6" s="244"/>
      <c r="C6" s="529" t="s">
        <v>132</v>
      </c>
      <c r="D6" s="530"/>
      <c r="E6" s="530"/>
      <c r="F6" s="530"/>
      <c r="G6" s="530"/>
      <c r="H6" s="530"/>
      <c r="I6" s="530"/>
      <c r="J6" s="530"/>
      <c r="K6" s="530"/>
      <c r="L6" s="530"/>
      <c r="M6" s="530"/>
      <c r="N6" s="530"/>
      <c r="O6" s="530"/>
      <c r="P6" s="530"/>
      <c r="Q6" s="530"/>
      <c r="R6" s="530"/>
      <c r="S6" s="530"/>
      <c r="T6" s="530"/>
      <c r="U6" s="530"/>
      <c r="V6" s="530"/>
      <c r="W6" s="530"/>
      <c r="X6" s="530"/>
      <c r="Y6" s="530"/>
      <c r="Z6" s="530"/>
      <c r="AA6" s="530"/>
      <c r="AB6" s="530"/>
      <c r="AC6" s="530"/>
      <c r="AD6" s="530"/>
      <c r="AE6" s="530"/>
      <c r="AF6" s="530"/>
      <c r="AG6" s="530"/>
      <c r="AH6" s="531"/>
      <c r="AI6" s="243"/>
      <c r="AL6" s="242"/>
      <c r="AM6" s="242"/>
    </row>
    <row r="7" spans="1:41" s="198" customFormat="1" ht="15" customHeight="1">
      <c r="A7" s="135"/>
      <c r="B7" s="176"/>
      <c r="C7" s="520" t="s">
        <v>100</v>
      </c>
      <c r="D7" s="522"/>
      <c r="E7" s="532" t="s">
        <v>131</v>
      </c>
      <c r="F7" s="533"/>
      <c r="G7" s="533"/>
      <c r="H7" s="533"/>
      <c r="I7" s="533"/>
      <c r="J7" s="534"/>
      <c r="K7" s="535" t="s">
        <v>130</v>
      </c>
      <c r="L7" s="535"/>
      <c r="M7" s="535" t="s">
        <v>129</v>
      </c>
      <c r="N7" s="535"/>
      <c r="O7" s="536" t="s">
        <v>128</v>
      </c>
      <c r="P7" s="537"/>
      <c r="Q7" s="536" t="s">
        <v>127</v>
      </c>
      <c r="R7" s="537"/>
      <c r="S7" s="535" t="s">
        <v>126</v>
      </c>
      <c r="T7" s="535"/>
      <c r="U7" s="518" t="s">
        <v>125</v>
      </c>
      <c r="V7" s="519"/>
      <c r="W7" s="518" t="s">
        <v>124</v>
      </c>
      <c r="X7" s="519"/>
      <c r="Y7" s="518" t="s">
        <v>123</v>
      </c>
      <c r="Z7" s="519"/>
      <c r="AA7" s="518" t="s">
        <v>122</v>
      </c>
      <c r="AB7" s="519"/>
      <c r="AC7" s="518" t="s">
        <v>121</v>
      </c>
      <c r="AD7" s="519"/>
      <c r="AE7" s="518" t="s">
        <v>120</v>
      </c>
      <c r="AF7" s="519"/>
      <c r="AG7" s="538" t="s">
        <v>119</v>
      </c>
      <c r="AH7" s="538"/>
      <c r="AI7" s="167"/>
      <c r="AJ7" s="166"/>
      <c r="AK7" s="224"/>
      <c r="AL7" s="235"/>
      <c r="AM7" s="235"/>
      <c r="AN7" s="241"/>
      <c r="AO7" s="199"/>
    </row>
    <row r="8" spans="1:41" s="128" customFormat="1" ht="15" customHeight="1">
      <c r="A8" s="164"/>
      <c r="B8" s="163"/>
      <c r="C8" s="529"/>
      <c r="D8" s="531"/>
      <c r="E8" s="240" t="s">
        <v>118</v>
      </c>
      <c r="F8" s="239" t="s">
        <v>97</v>
      </c>
      <c r="G8" s="240" t="s">
        <v>117</v>
      </c>
      <c r="H8" s="239" t="s">
        <v>97</v>
      </c>
      <c r="I8" s="238" t="s">
        <v>116</v>
      </c>
      <c r="J8" s="237" t="s">
        <v>97</v>
      </c>
      <c r="K8" s="196" t="s">
        <v>98</v>
      </c>
      <c r="L8" s="156" t="s">
        <v>97</v>
      </c>
      <c r="M8" s="157" t="s">
        <v>98</v>
      </c>
      <c r="N8" s="156" t="s">
        <v>97</v>
      </c>
      <c r="O8" s="157" t="s">
        <v>98</v>
      </c>
      <c r="P8" s="156" t="s">
        <v>97</v>
      </c>
      <c r="Q8" s="157" t="s">
        <v>98</v>
      </c>
      <c r="R8" s="156" t="s">
        <v>97</v>
      </c>
      <c r="S8" s="157" t="s">
        <v>98</v>
      </c>
      <c r="T8" s="156" t="s">
        <v>97</v>
      </c>
      <c r="U8" s="157" t="s">
        <v>98</v>
      </c>
      <c r="V8" s="156" t="s">
        <v>97</v>
      </c>
      <c r="W8" s="157" t="s">
        <v>98</v>
      </c>
      <c r="X8" s="156" t="s">
        <v>97</v>
      </c>
      <c r="Y8" s="157" t="s">
        <v>98</v>
      </c>
      <c r="Z8" s="156" t="s">
        <v>97</v>
      </c>
      <c r="AA8" s="157" t="s">
        <v>98</v>
      </c>
      <c r="AB8" s="156" t="s">
        <v>97</v>
      </c>
      <c r="AC8" s="157" t="s">
        <v>98</v>
      </c>
      <c r="AD8" s="156" t="s">
        <v>97</v>
      </c>
      <c r="AE8" s="180" t="s">
        <v>98</v>
      </c>
      <c r="AF8" s="156" t="s">
        <v>97</v>
      </c>
      <c r="AG8" s="157" t="s">
        <v>98</v>
      </c>
      <c r="AH8" s="156" t="s">
        <v>97</v>
      </c>
      <c r="AI8" s="155"/>
      <c r="AJ8" s="144"/>
      <c r="AK8" s="236"/>
      <c r="AL8" s="235"/>
      <c r="AM8" s="235"/>
      <c r="AN8" s="189"/>
      <c r="AO8" s="140"/>
    </row>
    <row r="9" spans="1:41" s="132" customFormat="1">
      <c r="A9" s="135"/>
      <c r="B9" s="176"/>
      <c r="C9" s="234" t="s">
        <v>96</v>
      </c>
      <c r="D9" s="233"/>
      <c r="E9" s="231"/>
      <c r="F9" s="232"/>
      <c r="G9" s="231"/>
      <c r="H9" s="230"/>
      <c r="I9" s="227"/>
      <c r="J9" s="225"/>
      <c r="K9" s="229"/>
      <c r="L9" s="225"/>
      <c r="M9" s="227"/>
      <c r="N9" s="225"/>
      <c r="O9" s="227"/>
      <c r="P9" s="225"/>
      <c r="Q9" s="228"/>
      <c r="R9" s="225"/>
      <c r="S9" s="228"/>
      <c r="T9" s="225"/>
      <c r="U9" s="227"/>
      <c r="V9" s="225"/>
      <c r="W9" s="227"/>
      <c r="X9" s="225"/>
      <c r="Y9" s="227"/>
      <c r="Z9" s="225"/>
      <c r="AA9" s="227"/>
      <c r="AB9" s="225"/>
      <c r="AC9" s="227"/>
      <c r="AD9" s="225"/>
      <c r="AE9" s="226"/>
      <c r="AF9" s="225"/>
      <c r="AG9" s="209"/>
      <c r="AH9" s="225"/>
      <c r="AI9" s="167"/>
      <c r="AJ9" s="166"/>
      <c r="AK9" s="224"/>
      <c r="AL9" s="223"/>
      <c r="AM9" s="222"/>
      <c r="AN9" s="193"/>
      <c r="AO9" s="154"/>
    </row>
    <row r="10" spans="1:41" s="132" customFormat="1">
      <c r="A10" s="135"/>
      <c r="B10" s="202"/>
      <c r="C10" s="211">
        <v>411001</v>
      </c>
      <c r="D10" s="210" t="s">
        <v>95</v>
      </c>
      <c r="E10" s="173">
        <v>4641697601.818181</v>
      </c>
      <c r="F10" s="221">
        <f t="shared" ref="F10:F29" si="0">+E10/$E$29</f>
        <v>0.63529564223431012</v>
      </c>
      <c r="G10" s="173">
        <v>-80871818.181818172</v>
      </c>
      <c r="H10" s="172">
        <f t="shared" ref="H10:H29" si="1">+G10/$G$29</f>
        <v>-5.7103346340249463E-3</v>
      </c>
      <c r="I10" s="169">
        <f t="shared" ref="I10:I17" si="2">E10+G10</f>
        <v>4560825783.636363</v>
      </c>
      <c r="J10" s="168">
        <f t="shared" ref="J10:J29" si="3">+I10/$I$29</f>
        <v>0.21244051880268533</v>
      </c>
      <c r="K10" s="173">
        <v>2460619745.454545</v>
      </c>
      <c r="L10" s="168">
        <f t="shared" ref="L10:L29" si="4">+K10/$K$29</f>
        <v>0.54754005484286994</v>
      </c>
      <c r="M10" s="173">
        <v>3578360072.7272725</v>
      </c>
      <c r="N10" s="168">
        <f t="shared" ref="N10:N29" si="5">+M10/$M$29</f>
        <v>0.96883317479055009</v>
      </c>
      <c r="O10" s="173">
        <v>1815518090.9090908</v>
      </c>
      <c r="P10" s="168">
        <f t="shared" ref="P10:P29" si="6">+O10/$O$29</f>
        <v>0.99883907152630291</v>
      </c>
      <c r="Q10" s="173">
        <v>1012565939.090909</v>
      </c>
      <c r="R10" s="168">
        <f t="shared" ref="R10:R29" si="7">+Q10/$Q$29</f>
        <v>0.94318447936504501</v>
      </c>
      <c r="S10" s="173">
        <v>0</v>
      </c>
      <c r="T10" s="168" t="e">
        <f t="shared" ref="T10:T29" si="8">+S10/$S$29</f>
        <v>#DIV/0!</v>
      </c>
      <c r="U10" s="173">
        <v>41850136.36363636</v>
      </c>
      <c r="V10" s="168">
        <f t="shared" ref="V10:V29" si="9">+U10/$U$29</f>
        <v>1.0633344266536084</v>
      </c>
      <c r="W10" s="173">
        <v>0</v>
      </c>
      <c r="X10" s="168" t="e">
        <f t="shared" ref="X10:X29" si="10">+W10/$W$29</f>
        <v>#DIV/0!</v>
      </c>
      <c r="Y10" s="173">
        <v>18464227.27272727</v>
      </c>
      <c r="Z10" s="168">
        <f t="shared" ref="Z10:Z29" si="11">+Y10/$Y$29</f>
        <v>0.99764227981717846</v>
      </c>
      <c r="AA10" s="173">
        <v>141209090.90909091</v>
      </c>
      <c r="AB10" s="168">
        <f t="shared" ref="AB10:AB29" si="12">+AA10/$AA$29</f>
        <v>0.95092101533607309</v>
      </c>
      <c r="AC10" s="173">
        <v>0</v>
      </c>
      <c r="AD10" s="168" t="e">
        <f t="shared" ref="AD10:AD29" si="13">+AC10/$AC$29</f>
        <v>#DIV/0!</v>
      </c>
      <c r="AE10" s="170">
        <v>0</v>
      </c>
      <c r="AF10" s="168">
        <f t="shared" ref="AF10:AF29" si="14">+AE10/$AG$29</f>
        <v>0</v>
      </c>
      <c r="AG10" s="169">
        <f t="shared" ref="AG10:AG29" si="15">K10+M10+O10+Q10+S10+I10+U10+W10+Y10+AA10+AC10+AE10</f>
        <v>13629413086.363634</v>
      </c>
      <c r="AH10" s="168">
        <f t="shared" ref="AH10:AH29" si="16">+AG10/$AG$29</f>
        <v>0.41611829495859887</v>
      </c>
      <c r="AI10" s="167"/>
      <c r="AJ10" s="166"/>
      <c r="AK10" s="143"/>
      <c r="AL10" s="142"/>
      <c r="AM10" s="141"/>
      <c r="AN10" s="193"/>
      <c r="AO10" s="154"/>
    </row>
    <row r="11" spans="1:41" s="132" customFormat="1">
      <c r="A11" s="135"/>
      <c r="B11" s="202"/>
      <c r="C11" s="211">
        <v>411002</v>
      </c>
      <c r="D11" s="210" t="s">
        <v>92</v>
      </c>
      <c r="E11" s="173">
        <v>-766620000</v>
      </c>
      <c r="F11" s="172">
        <f t="shared" si="0"/>
        <v>-0.10492504833983456</v>
      </c>
      <c r="G11" s="173">
        <v>-309510000</v>
      </c>
      <c r="H11" s="172">
        <f t="shared" si="1"/>
        <v>-2.1854407534198535E-2</v>
      </c>
      <c r="I11" s="169">
        <f t="shared" si="2"/>
        <v>-1076130000</v>
      </c>
      <c r="J11" s="168">
        <f t="shared" si="3"/>
        <v>-5.0125487432422663E-2</v>
      </c>
      <c r="K11" s="173">
        <v>-104880000</v>
      </c>
      <c r="L11" s="168">
        <f t="shared" si="4"/>
        <v>-2.3338023300025178E-2</v>
      </c>
      <c r="M11" s="173">
        <v>137310000</v>
      </c>
      <c r="N11" s="168">
        <f t="shared" si="5"/>
        <v>3.7176382624094145E-2</v>
      </c>
      <c r="O11" s="173">
        <v>34170000</v>
      </c>
      <c r="P11" s="168">
        <f t="shared" si="6"/>
        <v>1.8799223893695031E-2</v>
      </c>
      <c r="Q11" s="173">
        <v>18600000</v>
      </c>
      <c r="R11" s="168">
        <f t="shared" si="7"/>
        <v>1.7325519888551959E-2</v>
      </c>
      <c r="S11" s="173">
        <v>0</v>
      </c>
      <c r="T11" s="168" t="e">
        <f t="shared" si="8"/>
        <v>#DIV/0!</v>
      </c>
      <c r="U11" s="173">
        <v>-2820000</v>
      </c>
      <c r="V11" s="168">
        <f t="shared" si="9"/>
        <v>-7.1650975210887632E-2</v>
      </c>
      <c r="W11" s="173">
        <v>0</v>
      </c>
      <c r="X11" s="168" t="e">
        <f t="shared" si="10"/>
        <v>#DIV/0!</v>
      </c>
      <c r="Y11" s="173">
        <v>-2070000</v>
      </c>
      <c r="Z11" s="168">
        <f t="shared" si="11"/>
        <v>-0.11184435117259742</v>
      </c>
      <c r="AA11" s="173">
        <v>-7995000</v>
      </c>
      <c r="AB11" s="168">
        <f t="shared" si="12"/>
        <v>-5.3839405584066795E-2</v>
      </c>
      <c r="AC11" s="173">
        <v>0</v>
      </c>
      <c r="AD11" s="168" t="e">
        <f t="shared" si="13"/>
        <v>#DIV/0!</v>
      </c>
      <c r="AE11" s="170">
        <v>0</v>
      </c>
      <c r="AF11" s="168">
        <f t="shared" si="14"/>
        <v>0</v>
      </c>
      <c r="AG11" s="169">
        <f t="shared" si="15"/>
        <v>-1003815000</v>
      </c>
      <c r="AH11" s="168">
        <f t="shared" si="16"/>
        <v>-3.0647378842144333E-2</v>
      </c>
      <c r="AI11" s="167"/>
      <c r="AJ11" s="166"/>
      <c r="AK11" s="143"/>
      <c r="AL11" s="142"/>
      <c r="AM11" s="141"/>
      <c r="AN11" s="193"/>
      <c r="AO11" s="154"/>
    </row>
    <row r="12" spans="1:41" s="132" customFormat="1">
      <c r="A12" s="135"/>
      <c r="B12" s="202"/>
      <c r="C12" s="211">
        <v>411011</v>
      </c>
      <c r="D12" s="210" t="s">
        <v>91</v>
      </c>
      <c r="E12" s="173">
        <v>-57923377.272727266</v>
      </c>
      <c r="F12" s="172">
        <f t="shared" si="0"/>
        <v>-7.9278040754837895E-3</v>
      </c>
      <c r="G12" s="173">
        <v>0</v>
      </c>
      <c r="H12" s="172">
        <f t="shared" si="1"/>
        <v>0</v>
      </c>
      <c r="I12" s="169">
        <f t="shared" si="2"/>
        <v>-57923377.272727266</v>
      </c>
      <c r="J12" s="168">
        <f t="shared" si="3"/>
        <v>-2.6980360360993258E-3</v>
      </c>
      <c r="K12" s="173">
        <v>-64984227.272727266</v>
      </c>
      <c r="L12" s="168">
        <f t="shared" si="4"/>
        <v>-1.4460368137157138E-2</v>
      </c>
      <c r="M12" s="173">
        <v>-37365590.909090906</v>
      </c>
      <c r="N12" s="168">
        <f t="shared" si="5"/>
        <v>-1.0116652134671453E-2</v>
      </c>
      <c r="O12" s="173">
        <v>-22091931.818181816</v>
      </c>
      <c r="P12" s="168">
        <f t="shared" si="6"/>
        <v>-1.2154263169278465E-2</v>
      </c>
      <c r="Q12" s="173">
        <v>-17607440.909090906</v>
      </c>
      <c r="R12" s="168">
        <f t="shared" si="7"/>
        <v>-1.640097137940634E-2</v>
      </c>
      <c r="S12" s="173">
        <v>0</v>
      </c>
      <c r="T12" s="168" t="e">
        <f t="shared" si="8"/>
        <v>#DIV/0!</v>
      </c>
      <c r="U12" s="173">
        <v>0</v>
      </c>
      <c r="V12" s="168">
        <f t="shared" si="9"/>
        <v>0</v>
      </c>
      <c r="W12" s="173">
        <v>0</v>
      </c>
      <c r="X12" s="168" t="e">
        <f t="shared" si="10"/>
        <v>#DIV/0!</v>
      </c>
      <c r="Y12" s="173">
        <v>-29545.454545454544</v>
      </c>
      <c r="Z12" s="168">
        <f t="shared" si="11"/>
        <v>-1.5963730404520932E-3</v>
      </c>
      <c r="AA12" s="173">
        <v>-233181.81818181818</v>
      </c>
      <c r="AB12" s="168">
        <f t="shared" si="12"/>
        <v>-1.5702777340739248E-3</v>
      </c>
      <c r="AC12" s="173">
        <v>0</v>
      </c>
      <c r="AD12" s="168" t="e">
        <f t="shared" si="13"/>
        <v>#DIV/0!</v>
      </c>
      <c r="AE12" s="170">
        <v>0</v>
      </c>
      <c r="AF12" s="168">
        <f t="shared" si="14"/>
        <v>0</v>
      </c>
      <c r="AG12" s="169">
        <f t="shared" si="15"/>
        <v>-200235295.45454541</v>
      </c>
      <c r="AH12" s="168">
        <f t="shared" si="16"/>
        <v>-6.1133644719038411E-3</v>
      </c>
      <c r="AI12" s="167"/>
      <c r="AJ12" s="166"/>
      <c r="AK12" s="143"/>
      <c r="AL12" s="142"/>
      <c r="AM12" s="141"/>
      <c r="AN12" s="193"/>
      <c r="AO12" s="154"/>
    </row>
    <row r="13" spans="1:41" s="132" customFormat="1">
      <c r="A13" s="135"/>
      <c r="B13" s="202"/>
      <c r="C13" s="211">
        <v>411012</v>
      </c>
      <c r="D13" s="210" t="s">
        <v>90</v>
      </c>
      <c r="E13" s="173">
        <v>57772.727272727265</v>
      </c>
      <c r="F13" s="172">
        <f t="shared" si="0"/>
        <v>7.9071850484137996E-6</v>
      </c>
      <c r="G13" s="173">
        <v>0</v>
      </c>
      <c r="H13" s="172">
        <f t="shared" si="1"/>
        <v>0</v>
      </c>
      <c r="I13" s="169">
        <f t="shared" si="2"/>
        <v>57772.727272727265</v>
      </c>
      <c r="J13" s="168">
        <f t="shared" si="3"/>
        <v>2.6910188498098489E-6</v>
      </c>
      <c r="K13" s="173">
        <v>-3742590.9090909087</v>
      </c>
      <c r="L13" s="168">
        <f t="shared" si="4"/>
        <v>-8.3280581463411553E-4</v>
      </c>
      <c r="M13" s="173">
        <v>-3009772.7272727271</v>
      </c>
      <c r="N13" s="168">
        <f t="shared" si="5"/>
        <v>-8.1488939276567075E-4</v>
      </c>
      <c r="O13" s="173">
        <v>-2958386.3636363633</v>
      </c>
      <c r="P13" s="168">
        <f t="shared" si="6"/>
        <v>-1.6276080659658849E-3</v>
      </c>
      <c r="Q13" s="173">
        <v>-835386.36363636353</v>
      </c>
      <c r="R13" s="168">
        <f t="shared" si="7"/>
        <v>-7.7814532568854389E-4</v>
      </c>
      <c r="S13" s="173">
        <v>0</v>
      </c>
      <c r="T13" s="168" t="e">
        <f t="shared" si="8"/>
        <v>#DIV/0!</v>
      </c>
      <c r="U13" s="173">
        <v>0</v>
      </c>
      <c r="V13" s="168">
        <f t="shared" si="9"/>
        <v>0</v>
      </c>
      <c r="W13" s="173">
        <v>0</v>
      </c>
      <c r="X13" s="168" t="e">
        <f t="shared" si="10"/>
        <v>#DIV/0!</v>
      </c>
      <c r="Y13" s="173">
        <v>0</v>
      </c>
      <c r="Z13" s="168">
        <f t="shared" si="11"/>
        <v>0</v>
      </c>
      <c r="AA13" s="173">
        <v>-85090.909090909088</v>
      </c>
      <c r="AB13" s="168">
        <f t="shared" si="12"/>
        <v>-5.7301362927609893E-4</v>
      </c>
      <c r="AC13" s="173">
        <v>0</v>
      </c>
      <c r="AD13" s="168" t="e">
        <f t="shared" si="13"/>
        <v>#DIV/0!</v>
      </c>
      <c r="AE13" s="170">
        <v>0</v>
      </c>
      <c r="AF13" s="168">
        <f t="shared" si="14"/>
        <v>0</v>
      </c>
      <c r="AG13" s="169">
        <f t="shared" si="15"/>
        <v>-10573454.545454545</v>
      </c>
      <c r="AH13" s="168">
        <f t="shared" si="16"/>
        <v>-3.2281711981265316E-4</v>
      </c>
      <c r="AI13" s="167"/>
      <c r="AJ13" s="166"/>
      <c r="AK13" s="143"/>
      <c r="AL13" s="142"/>
      <c r="AM13" s="141"/>
      <c r="AN13" s="193"/>
      <c r="AO13" s="154"/>
    </row>
    <row r="14" spans="1:41" s="132" customFormat="1">
      <c r="A14" s="135"/>
      <c r="B14" s="202"/>
      <c r="C14" s="211">
        <v>411013</v>
      </c>
      <c r="D14" s="210" t="s">
        <v>89</v>
      </c>
      <c r="E14" s="173">
        <v>-112734557.59999999</v>
      </c>
      <c r="F14" s="172">
        <f t="shared" si="0"/>
        <v>-1.5429650812331877E-2</v>
      </c>
      <c r="G14" s="173">
        <v>2885454.5454545454</v>
      </c>
      <c r="H14" s="172">
        <f t="shared" si="1"/>
        <v>2.037410731729806E-4</v>
      </c>
      <c r="I14" s="169">
        <f t="shared" si="2"/>
        <v>-109849103.05454545</v>
      </c>
      <c r="J14" s="168">
        <f t="shared" si="3"/>
        <v>-5.1167050771036213E-3</v>
      </c>
      <c r="K14" s="173">
        <v>-67806045.454545453</v>
      </c>
      <c r="L14" s="168">
        <f t="shared" si="4"/>
        <v>-1.5088282500960604E-2</v>
      </c>
      <c r="M14" s="173">
        <v>-103657590.90909091</v>
      </c>
      <c r="N14" s="168">
        <f t="shared" si="5"/>
        <v>-2.8065066357353334E-2</v>
      </c>
      <c r="O14" s="173">
        <v>-31591999.999999996</v>
      </c>
      <c r="P14" s="168">
        <f t="shared" si="6"/>
        <v>-1.738089204710604E-2</v>
      </c>
      <c r="Q14" s="173">
        <v>-42270636.36363636</v>
      </c>
      <c r="R14" s="168">
        <f t="shared" si="7"/>
        <v>-3.9374233925802658E-2</v>
      </c>
      <c r="S14" s="173">
        <v>0</v>
      </c>
      <c r="T14" s="168" t="e">
        <f t="shared" si="8"/>
        <v>#DIV/0!</v>
      </c>
      <c r="U14" s="173">
        <v>-2573500</v>
      </c>
      <c r="V14" s="168">
        <f t="shared" si="9"/>
        <v>-6.5387866916744447E-2</v>
      </c>
      <c r="W14" s="173">
        <v>0</v>
      </c>
      <c r="X14" s="168" t="e">
        <f t="shared" si="10"/>
        <v>#DIV/0!</v>
      </c>
      <c r="Y14" s="173">
        <v>0</v>
      </c>
      <c r="Z14" s="168">
        <f t="shared" si="11"/>
        <v>0</v>
      </c>
      <c r="AA14" s="173">
        <v>-12112727.272727272</v>
      </c>
      <c r="AB14" s="168">
        <f t="shared" si="12"/>
        <v>-8.1568735005072029E-2</v>
      </c>
      <c r="AC14" s="173">
        <v>0</v>
      </c>
      <c r="AD14" s="168" t="e">
        <f t="shared" si="13"/>
        <v>#DIV/0!</v>
      </c>
      <c r="AE14" s="170">
        <v>0</v>
      </c>
      <c r="AF14" s="168">
        <f t="shared" si="14"/>
        <v>0</v>
      </c>
      <c r="AG14" s="169">
        <f t="shared" si="15"/>
        <v>-369861603.05454546</v>
      </c>
      <c r="AH14" s="168">
        <f t="shared" si="16"/>
        <v>-1.1292208891056083E-2</v>
      </c>
      <c r="AI14" s="167"/>
      <c r="AJ14" s="166"/>
      <c r="AK14" s="143"/>
      <c r="AL14" s="142"/>
      <c r="AM14" s="141"/>
      <c r="AN14" s="193"/>
      <c r="AO14" s="154"/>
    </row>
    <row r="15" spans="1:41" s="132" customFormat="1">
      <c r="A15" s="135"/>
      <c r="B15" s="202"/>
      <c r="C15" s="211">
        <v>411016</v>
      </c>
      <c r="D15" s="210" t="s">
        <v>87</v>
      </c>
      <c r="E15" s="173">
        <v>0</v>
      </c>
      <c r="F15" s="172">
        <f t="shared" si="0"/>
        <v>0</v>
      </c>
      <c r="G15" s="173">
        <v>0</v>
      </c>
      <c r="H15" s="172">
        <f t="shared" si="1"/>
        <v>0</v>
      </c>
      <c r="I15" s="169">
        <f t="shared" si="2"/>
        <v>0</v>
      </c>
      <c r="J15" s="168">
        <f t="shared" si="3"/>
        <v>0</v>
      </c>
      <c r="K15" s="173">
        <v>0</v>
      </c>
      <c r="L15" s="168">
        <f t="shared" si="4"/>
        <v>0</v>
      </c>
      <c r="M15" s="173">
        <v>0</v>
      </c>
      <c r="N15" s="168">
        <f t="shared" si="5"/>
        <v>0</v>
      </c>
      <c r="O15" s="173">
        <v>0</v>
      </c>
      <c r="P15" s="168">
        <f t="shared" si="6"/>
        <v>0</v>
      </c>
      <c r="Q15" s="173">
        <v>0</v>
      </c>
      <c r="R15" s="168">
        <f t="shared" si="7"/>
        <v>0</v>
      </c>
      <c r="S15" s="173">
        <v>0</v>
      </c>
      <c r="T15" s="168" t="e">
        <f t="shared" si="8"/>
        <v>#DIV/0!</v>
      </c>
      <c r="U15" s="173">
        <v>0</v>
      </c>
      <c r="V15" s="168">
        <f t="shared" si="9"/>
        <v>0</v>
      </c>
      <c r="W15" s="173">
        <v>0</v>
      </c>
      <c r="X15" s="168" t="e">
        <f t="shared" si="10"/>
        <v>#DIV/0!</v>
      </c>
      <c r="Y15" s="173">
        <v>0</v>
      </c>
      <c r="Z15" s="168">
        <f t="shared" si="11"/>
        <v>0</v>
      </c>
      <c r="AA15" s="173">
        <v>0</v>
      </c>
      <c r="AB15" s="168">
        <f t="shared" si="12"/>
        <v>0</v>
      </c>
      <c r="AC15" s="173">
        <v>0</v>
      </c>
      <c r="AD15" s="168" t="e">
        <f t="shared" si="13"/>
        <v>#DIV/0!</v>
      </c>
      <c r="AE15" s="170">
        <v>0</v>
      </c>
      <c r="AF15" s="168">
        <f t="shared" si="14"/>
        <v>0</v>
      </c>
      <c r="AG15" s="169">
        <f t="shared" si="15"/>
        <v>0</v>
      </c>
      <c r="AH15" s="168">
        <f t="shared" si="16"/>
        <v>0</v>
      </c>
      <c r="AI15" s="167"/>
      <c r="AJ15" s="166"/>
      <c r="AK15" s="143"/>
      <c r="AL15" s="142"/>
      <c r="AM15" s="141"/>
      <c r="AN15" s="193"/>
      <c r="AO15" s="154"/>
    </row>
    <row r="16" spans="1:41" s="132" customFormat="1">
      <c r="A16" s="135"/>
      <c r="B16" s="202"/>
      <c r="C16" s="211">
        <v>411017</v>
      </c>
      <c r="D16" s="210" t="s">
        <v>86</v>
      </c>
      <c r="E16" s="173">
        <v>0</v>
      </c>
      <c r="F16" s="172">
        <f t="shared" si="0"/>
        <v>0</v>
      </c>
      <c r="G16" s="173">
        <v>0</v>
      </c>
      <c r="H16" s="172">
        <f t="shared" si="1"/>
        <v>0</v>
      </c>
      <c r="I16" s="169">
        <f t="shared" si="2"/>
        <v>0</v>
      </c>
      <c r="J16" s="168">
        <f t="shared" si="3"/>
        <v>0</v>
      </c>
      <c r="K16" s="173">
        <v>0</v>
      </c>
      <c r="L16" s="168">
        <f t="shared" si="4"/>
        <v>0</v>
      </c>
      <c r="M16" s="173">
        <v>0</v>
      </c>
      <c r="N16" s="168">
        <f t="shared" si="5"/>
        <v>0</v>
      </c>
      <c r="O16" s="173">
        <v>0</v>
      </c>
      <c r="P16" s="168">
        <f t="shared" si="6"/>
        <v>0</v>
      </c>
      <c r="Q16" s="173">
        <v>0</v>
      </c>
      <c r="R16" s="168">
        <f t="shared" si="7"/>
        <v>0</v>
      </c>
      <c r="S16" s="173">
        <v>0</v>
      </c>
      <c r="T16" s="168" t="e">
        <f t="shared" si="8"/>
        <v>#DIV/0!</v>
      </c>
      <c r="U16" s="173">
        <v>0</v>
      </c>
      <c r="V16" s="168">
        <f t="shared" si="9"/>
        <v>0</v>
      </c>
      <c r="W16" s="173">
        <v>0</v>
      </c>
      <c r="X16" s="168" t="e">
        <f t="shared" si="10"/>
        <v>#DIV/0!</v>
      </c>
      <c r="Y16" s="173">
        <v>0</v>
      </c>
      <c r="Z16" s="168">
        <f t="shared" si="11"/>
        <v>0</v>
      </c>
      <c r="AA16" s="173">
        <v>0</v>
      </c>
      <c r="AB16" s="168">
        <f t="shared" si="12"/>
        <v>0</v>
      </c>
      <c r="AC16" s="173">
        <v>0</v>
      </c>
      <c r="AD16" s="168" t="e">
        <f t="shared" si="13"/>
        <v>#DIV/0!</v>
      </c>
      <c r="AE16" s="170">
        <v>0</v>
      </c>
      <c r="AF16" s="168">
        <f t="shared" si="14"/>
        <v>0</v>
      </c>
      <c r="AG16" s="169">
        <f t="shared" si="15"/>
        <v>0</v>
      </c>
      <c r="AH16" s="168">
        <f t="shared" si="16"/>
        <v>0</v>
      </c>
      <c r="AI16" s="167"/>
      <c r="AJ16" s="166"/>
      <c r="AK16" s="143"/>
      <c r="AL16" s="142"/>
      <c r="AM16" s="141"/>
      <c r="AN16" s="193"/>
      <c r="AO16" s="154"/>
    </row>
    <row r="17" spans="1:41" s="132" customFormat="1">
      <c r="A17" s="135"/>
      <c r="B17" s="202"/>
      <c r="C17" s="211">
        <v>411018</v>
      </c>
      <c r="D17" s="210" t="s">
        <v>85</v>
      </c>
      <c r="E17" s="173">
        <v>0</v>
      </c>
      <c r="F17" s="172">
        <f t="shared" si="0"/>
        <v>0</v>
      </c>
      <c r="G17" s="173">
        <v>0</v>
      </c>
      <c r="H17" s="172">
        <f t="shared" si="1"/>
        <v>0</v>
      </c>
      <c r="I17" s="169">
        <f t="shared" si="2"/>
        <v>0</v>
      </c>
      <c r="J17" s="168">
        <f t="shared" si="3"/>
        <v>0</v>
      </c>
      <c r="K17" s="173">
        <v>0</v>
      </c>
      <c r="L17" s="168">
        <f t="shared" si="4"/>
        <v>0</v>
      </c>
      <c r="M17" s="173">
        <v>0</v>
      </c>
      <c r="N17" s="168">
        <f t="shared" si="5"/>
        <v>0</v>
      </c>
      <c r="O17" s="173">
        <v>0</v>
      </c>
      <c r="P17" s="168">
        <f t="shared" si="6"/>
        <v>0</v>
      </c>
      <c r="Q17" s="173">
        <v>0</v>
      </c>
      <c r="R17" s="168">
        <f t="shared" si="7"/>
        <v>0</v>
      </c>
      <c r="S17" s="173">
        <v>0</v>
      </c>
      <c r="T17" s="168" t="e">
        <f t="shared" si="8"/>
        <v>#DIV/0!</v>
      </c>
      <c r="U17" s="173">
        <v>0</v>
      </c>
      <c r="V17" s="168">
        <f t="shared" si="9"/>
        <v>0</v>
      </c>
      <c r="W17" s="173">
        <v>0</v>
      </c>
      <c r="X17" s="168" t="e">
        <f t="shared" si="10"/>
        <v>#DIV/0!</v>
      </c>
      <c r="Y17" s="173">
        <v>0</v>
      </c>
      <c r="Z17" s="168">
        <f t="shared" si="11"/>
        <v>0</v>
      </c>
      <c r="AA17" s="173">
        <v>0</v>
      </c>
      <c r="AB17" s="168">
        <f t="shared" si="12"/>
        <v>0</v>
      </c>
      <c r="AC17" s="173">
        <v>0</v>
      </c>
      <c r="AD17" s="168" t="e">
        <f t="shared" si="13"/>
        <v>#DIV/0!</v>
      </c>
      <c r="AE17" s="170">
        <v>0</v>
      </c>
      <c r="AF17" s="168">
        <f t="shared" si="14"/>
        <v>0</v>
      </c>
      <c r="AG17" s="169">
        <f t="shared" si="15"/>
        <v>0</v>
      </c>
      <c r="AH17" s="168">
        <f t="shared" si="16"/>
        <v>0</v>
      </c>
      <c r="AI17" s="167"/>
      <c r="AJ17" s="166"/>
      <c r="AK17" s="143"/>
      <c r="AL17" s="142"/>
      <c r="AM17" s="141"/>
      <c r="AN17" s="193"/>
      <c r="AO17" s="154"/>
    </row>
    <row r="18" spans="1:41" s="128" customFormat="1">
      <c r="A18" s="164"/>
      <c r="B18" s="219"/>
      <c r="C18" s="206"/>
      <c r="D18" s="216" t="s">
        <v>94</v>
      </c>
      <c r="E18" s="220">
        <f>SUM(E10:E17)</f>
        <v>3704477439.6727262</v>
      </c>
      <c r="F18" s="203">
        <f t="shared" si="0"/>
        <v>0.50702104619170818</v>
      </c>
      <c r="G18" s="220">
        <f>SUM(G10:G17)</f>
        <v>-387496363.63636363</v>
      </c>
      <c r="H18" s="203">
        <f t="shared" si="1"/>
        <v>-2.7361001095050502E-2</v>
      </c>
      <c r="I18" s="220">
        <f>+E18+G18</f>
        <v>3316981076.0363626</v>
      </c>
      <c r="J18" s="156">
        <f t="shared" si="3"/>
        <v>0.15450298127590953</v>
      </c>
      <c r="K18" s="220">
        <f>SUM(K10:K17)</f>
        <v>2219206881.818181</v>
      </c>
      <c r="L18" s="156">
        <f t="shared" si="4"/>
        <v>0.49382057509009281</v>
      </c>
      <c r="M18" s="220">
        <f>SUM(M10:M17)</f>
        <v>3571637118.181818</v>
      </c>
      <c r="N18" s="156">
        <f t="shared" si="5"/>
        <v>0.96701294952985384</v>
      </c>
      <c r="O18" s="220">
        <f>SUM(O10:O17)</f>
        <v>1793045772.7272727</v>
      </c>
      <c r="P18" s="156">
        <f t="shared" si="6"/>
        <v>0.9864755321376476</v>
      </c>
      <c r="Q18" s="220">
        <f>SUM(Q10:Q17)</f>
        <v>970452475.45454538</v>
      </c>
      <c r="R18" s="156">
        <f t="shared" si="7"/>
        <v>0.90395664862269942</v>
      </c>
      <c r="S18" s="220">
        <f>SUM(S10:S17)</f>
        <v>0</v>
      </c>
      <c r="T18" s="156" t="e">
        <f t="shared" si="8"/>
        <v>#DIV/0!</v>
      </c>
      <c r="U18" s="220">
        <f>SUM(U10:U17)</f>
        <v>36456636.36363636</v>
      </c>
      <c r="V18" s="156">
        <f t="shared" si="9"/>
        <v>0.92629558452597638</v>
      </c>
      <c r="W18" s="220">
        <f>SUM(W10:W17)</f>
        <v>0</v>
      </c>
      <c r="X18" s="156" t="e">
        <f t="shared" si="10"/>
        <v>#DIV/0!</v>
      </c>
      <c r="Y18" s="220">
        <f>SUM(Y10:Y17)</f>
        <v>16364681.818181815</v>
      </c>
      <c r="Z18" s="156">
        <f t="shared" si="11"/>
        <v>0.88420155560412894</v>
      </c>
      <c r="AA18" s="220">
        <f>SUM(AA10:AA17)</f>
        <v>120783090.90909092</v>
      </c>
      <c r="AB18" s="156">
        <f t="shared" si="12"/>
        <v>0.81336958338358434</v>
      </c>
      <c r="AC18" s="220">
        <f>SUM(AC10:AC17)</f>
        <v>0</v>
      </c>
      <c r="AD18" s="156" t="e">
        <f t="shared" si="13"/>
        <v>#DIV/0!</v>
      </c>
      <c r="AE18" s="220">
        <v>0</v>
      </c>
      <c r="AF18" s="156">
        <f t="shared" si="14"/>
        <v>0</v>
      </c>
      <c r="AG18" s="157">
        <f t="shared" si="15"/>
        <v>12044927733.309088</v>
      </c>
      <c r="AH18" s="156">
        <f t="shared" si="16"/>
        <v>0.36774252563368193</v>
      </c>
      <c r="AI18" s="155"/>
      <c r="AJ18" s="144">
        <v>0</v>
      </c>
      <c r="AK18" s="143"/>
      <c r="AL18" s="142"/>
      <c r="AM18" s="141"/>
      <c r="AN18" s="189"/>
      <c r="AO18" s="140"/>
    </row>
    <row r="19" spans="1:41" s="132" customFormat="1">
      <c r="A19" s="135"/>
      <c r="B19" s="202"/>
      <c r="C19" s="211">
        <v>411101</v>
      </c>
      <c r="D19" s="210" t="s">
        <v>93</v>
      </c>
      <c r="E19" s="173">
        <v>3416124166.363636</v>
      </c>
      <c r="F19" s="172">
        <f t="shared" si="0"/>
        <v>0.46755497285562803</v>
      </c>
      <c r="G19" s="173">
        <v>15750356499.999998</v>
      </c>
      <c r="H19" s="172">
        <f t="shared" si="1"/>
        <v>1.1121279110849822</v>
      </c>
      <c r="I19" s="169">
        <f t="shared" ref="I19:I29" si="17">E19+G19</f>
        <v>19166480666.363632</v>
      </c>
      <c r="J19" s="168">
        <f t="shared" si="3"/>
        <v>0.89276312877215791</v>
      </c>
      <c r="K19" s="173">
        <v>2210769867.272727</v>
      </c>
      <c r="L19" s="168">
        <f t="shared" si="4"/>
        <v>0.49194316050156822</v>
      </c>
      <c r="M19" s="173">
        <v>107936992.72727272</v>
      </c>
      <c r="N19" s="168">
        <f t="shared" si="5"/>
        <v>2.9223705053697164E-2</v>
      </c>
      <c r="O19" s="173">
        <v>18342454.545454543</v>
      </c>
      <c r="P19" s="168">
        <f t="shared" si="6"/>
        <v>1.0091422585891838E-2</v>
      </c>
      <c r="Q19" s="173">
        <v>98431956.36363636</v>
      </c>
      <c r="R19" s="168">
        <f t="shared" si="7"/>
        <v>9.1687355787487115E-2</v>
      </c>
      <c r="S19" s="173">
        <v>0</v>
      </c>
      <c r="T19" s="168" t="e">
        <f t="shared" si="8"/>
        <v>#DIV/0!</v>
      </c>
      <c r="U19" s="173">
        <v>80818.181818181809</v>
      </c>
      <c r="V19" s="168">
        <f t="shared" si="9"/>
        <v>2.0534402631360122E-3</v>
      </c>
      <c r="W19" s="173">
        <v>0</v>
      </c>
      <c r="X19" s="168" t="e">
        <f t="shared" si="10"/>
        <v>#DIV/0!</v>
      </c>
      <c r="Y19" s="173">
        <v>253181.81818181815</v>
      </c>
      <c r="Z19" s="168">
        <f t="shared" si="11"/>
        <v>1.3679688977412551E-2</v>
      </c>
      <c r="AA19" s="173">
        <v>17002818.18181818</v>
      </c>
      <c r="AB19" s="168">
        <f t="shared" si="12"/>
        <v>0.11449926506104492</v>
      </c>
      <c r="AC19" s="173">
        <v>0</v>
      </c>
      <c r="AD19" s="168" t="e">
        <f t="shared" si="13"/>
        <v>#DIV/0!</v>
      </c>
      <c r="AE19" s="170">
        <v>0</v>
      </c>
      <c r="AF19" s="168">
        <f t="shared" si="14"/>
        <v>0</v>
      </c>
      <c r="AG19" s="169">
        <f t="shared" si="15"/>
        <v>21619298755.454544</v>
      </c>
      <c r="AH19" s="168">
        <f t="shared" si="16"/>
        <v>0.66005672286219563</v>
      </c>
      <c r="AI19" s="167"/>
      <c r="AJ19" s="166"/>
      <c r="AK19" s="143"/>
      <c r="AL19" s="142"/>
      <c r="AM19" s="141"/>
      <c r="AN19" s="193"/>
      <c r="AO19" s="154"/>
    </row>
    <row r="20" spans="1:41" s="132" customFormat="1">
      <c r="A20" s="135"/>
      <c r="B20" s="202"/>
      <c r="C20" s="211">
        <v>411102</v>
      </c>
      <c r="D20" s="210" t="s">
        <v>92</v>
      </c>
      <c r="E20" s="173">
        <v>372600000</v>
      </c>
      <c r="F20" s="172">
        <f t="shared" si="0"/>
        <v>5.0996677638754997E-2</v>
      </c>
      <c r="G20" s="173">
        <v>407880000</v>
      </c>
      <c r="H20" s="172">
        <f t="shared" si="1"/>
        <v>2.8800283496652448E-2</v>
      </c>
      <c r="I20" s="169">
        <f t="shared" si="17"/>
        <v>780480000</v>
      </c>
      <c r="J20" s="168">
        <f t="shared" si="3"/>
        <v>3.6354288451448467E-2</v>
      </c>
      <c r="K20" s="173">
        <v>182130000</v>
      </c>
      <c r="L20" s="168">
        <f t="shared" si="4"/>
        <v>4.0527785885140978E-2</v>
      </c>
      <c r="M20" s="173">
        <v>25890000</v>
      </c>
      <c r="N20" s="168">
        <f t="shared" si="5"/>
        <v>7.0096609579622564E-3</v>
      </c>
      <c r="O20" s="173">
        <v>6240000</v>
      </c>
      <c r="P20" s="168">
        <f t="shared" si="6"/>
        <v>3.4330452764605502E-3</v>
      </c>
      <c r="Q20" s="173">
        <v>6150000</v>
      </c>
      <c r="R20" s="168">
        <f t="shared" si="7"/>
        <v>5.7285993179889546E-3</v>
      </c>
      <c r="S20" s="173">
        <v>0</v>
      </c>
      <c r="T20" s="168" t="e">
        <f t="shared" si="8"/>
        <v>#DIV/0!</v>
      </c>
      <c r="U20" s="173">
        <v>2820000</v>
      </c>
      <c r="V20" s="168">
        <f t="shared" si="9"/>
        <v>7.1650975210887632E-2</v>
      </c>
      <c r="W20" s="173">
        <v>0</v>
      </c>
      <c r="X20" s="168" t="e">
        <f t="shared" si="10"/>
        <v>#DIV/0!</v>
      </c>
      <c r="Y20" s="173">
        <v>1890000</v>
      </c>
      <c r="Z20" s="168">
        <f t="shared" si="11"/>
        <v>0.10211875541845851</v>
      </c>
      <c r="AA20" s="173">
        <v>11295000</v>
      </c>
      <c r="AB20" s="168">
        <f t="shared" si="12"/>
        <v>7.6062049539966786E-2</v>
      </c>
      <c r="AC20" s="173">
        <v>0</v>
      </c>
      <c r="AD20" s="168" t="e">
        <f t="shared" si="13"/>
        <v>#DIV/0!</v>
      </c>
      <c r="AE20" s="170">
        <v>0</v>
      </c>
      <c r="AF20" s="168">
        <f t="shared" si="14"/>
        <v>0</v>
      </c>
      <c r="AG20" s="169">
        <f t="shared" si="15"/>
        <v>1016895000</v>
      </c>
      <c r="AH20" s="168">
        <f t="shared" si="16"/>
        <v>3.1046723059211471E-2</v>
      </c>
      <c r="AI20" s="167"/>
      <c r="AJ20" s="166"/>
      <c r="AK20" s="143"/>
      <c r="AL20" s="142"/>
      <c r="AM20" s="141"/>
      <c r="AN20" s="193"/>
      <c r="AO20" s="154"/>
    </row>
    <row r="21" spans="1:41" s="132" customFormat="1">
      <c r="A21" s="135"/>
      <c r="B21" s="202"/>
      <c r="C21" s="211">
        <v>411111</v>
      </c>
      <c r="D21" s="210" t="s">
        <v>91</v>
      </c>
      <c r="E21" s="173">
        <v>-94762454.545454532</v>
      </c>
      <c r="F21" s="172">
        <f t="shared" si="0"/>
        <v>-1.2969861370670204E-2</v>
      </c>
      <c r="G21" s="173">
        <v>-818249999.99999988</v>
      </c>
      <c r="H21" s="172">
        <f t="shared" si="1"/>
        <v>-5.7776385140570416E-2</v>
      </c>
      <c r="I21" s="169">
        <f t="shared" si="17"/>
        <v>-913012454.54545438</v>
      </c>
      <c r="J21" s="168">
        <f t="shared" si="3"/>
        <v>-4.2527570382726573E-2</v>
      </c>
      <c r="K21" s="173">
        <v>-29659363.636363633</v>
      </c>
      <c r="L21" s="168">
        <f t="shared" si="4"/>
        <v>-6.599837143491361E-3</v>
      </c>
      <c r="M21" s="173">
        <v>-1815272.7272727271</v>
      </c>
      <c r="N21" s="168">
        <f t="shared" si="5"/>
        <v>-4.9148112647421022E-4</v>
      </c>
      <c r="O21" s="173">
        <v>0</v>
      </c>
      <c r="P21" s="168">
        <f t="shared" si="6"/>
        <v>0</v>
      </c>
      <c r="Q21" s="173">
        <v>-736363.63636363635</v>
      </c>
      <c r="R21" s="168">
        <f t="shared" si="7"/>
        <v>-6.8590767887229164E-4</v>
      </c>
      <c r="S21" s="173">
        <v>0</v>
      </c>
      <c r="T21" s="168" t="e">
        <f t="shared" si="8"/>
        <v>#DIV/0!</v>
      </c>
      <c r="U21" s="173">
        <v>0</v>
      </c>
      <c r="V21" s="168">
        <f t="shared" si="9"/>
        <v>0</v>
      </c>
      <c r="W21" s="173">
        <v>0</v>
      </c>
      <c r="X21" s="168" t="e">
        <f t="shared" si="10"/>
        <v>#DIV/0!</v>
      </c>
      <c r="Y21" s="173">
        <v>0</v>
      </c>
      <c r="Z21" s="168">
        <f t="shared" si="11"/>
        <v>0</v>
      </c>
      <c r="AA21" s="173">
        <v>-231818.18181818179</v>
      </c>
      <c r="AB21" s="168">
        <f t="shared" si="12"/>
        <v>-1.5610948233483462E-3</v>
      </c>
      <c r="AC21" s="173">
        <v>0</v>
      </c>
      <c r="AD21" s="168" t="e">
        <f t="shared" si="13"/>
        <v>#DIV/0!</v>
      </c>
      <c r="AE21" s="170">
        <v>0</v>
      </c>
      <c r="AF21" s="168">
        <f t="shared" si="14"/>
        <v>0</v>
      </c>
      <c r="AG21" s="169">
        <f t="shared" si="15"/>
        <v>-945455272.72727251</v>
      </c>
      <c r="AH21" s="168">
        <f t="shared" si="16"/>
        <v>-2.8865603643674992E-2</v>
      </c>
      <c r="AI21" s="167"/>
      <c r="AJ21" s="166"/>
      <c r="AK21" s="143"/>
      <c r="AL21" s="142"/>
      <c r="AM21" s="141"/>
      <c r="AN21" s="193"/>
      <c r="AO21" s="154"/>
    </row>
    <row r="22" spans="1:41" s="132" customFormat="1">
      <c r="A22" s="135"/>
      <c r="B22" s="202"/>
      <c r="C22" s="211">
        <v>411112</v>
      </c>
      <c r="D22" s="210" t="s">
        <v>90</v>
      </c>
      <c r="E22" s="173">
        <v>-12580590.909090908</v>
      </c>
      <c r="F22" s="172">
        <f t="shared" si="0"/>
        <v>-1.721868864991843E-3</v>
      </c>
      <c r="G22" s="173">
        <v>-231320909.09090906</v>
      </c>
      <c r="H22" s="172">
        <f t="shared" si="1"/>
        <v>-1.6333499461904356E-2</v>
      </c>
      <c r="I22" s="169">
        <f t="shared" si="17"/>
        <v>-243901499.99999997</v>
      </c>
      <c r="J22" s="168">
        <f t="shared" si="3"/>
        <v>-1.1360785010174455E-2</v>
      </c>
      <c r="K22" s="173">
        <v>-4810000</v>
      </c>
      <c r="L22" s="168">
        <f t="shared" si="4"/>
        <v>-1.0703269648466925E-3</v>
      </c>
      <c r="M22" s="173">
        <v>-1396363.6363636362</v>
      </c>
      <c r="N22" s="168">
        <f t="shared" si="5"/>
        <v>-3.7806240498016168E-4</v>
      </c>
      <c r="O22" s="173">
        <v>0</v>
      </c>
      <c r="P22" s="168">
        <f t="shared" si="6"/>
        <v>0</v>
      </c>
      <c r="Q22" s="173">
        <v>0</v>
      </c>
      <c r="R22" s="168">
        <f t="shared" si="7"/>
        <v>0</v>
      </c>
      <c r="S22" s="173">
        <v>0</v>
      </c>
      <c r="T22" s="168" t="e">
        <f t="shared" si="8"/>
        <v>#DIV/0!</v>
      </c>
      <c r="U22" s="173">
        <v>0</v>
      </c>
      <c r="V22" s="168">
        <f t="shared" si="9"/>
        <v>0</v>
      </c>
      <c r="W22" s="173">
        <v>0</v>
      </c>
      <c r="X22" s="168" t="e">
        <f t="shared" si="10"/>
        <v>#DIV/0!</v>
      </c>
      <c r="Y22" s="173">
        <v>0</v>
      </c>
      <c r="Z22" s="168">
        <f t="shared" si="11"/>
        <v>0</v>
      </c>
      <c r="AA22" s="173">
        <v>-85090.909090909088</v>
      </c>
      <c r="AB22" s="168">
        <f t="shared" si="12"/>
        <v>-5.7301362927609893E-4</v>
      </c>
      <c r="AC22" s="173">
        <v>0</v>
      </c>
      <c r="AD22" s="168" t="e">
        <f t="shared" si="13"/>
        <v>#DIV/0!</v>
      </c>
      <c r="AE22" s="170">
        <v>0</v>
      </c>
      <c r="AF22" s="168">
        <f t="shared" si="14"/>
        <v>0</v>
      </c>
      <c r="AG22" s="169">
        <f t="shared" si="15"/>
        <v>-250192954.5454545</v>
      </c>
      <c r="AH22" s="168">
        <f t="shared" si="16"/>
        <v>-7.6386169379715797E-3</v>
      </c>
      <c r="AI22" s="167"/>
      <c r="AJ22" s="166"/>
      <c r="AK22" s="143"/>
      <c r="AL22" s="142"/>
      <c r="AM22" s="141"/>
      <c r="AN22" s="193"/>
      <c r="AO22" s="154"/>
    </row>
    <row r="23" spans="1:41" s="132" customFormat="1">
      <c r="A23" s="135"/>
      <c r="B23" s="202"/>
      <c r="C23" s="211">
        <v>411113</v>
      </c>
      <c r="D23" s="210" t="s">
        <v>89</v>
      </c>
      <c r="E23" s="173">
        <v>-79500239.763636351</v>
      </c>
      <c r="F23" s="172">
        <f t="shared" si="0"/>
        <v>-1.0880966450429132E-2</v>
      </c>
      <c r="G23" s="173">
        <v>-558808636.36363637</v>
      </c>
      <c r="H23" s="172">
        <f t="shared" si="1"/>
        <v>-3.9457308884109282E-2</v>
      </c>
      <c r="I23" s="169">
        <f t="shared" si="17"/>
        <v>-638308876.12727273</v>
      </c>
      <c r="J23" s="168">
        <f t="shared" si="3"/>
        <v>-2.9732043106614855E-2</v>
      </c>
      <c r="K23" s="173">
        <v>-83683520.909090906</v>
      </c>
      <c r="L23" s="168">
        <f t="shared" si="4"/>
        <v>-1.8621357368464032E-2</v>
      </c>
      <c r="M23" s="173">
        <v>-8778545.4545454532</v>
      </c>
      <c r="N23" s="168">
        <f t="shared" si="5"/>
        <v>-2.3767720100588757E-3</v>
      </c>
      <c r="O23" s="173">
        <v>0</v>
      </c>
      <c r="P23" s="168">
        <f t="shared" si="6"/>
        <v>0</v>
      </c>
      <c r="Q23" s="173">
        <v>-737209.99999999988</v>
      </c>
      <c r="R23" s="168">
        <f t="shared" si="7"/>
        <v>-6.8669604930319292E-4</v>
      </c>
      <c r="S23" s="173">
        <v>0</v>
      </c>
      <c r="T23" s="168" t="e">
        <f t="shared" si="8"/>
        <v>#DIV/0!</v>
      </c>
      <c r="U23" s="173">
        <v>0</v>
      </c>
      <c r="V23" s="168">
        <f t="shared" si="9"/>
        <v>0</v>
      </c>
      <c r="W23" s="173">
        <v>0</v>
      </c>
      <c r="X23" s="168" t="e">
        <f t="shared" si="10"/>
        <v>#DIV/0!</v>
      </c>
      <c r="Y23" s="173">
        <v>0</v>
      </c>
      <c r="Z23" s="168">
        <f t="shared" si="11"/>
        <v>0</v>
      </c>
      <c r="AA23" s="173">
        <v>-266818.18181818182</v>
      </c>
      <c r="AB23" s="168">
        <f t="shared" si="12"/>
        <v>-1.7967895319715283E-3</v>
      </c>
      <c r="AC23" s="173">
        <v>0</v>
      </c>
      <c r="AD23" s="168" t="e">
        <f t="shared" si="13"/>
        <v>#DIV/0!</v>
      </c>
      <c r="AE23" s="170">
        <v>0</v>
      </c>
      <c r="AF23" s="168">
        <f t="shared" si="14"/>
        <v>0</v>
      </c>
      <c r="AG23" s="169">
        <f t="shared" si="15"/>
        <v>-731774970.67272723</v>
      </c>
      <c r="AH23" s="168">
        <f t="shared" si="16"/>
        <v>-2.2341750973442449E-2</v>
      </c>
      <c r="AI23" s="167"/>
      <c r="AJ23" s="166"/>
      <c r="AK23" s="143"/>
      <c r="AL23" s="142"/>
      <c r="AM23" s="141"/>
      <c r="AN23" s="193"/>
      <c r="AO23" s="154"/>
    </row>
    <row r="24" spans="1:41" s="132" customFormat="1">
      <c r="A24" s="135"/>
      <c r="B24" s="202"/>
      <c r="C24" s="211">
        <v>411114</v>
      </c>
      <c r="D24" s="210" t="s">
        <v>88</v>
      </c>
      <c r="E24" s="173">
        <v>0</v>
      </c>
      <c r="F24" s="172">
        <f t="shared" si="0"/>
        <v>0</v>
      </c>
      <c r="G24" s="173">
        <v>0</v>
      </c>
      <c r="H24" s="172">
        <f t="shared" si="1"/>
        <v>0</v>
      </c>
      <c r="I24" s="169">
        <f t="shared" si="17"/>
        <v>0</v>
      </c>
      <c r="J24" s="168">
        <f t="shared" si="3"/>
        <v>0</v>
      </c>
      <c r="K24" s="173">
        <v>0</v>
      </c>
      <c r="L24" s="168">
        <f t="shared" si="4"/>
        <v>0</v>
      </c>
      <c r="M24" s="173">
        <v>0</v>
      </c>
      <c r="N24" s="168">
        <f t="shared" si="5"/>
        <v>0</v>
      </c>
      <c r="O24" s="173">
        <v>0</v>
      </c>
      <c r="P24" s="168">
        <f t="shared" si="6"/>
        <v>0</v>
      </c>
      <c r="Q24" s="173">
        <v>0</v>
      </c>
      <c r="R24" s="168">
        <f t="shared" si="7"/>
        <v>0</v>
      </c>
      <c r="S24" s="173">
        <v>0</v>
      </c>
      <c r="T24" s="168" t="e">
        <f t="shared" si="8"/>
        <v>#DIV/0!</v>
      </c>
      <c r="U24" s="173">
        <v>0</v>
      </c>
      <c r="V24" s="168">
        <f t="shared" si="9"/>
        <v>0</v>
      </c>
      <c r="W24" s="173">
        <v>0</v>
      </c>
      <c r="X24" s="168" t="e">
        <f t="shared" si="10"/>
        <v>#DIV/0!</v>
      </c>
      <c r="Y24" s="173">
        <v>0</v>
      </c>
      <c r="Z24" s="168">
        <f t="shared" si="11"/>
        <v>0</v>
      </c>
      <c r="AA24" s="173">
        <v>0</v>
      </c>
      <c r="AB24" s="168">
        <f t="shared" si="12"/>
        <v>0</v>
      </c>
      <c r="AC24" s="173">
        <v>0</v>
      </c>
      <c r="AD24" s="168" t="e">
        <f t="shared" si="13"/>
        <v>#DIV/0!</v>
      </c>
      <c r="AE24" s="170">
        <v>0</v>
      </c>
      <c r="AF24" s="168">
        <f t="shared" si="14"/>
        <v>0</v>
      </c>
      <c r="AG24" s="169">
        <f t="shared" si="15"/>
        <v>0</v>
      </c>
      <c r="AH24" s="168">
        <f t="shared" si="16"/>
        <v>0</v>
      </c>
      <c r="AI24" s="167"/>
      <c r="AJ24" s="166"/>
      <c r="AK24" s="143"/>
      <c r="AL24" s="142"/>
      <c r="AM24" s="141"/>
      <c r="AN24" s="193"/>
      <c r="AO24" s="154"/>
    </row>
    <row r="25" spans="1:41" s="132" customFormat="1">
      <c r="A25" s="135"/>
      <c r="B25" s="202"/>
      <c r="C25" s="211">
        <v>411116</v>
      </c>
      <c r="D25" s="210" t="s">
        <v>87</v>
      </c>
      <c r="E25" s="173">
        <v>0</v>
      </c>
      <c r="F25" s="172">
        <f t="shared" si="0"/>
        <v>0</v>
      </c>
      <c r="G25" s="173">
        <v>0</v>
      </c>
      <c r="H25" s="172">
        <f t="shared" si="1"/>
        <v>0</v>
      </c>
      <c r="I25" s="169">
        <f t="shared" si="17"/>
        <v>0</v>
      </c>
      <c r="J25" s="168">
        <f t="shared" si="3"/>
        <v>0</v>
      </c>
      <c r="K25" s="173">
        <v>0</v>
      </c>
      <c r="L25" s="168">
        <f t="shared" si="4"/>
        <v>0</v>
      </c>
      <c r="M25" s="173">
        <v>0</v>
      </c>
      <c r="N25" s="168">
        <f t="shared" si="5"/>
        <v>0</v>
      </c>
      <c r="O25" s="173">
        <v>0</v>
      </c>
      <c r="P25" s="168">
        <f t="shared" si="6"/>
        <v>0</v>
      </c>
      <c r="Q25" s="173">
        <v>0</v>
      </c>
      <c r="R25" s="168">
        <f t="shared" si="7"/>
        <v>0</v>
      </c>
      <c r="S25" s="173">
        <v>0</v>
      </c>
      <c r="T25" s="168" t="e">
        <f t="shared" si="8"/>
        <v>#DIV/0!</v>
      </c>
      <c r="U25" s="173">
        <v>0</v>
      </c>
      <c r="V25" s="168">
        <f t="shared" si="9"/>
        <v>0</v>
      </c>
      <c r="W25" s="173">
        <v>0</v>
      </c>
      <c r="X25" s="168" t="e">
        <f t="shared" si="10"/>
        <v>#DIV/0!</v>
      </c>
      <c r="Y25" s="173">
        <v>0</v>
      </c>
      <c r="Z25" s="168">
        <f t="shared" si="11"/>
        <v>0</v>
      </c>
      <c r="AA25" s="173">
        <v>0</v>
      </c>
      <c r="AB25" s="168">
        <f t="shared" si="12"/>
        <v>0</v>
      </c>
      <c r="AC25" s="173">
        <v>0</v>
      </c>
      <c r="AD25" s="168" t="e">
        <f t="shared" si="13"/>
        <v>#DIV/0!</v>
      </c>
      <c r="AE25" s="170">
        <v>0</v>
      </c>
      <c r="AF25" s="168">
        <f t="shared" si="14"/>
        <v>0</v>
      </c>
      <c r="AG25" s="169">
        <f t="shared" si="15"/>
        <v>0</v>
      </c>
      <c r="AH25" s="168">
        <f t="shared" si="16"/>
        <v>0</v>
      </c>
      <c r="AI25" s="167"/>
      <c r="AJ25" s="166"/>
      <c r="AK25" s="143"/>
      <c r="AL25" s="142"/>
      <c r="AM25" s="141"/>
      <c r="AN25" s="193"/>
      <c r="AO25" s="154"/>
    </row>
    <row r="26" spans="1:41" s="132" customFormat="1">
      <c r="A26" s="135"/>
      <c r="B26" s="202"/>
      <c r="C26" s="211">
        <v>411117</v>
      </c>
      <c r="D26" s="210" t="s">
        <v>86</v>
      </c>
      <c r="E26" s="173">
        <v>0</v>
      </c>
      <c r="F26" s="172">
        <f t="shared" si="0"/>
        <v>0</v>
      </c>
      <c r="G26" s="173">
        <v>0</v>
      </c>
      <c r="H26" s="172">
        <f t="shared" si="1"/>
        <v>0</v>
      </c>
      <c r="I26" s="169">
        <f t="shared" si="17"/>
        <v>0</v>
      </c>
      <c r="J26" s="168">
        <f t="shared" si="3"/>
        <v>0</v>
      </c>
      <c r="K26" s="173">
        <v>0</v>
      </c>
      <c r="L26" s="168">
        <f t="shared" si="4"/>
        <v>0</v>
      </c>
      <c r="M26" s="173">
        <v>0</v>
      </c>
      <c r="N26" s="168">
        <f t="shared" si="5"/>
        <v>0</v>
      </c>
      <c r="O26" s="173">
        <v>0</v>
      </c>
      <c r="P26" s="168">
        <f t="shared" si="6"/>
        <v>0</v>
      </c>
      <c r="Q26" s="173">
        <v>0</v>
      </c>
      <c r="R26" s="168">
        <f t="shared" si="7"/>
        <v>0</v>
      </c>
      <c r="S26" s="173">
        <v>0</v>
      </c>
      <c r="T26" s="168" t="e">
        <f t="shared" si="8"/>
        <v>#DIV/0!</v>
      </c>
      <c r="U26" s="173">
        <v>0</v>
      </c>
      <c r="V26" s="168">
        <f t="shared" si="9"/>
        <v>0</v>
      </c>
      <c r="W26" s="173">
        <v>0</v>
      </c>
      <c r="X26" s="168" t="e">
        <f t="shared" si="10"/>
        <v>#DIV/0!</v>
      </c>
      <c r="Y26" s="173">
        <v>0</v>
      </c>
      <c r="Z26" s="168">
        <f t="shared" si="11"/>
        <v>0</v>
      </c>
      <c r="AA26" s="173">
        <v>0</v>
      </c>
      <c r="AB26" s="168">
        <f t="shared" si="12"/>
        <v>0</v>
      </c>
      <c r="AC26" s="173">
        <v>0</v>
      </c>
      <c r="AD26" s="168" t="e">
        <f t="shared" si="13"/>
        <v>#DIV/0!</v>
      </c>
      <c r="AE26" s="170">
        <v>0</v>
      </c>
      <c r="AF26" s="168">
        <f t="shared" si="14"/>
        <v>0</v>
      </c>
      <c r="AG26" s="169">
        <f t="shared" si="15"/>
        <v>0</v>
      </c>
      <c r="AH26" s="168">
        <f t="shared" si="16"/>
        <v>0</v>
      </c>
      <c r="AI26" s="167"/>
      <c r="AJ26" s="166"/>
      <c r="AK26" s="143"/>
      <c r="AL26" s="142"/>
      <c r="AM26" s="141"/>
      <c r="AN26" s="193"/>
      <c r="AO26" s="154"/>
    </row>
    <row r="27" spans="1:41" s="132" customFormat="1">
      <c r="A27" s="135"/>
      <c r="B27" s="202"/>
      <c r="C27" s="211">
        <v>411118</v>
      </c>
      <c r="D27" s="210" t="s">
        <v>85</v>
      </c>
      <c r="E27" s="173">
        <v>0</v>
      </c>
      <c r="F27" s="172">
        <f t="shared" si="0"/>
        <v>0</v>
      </c>
      <c r="G27" s="173">
        <v>0</v>
      </c>
      <c r="H27" s="172">
        <f t="shared" si="1"/>
        <v>0</v>
      </c>
      <c r="I27" s="169">
        <f t="shared" si="17"/>
        <v>0</v>
      </c>
      <c r="J27" s="168">
        <f t="shared" si="3"/>
        <v>0</v>
      </c>
      <c r="K27" s="173">
        <v>0</v>
      </c>
      <c r="L27" s="168">
        <f t="shared" si="4"/>
        <v>0</v>
      </c>
      <c r="M27" s="173">
        <v>0</v>
      </c>
      <c r="N27" s="168">
        <f t="shared" si="5"/>
        <v>0</v>
      </c>
      <c r="O27" s="173">
        <v>0</v>
      </c>
      <c r="P27" s="168">
        <f t="shared" si="6"/>
        <v>0</v>
      </c>
      <c r="Q27" s="173">
        <v>0</v>
      </c>
      <c r="R27" s="168">
        <f t="shared" si="7"/>
        <v>0</v>
      </c>
      <c r="S27" s="173">
        <v>0</v>
      </c>
      <c r="T27" s="168" t="e">
        <f t="shared" si="8"/>
        <v>#DIV/0!</v>
      </c>
      <c r="U27" s="173">
        <v>0</v>
      </c>
      <c r="V27" s="168">
        <f t="shared" si="9"/>
        <v>0</v>
      </c>
      <c r="W27" s="173">
        <v>0</v>
      </c>
      <c r="X27" s="168" t="e">
        <f t="shared" si="10"/>
        <v>#DIV/0!</v>
      </c>
      <c r="Y27" s="173">
        <v>0</v>
      </c>
      <c r="Z27" s="168">
        <f t="shared" si="11"/>
        <v>0</v>
      </c>
      <c r="AA27" s="173">
        <v>0</v>
      </c>
      <c r="AB27" s="168">
        <f t="shared" si="12"/>
        <v>0</v>
      </c>
      <c r="AC27" s="173">
        <v>0</v>
      </c>
      <c r="AD27" s="168" t="e">
        <f t="shared" si="13"/>
        <v>#DIV/0!</v>
      </c>
      <c r="AE27" s="170">
        <v>0</v>
      </c>
      <c r="AF27" s="168">
        <f t="shared" si="14"/>
        <v>0</v>
      </c>
      <c r="AG27" s="169">
        <f t="shared" si="15"/>
        <v>0</v>
      </c>
      <c r="AH27" s="168">
        <f t="shared" si="16"/>
        <v>0</v>
      </c>
      <c r="AI27" s="167"/>
      <c r="AJ27" s="166"/>
      <c r="AK27" s="143"/>
      <c r="AL27" s="142"/>
      <c r="AM27" s="141"/>
      <c r="AN27" s="193"/>
      <c r="AO27" s="154"/>
    </row>
    <row r="28" spans="1:41" s="128" customFormat="1">
      <c r="A28" s="164"/>
      <c r="B28" s="219"/>
      <c r="C28" s="218"/>
      <c r="D28" s="216" t="s">
        <v>84</v>
      </c>
      <c r="E28" s="217">
        <f>SUM(E19:E27)</f>
        <v>3601880881.1454544</v>
      </c>
      <c r="F28" s="203">
        <f t="shared" si="0"/>
        <v>0.49297895380829188</v>
      </c>
      <c r="G28" s="217">
        <f>SUM(G19:G27)</f>
        <v>14549856954.545452</v>
      </c>
      <c r="H28" s="203">
        <f t="shared" si="1"/>
        <v>1.0273610010950505</v>
      </c>
      <c r="I28" s="157">
        <f t="shared" si="17"/>
        <v>18151737835.690907</v>
      </c>
      <c r="J28" s="156">
        <f t="shared" si="3"/>
        <v>0.84549701872409055</v>
      </c>
      <c r="K28" s="217">
        <f>SUM(K19:K27)</f>
        <v>2274746982.7272725</v>
      </c>
      <c r="L28" s="156">
        <f t="shared" si="4"/>
        <v>0.50617942490990708</v>
      </c>
      <c r="M28" s="217">
        <f>SUM(M19:M27)</f>
        <v>121836810.90909089</v>
      </c>
      <c r="N28" s="156">
        <f t="shared" si="5"/>
        <v>3.2987050470146169E-2</v>
      </c>
      <c r="O28" s="217">
        <f>SUM(O19:O27)</f>
        <v>24582454.545454543</v>
      </c>
      <c r="P28" s="156">
        <f t="shared" si="6"/>
        <v>1.3524467862352389E-2</v>
      </c>
      <c r="Q28" s="217">
        <f>SUM(Q19:Q27)</f>
        <v>103108382.72727272</v>
      </c>
      <c r="R28" s="156">
        <f t="shared" si="7"/>
        <v>9.6043351377300579E-2</v>
      </c>
      <c r="S28" s="217">
        <f>SUM(S19:S27)</f>
        <v>0</v>
      </c>
      <c r="T28" s="156" t="e">
        <f t="shared" si="8"/>
        <v>#DIV/0!</v>
      </c>
      <c r="U28" s="217">
        <f>SUM(U19:U27)</f>
        <v>2900818.1818181816</v>
      </c>
      <c r="V28" s="156">
        <f t="shared" si="9"/>
        <v>7.3704415474023635E-2</v>
      </c>
      <c r="W28" s="217">
        <f>SUM(W19:W27)</f>
        <v>0</v>
      </c>
      <c r="X28" s="156" t="e">
        <f t="shared" si="10"/>
        <v>#DIV/0!</v>
      </c>
      <c r="Y28" s="217">
        <f>SUM(Y19:Y27)</f>
        <v>2143181.8181818184</v>
      </c>
      <c r="Z28" s="156">
        <f t="shared" si="11"/>
        <v>0.11579844439587107</v>
      </c>
      <c r="AA28" s="217">
        <f>SUM(AA19:AA27)</f>
        <v>27714090.909090903</v>
      </c>
      <c r="AB28" s="156">
        <f t="shared" si="12"/>
        <v>0.18663041661641569</v>
      </c>
      <c r="AC28" s="217">
        <f>SUM(AC19:AC27)</f>
        <v>0</v>
      </c>
      <c r="AD28" s="156" t="e">
        <f t="shared" si="13"/>
        <v>#DIV/0!</v>
      </c>
      <c r="AE28" s="217">
        <v>0</v>
      </c>
      <c r="AF28" s="156">
        <f t="shared" si="14"/>
        <v>0</v>
      </c>
      <c r="AG28" s="157">
        <f t="shared" si="15"/>
        <v>20708770557.50909</v>
      </c>
      <c r="AH28" s="156">
        <f t="shared" si="16"/>
        <v>0.63225747436631807</v>
      </c>
      <c r="AI28" s="155"/>
      <c r="AJ28" s="144">
        <v>0</v>
      </c>
      <c r="AK28" s="214"/>
      <c r="AL28" s="213"/>
      <c r="AM28" s="212"/>
      <c r="AN28" s="189"/>
      <c r="AO28" s="140"/>
    </row>
    <row r="29" spans="1:41" s="128" customFormat="1">
      <c r="A29" s="164"/>
      <c r="B29" s="163"/>
      <c r="C29" s="206" t="s">
        <v>83</v>
      </c>
      <c r="D29" s="216"/>
      <c r="E29" s="157">
        <f>+E18+E28</f>
        <v>7306358320.8181801</v>
      </c>
      <c r="F29" s="203">
        <f t="shared" si="0"/>
        <v>1</v>
      </c>
      <c r="G29" s="157">
        <f>+G18+G28</f>
        <v>14162360590.909088</v>
      </c>
      <c r="H29" s="203">
        <f t="shared" si="1"/>
        <v>1</v>
      </c>
      <c r="I29" s="157">
        <f t="shared" si="17"/>
        <v>21468718911.727268</v>
      </c>
      <c r="J29" s="156">
        <f t="shared" si="3"/>
        <v>1</v>
      </c>
      <c r="K29" s="157">
        <f>+K18+K28</f>
        <v>4493953864.545454</v>
      </c>
      <c r="L29" s="156">
        <f t="shared" si="4"/>
        <v>1</v>
      </c>
      <c r="M29" s="157">
        <f>+M18+M28</f>
        <v>3693473929.090909</v>
      </c>
      <c r="N29" s="156">
        <f t="shared" si="5"/>
        <v>1</v>
      </c>
      <c r="O29" s="157">
        <f>+O18+O28</f>
        <v>1817628227.2727273</v>
      </c>
      <c r="P29" s="156">
        <f t="shared" si="6"/>
        <v>1</v>
      </c>
      <c r="Q29" s="157">
        <f>+Q18+Q28</f>
        <v>1073560858.1818181</v>
      </c>
      <c r="R29" s="156">
        <f t="shared" si="7"/>
        <v>1</v>
      </c>
      <c r="S29" s="157">
        <f>+S18+S28</f>
        <v>0</v>
      </c>
      <c r="T29" s="156" t="e">
        <f t="shared" si="8"/>
        <v>#DIV/0!</v>
      </c>
      <c r="U29" s="157">
        <f>+U18+U28</f>
        <v>39357454.545454539</v>
      </c>
      <c r="V29" s="156">
        <f t="shared" si="9"/>
        <v>1</v>
      </c>
      <c r="W29" s="157">
        <f>+W18+W28</f>
        <v>0</v>
      </c>
      <c r="X29" s="156" t="e">
        <f t="shared" si="10"/>
        <v>#DIV/0!</v>
      </c>
      <c r="Y29" s="157">
        <f>+Y18+Y28</f>
        <v>18507863.636363633</v>
      </c>
      <c r="Z29" s="156">
        <f t="shared" si="11"/>
        <v>1</v>
      </c>
      <c r="AA29" s="157">
        <f>+AA18+AA28</f>
        <v>148497181.81818181</v>
      </c>
      <c r="AB29" s="156">
        <f t="shared" si="12"/>
        <v>1</v>
      </c>
      <c r="AC29" s="157">
        <f>+AC18+AC28</f>
        <v>0</v>
      </c>
      <c r="AD29" s="156" t="e">
        <f t="shared" si="13"/>
        <v>#DIV/0!</v>
      </c>
      <c r="AE29" s="157">
        <v>0</v>
      </c>
      <c r="AF29" s="156">
        <f t="shared" si="14"/>
        <v>0</v>
      </c>
      <c r="AG29" s="157">
        <f t="shared" si="15"/>
        <v>32753698290.818176</v>
      </c>
      <c r="AH29" s="156">
        <f t="shared" si="16"/>
        <v>1</v>
      </c>
      <c r="AI29" s="155"/>
      <c r="AJ29" s="144">
        <v>0</v>
      </c>
      <c r="AK29" s="143"/>
      <c r="AL29" s="142"/>
      <c r="AM29" s="141"/>
      <c r="AN29" s="189"/>
      <c r="AO29" s="140"/>
    </row>
    <row r="30" spans="1:41" s="132" customFormat="1">
      <c r="A30" s="135"/>
      <c r="B30" s="176"/>
      <c r="C30" s="175"/>
      <c r="D30" s="174"/>
      <c r="E30" s="173"/>
      <c r="F30" s="172"/>
      <c r="G30" s="173"/>
      <c r="H30" s="172"/>
      <c r="I30" s="169"/>
      <c r="J30" s="168"/>
      <c r="K30" s="185"/>
      <c r="L30" s="168"/>
      <c r="M30" s="169"/>
      <c r="N30" s="168"/>
      <c r="O30" s="169"/>
      <c r="P30" s="168"/>
      <c r="Q30" s="169"/>
      <c r="R30" s="168"/>
      <c r="S30" s="169"/>
      <c r="T30" s="168"/>
      <c r="U30" s="169"/>
      <c r="V30" s="168"/>
      <c r="W30" s="169"/>
      <c r="X30" s="168"/>
      <c r="Y30" s="169"/>
      <c r="Z30" s="168"/>
      <c r="AA30" s="169"/>
      <c r="AB30" s="168"/>
      <c r="AC30" s="169"/>
      <c r="AD30" s="168"/>
      <c r="AE30" s="170"/>
      <c r="AF30" s="168"/>
      <c r="AG30" s="169"/>
      <c r="AH30" s="168"/>
      <c r="AI30" s="167"/>
      <c r="AJ30" s="166"/>
      <c r="AK30" s="143"/>
      <c r="AL30" s="142"/>
      <c r="AM30" s="141"/>
      <c r="AN30" s="193"/>
      <c r="AO30" s="154"/>
    </row>
    <row r="31" spans="1:41" s="132" customFormat="1">
      <c r="A31" s="135"/>
      <c r="B31" s="176"/>
      <c r="C31" s="215" t="s">
        <v>82</v>
      </c>
      <c r="D31" s="174" t="s">
        <v>81</v>
      </c>
      <c r="E31" s="173">
        <v>6004536110.0754967</v>
      </c>
      <c r="F31" s="172">
        <f>+E31/$E$29</f>
        <v>0.82182338265105748</v>
      </c>
      <c r="G31" s="173">
        <v>13812831181.81819</v>
      </c>
      <c r="H31" s="172">
        <f>+G31/$G$29</f>
        <v>0.97531983408788059</v>
      </c>
      <c r="I31" s="169">
        <f>E31+G31</f>
        <v>19817367291.893684</v>
      </c>
      <c r="J31" s="168">
        <f>+I31/$I$29</f>
        <v>0.92308103587254409</v>
      </c>
      <c r="K31" s="173">
        <v>3391026805.1515145</v>
      </c>
      <c r="L31" s="168">
        <f>+K31/$K$29</f>
        <v>0.75457534887143385</v>
      </c>
      <c r="M31" s="173">
        <v>2600391282.19697</v>
      </c>
      <c r="N31" s="168">
        <f>+M31/$M$29</f>
        <v>0.70405026057325271</v>
      </c>
      <c r="O31" s="173">
        <v>1314566436.363636</v>
      </c>
      <c r="P31" s="168">
        <f>+O31/$O$29</f>
        <v>0.72323174598585882</v>
      </c>
      <c r="Q31" s="173">
        <v>775011790.90909088</v>
      </c>
      <c r="R31" s="168">
        <f>+Q31/$Q$29</f>
        <v>0.72190764501385629</v>
      </c>
      <c r="S31" s="173">
        <v>0</v>
      </c>
      <c r="T31" s="168" t="e">
        <f>+S31/$S$29</f>
        <v>#DIV/0!</v>
      </c>
      <c r="U31" s="173">
        <v>27903418.18181818</v>
      </c>
      <c r="V31" s="168">
        <f>+U31/$U$29</f>
        <v>0.7089741576044275</v>
      </c>
      <c r="W31" s="173">
        <v>0</v>
      </c>
      <c r="X31" s="168" t="e">
        <f>+W31/$W$29</f>
        <v>#DIV/0!</v>
      </c>
      <c r="Y31" s="173">
        <v>13241572.727272727</v>
      </c>
      <c r="Z31" s="168">
        <f>+Y31/$Y$29</f>
        <v>0.71545657496936199</v>
      </c>
      <c r="AA31" s="173">
        <v>100956769.09090908</v>
      </c>
      <c r="AB31" s="168">
        <f>+AA31/$AA$29</f>
        <v>0.67985646498341867</v>
      </c>
      <c r="AC31" s="173">
        <v>0</v>
      </c>
      <c r="AD31" s="168" t="e">
        <f>+AC31/$AC$29</f>
        <v>#DIV/0!</v>
      </c>
      <c r="AE31" s="170">
        <v>0</v>
      </c>
      <c r="AF31" s="168">
        <f>+AE31/$AG$29</f>
        <v>0</v>
      </c>
      <c r="AG31" s="169">
        <f>K31+M31+O31+Q31+S31+I31+U31+W31+Y31+AA31+AC31+AE31</f>
        <v>28040465366.514896</v>
      </c>
      <c r="AH31" s="168">
        <f>+AG31/$AG$29</f>
        <v>0.85610074067194608</v>
      </c>
      <c r="AI31" s="167"/>
      <c r="AJ31" s="166">
        <v>-2.63214111328125E-4</v>
      </c>
      <c r="AK31" s="143"/>
      <c r="AL31" s="142"/>
      <c r="AM31" s="141"/>
      <c r="AN31" s="193"/>
      <c r="AO31" s="154"/>
    </row>
    <row r="32" spans="1:41" s="132" customFormat="1">
      <c r="A32" s="135"/>
      <c r="B32" s="176"/>
      <c r="C32" s="215" t="s">
        <v>80</v>
      </c>
      <c r="D32" s="174" t="s">
        <v>79</v>
      </c>
      <c r="E32" s="173">
        <v>-394020000</v>
      </c>
      <c r="F32" s="172">
        <f>+E32/$E$29</f>
        <v>-5.3928370701079559E-2</v>
      </c>
      <c r="G32" s="173">
        <v>98370000</v>
      </c>
      <c r="H32" s="172">
        <f>+G32/$G$29</f>
        <v>6.9458759624539106E-3</v>
      </c>
      <c r="I32" s="169">
        <f>E32+G32</f>
        <v>-295650000</v>
      </c>
      <c r="J32" s="168">
        <f>+I32/$I$29</f>
        <v>-1.3771198980974196E-2</v>
      </c>
      <c r="K32" s="173">
        <v>77250000</v>
      </c>
      <c r="L32" s="168">
        <f>+K32/$K$29</f>
        <v>1.71897625851158E-2</v>
      </c>
      <c r="M32" s="173">
        <v>163200000</v>
      </c>
      <c r="N32" s="168">
        <f>+M32/$M$29</f>
        <v>4.4186043582056404E-2</v>
      </c>
      <c r="O32" s="173">
        <v>40410000</v>
      </c>
      <c r="P32" s="168">
        <f>+O32/$O$29</f>
        <v>2.2232269170155583E-2</v>
      </c>
      <c r="Q32" s="173">
        <v>24750000</v>
      </c>
      <c r="R32" s="168">
        <f>+Q32/$Q$29</f>
        <v>2.3054119206540914E-2</v>
      </c>
      <c r="S32" s="173">
        <v>0</v>
      </c>
      <c r="T32" s="168" t="e">
        <f>+S32/$S$29</f>
        <v>#DIV/0!</v>
      </c>
      <c r="U32" s="173">
        <v>0</v>
      </c>
      <c r="V32" s="168">
        <f>+U32/$U$29</f>
        <v>0</v>
      </c>
      <c r="W32" s="173">
        <v>0</v>
      </c>
      <c r="X32" s="168" t="e">
        <f>+W32/$W$29</f>
        <v>#DIV/0!</v>
      </c>
      <c r="Y32" s="173">
        <v>-180000</v>
      </c>
      <c r="Z32" s="168">
        <f>+Y32/$Y$29</f>
        <v>-9.7255957541389059E-3</v>
      </c>
      <c r="AA32" s="173">
        <v>3300000</v>
      </c>
      <c r="AB32" s="168">
        <f>+AA32/$AA$29</f>
        <v>2.2222643955899991E-2</v>
      </c>
      <c r="AC32" s="173">
        <v>0</v>
      </c>
      <c r="AD32" s="168" t="e">
        <f>+AC32/$AC$29</f>
        <v>#DIV/0!</v>
      </c>
      <c r="AE32" s="170">
        <v>0</v>
      </c>
      <c r="AF32" s="168">
        <f>+AE32/$AG$29</f>
        <v>0</v>
      </c>
      <c r="AG32" s="169">
        <f>K32+M32+O32+Q32+S32+I32+U32+W32+Y32+AA32+AC32+AE32</f>
        <v>13080000</v>
      </c>
      <c r="AH32" s="168">
        <f>+AG32/$AG$29</f>
        <v>3.9934421706713677E-4</v>
      </c>
      <c r="AI32" s="167"/>
      <c r="AJ32" s="166">
        <v>0</v>
      </c>
      <c r="AK32" s="143"/>
      <c r="AL32" s="142"/>
      <c r="AM32" s="141"/>
      <c r="AN32" s="193"/>
      <c r="AO32" s="154"/>
    </row>
    <row r="33" spans="1:42" s="128" customFormat="1">
      <c r="A33" s="164"/>
      <c r="B33" s="163"/>
      <c r="C33" s="183" t="s">
        <v>78</v>
      </c>
      <c r="D33" s="205"/>
      <c r="E33" s="157">
        <f>SUM(E31:E32)</f>
        <v>5610516110.0754967</v>
      </c>
      <c r="F33" s="203">
        <f>+E33/$E$29</f>
        <v>0.76789501194997789</v>
      </c>
      <c r="G33" s="157">
        <f>SUM(G31:G32)</f>
        <v>13911201181.81819</v>
      </c>
      <c r="H33" s="203">
        <f>+G33/$G$29</f>
        <v>0.98226571005033447</v>
      </c>
      <c r="I33" s="157">
        <f>E33+G33</f>
        <v>19521717291.893684</v>
      </c>
      <c r="J33" s="156">
        <f>+I33/$I$29</f>
        <v>0.90930983689156986</v>
      </c>
      <c r="K33" s="157">
        <f>SUM(K31:K32)</f>
        <v>3468276805.1515145</v>
      </c>
      <c r="L33" s="156">
        <f>+K33/$K$29</f>
        <v>0.77176511145654969</v>
      </c>
      <c r="M33" s="157">
        <f>SUM(M31:M32)</f>
        <v>2763591282.19697</v>
      </c>
      <c r="N33" s="156">
        <f>+M33/$M$29</f>
        <v>0.74823630415530906</v>
      </c>
      <c r="O33" s="157">
        <f>SUM(O31:O32)</f>
        <v>1354976436.363636</v>
      </c>
      <c r="P33" s="156">
        <f>+O33/$O$29</f>
        <v>0.74546401515601446</v>
      </c>
      <c r="Q33" s="157">
        <f>SUM(Q31:Q32)</f>
        <v>799761790.90909088</v>
      </c>
      <c r="R33" s="156">
        <f>+Q33/$Q$29</f>
        <v>0.74496176422039717</v>
      </c>
      <c r="S33" s="157">
        <f>SUM(S31:S32)</f>
        <v>0</v>
      </c>
      <c r="T33" s="156" t="e">
        <f>+S33/$S$29</f>
        <v>#DIV/0!</v>
      </c>
      <c r="U33" s="157">
        <f>SUM(U31:U32)</f>
        <v>27903418.18181818</v>
      </c>
      <c r="V33" s="156">
        <f>+U33/$U$29</f>
        <v>0.7089741576044275</v>
      </c>
      <c r="W33" s="157">
        <f>SUM(W31:W32)</f>
        <v>0</v>
      </c>
      <c r="X33" s="156" t="e">
        <f>+W33/$W$29</f>
        <v>#DIV/0!</v>
      </c>
      <c r="Y33" s="157">
        <f>SUM(Y31:Y32)</f>
        <v>13061572.727272727</v>
      </c>
      <c r="Z33" s="156">
        <f>+Y33/$Y$29</f>
        <v>0.7057309792152231</v>
      </c>
      <c r="AA33" s="157">
        <f>SUM(AA31:AA32)</f>
        <v>104256769.09090908</v>
      </c>
      <c r="AB33" s="156">
        <f>+AA33/$AA$29</f>
        <v>0.70207910893931869</v>
      </c>
      <c r="AC33" s="157">
        <f>SUM(AC31:AC32)</f>
        <v>0</v>
      </c>
      <c r="AD33" s="156" t="e">
        <f>+AC33/$AC$29</f>
        <v>#DIV/0!</v>
      </c>
      <c r="AE33" s="157">
        <v>0</v>
      </c>
      <c r="AF33" s="156">
        <f>+AE33/$AG$29</f>
        <v>0</v>
      </c>
      <c r="AG33" s="157">
        <f>K33+M33+O33+Q33+S33+I33+U33+W33+Y33+AA33+AC33+AE33</f>
        <v>28053545366.514896</v>
      </c>
      <c r="AH33" s="156">
        <f>+AG33/$AG$29</f>
        <v>0.8565000848890133</v>
      </c>
      <c r="AI33" s="155"/>
      <c r="AJ33" s="144">
        <v>-2.63214111328125E-4</v>
      </c>
      <c r="AK33" s="143"/>
      <c r="AL33" s="142"/>
      <c r="AM33" s="141"/>
      <c r="AN33" s="189"/>
      <c r="AO33" s="140"/>
    </row>
    <row r="34" spans="1:42" s="132" customFormat="1">
      <c r="A34" s="135"/>
      <c r="B34" s="176"/>
      <c r="C34" s="194">
        <v>825010</v>
      </c>
      <c r="D34" s="191" t="s">
        <v>77</v>
      </c>
      <c r="E34" s="171">
        <v>647498204.96666646</v>
      </c>
      <c r="F34" s="190">
        <f>+E34/$E$29</f>
        <v>8.8621194928495975E-2</v>
      </c>
      <c r="G34" s="171">
        <v>277499230.69999993</v>
      </c>
      <c r="H34" s="190">
        <f>+G34/$G$29</f>
        <v>1.9594136790877115E-2</v>
      </c>
      <c r="I34" s="169">
        <f>E34+G34</f>
        <v>924997435.66666639</v>
      </c>
      <c r="J34" s="168">
        <f>+I34/$I$29</f>
        <v>4.308582358686467E-2</v>
      </c>
      <c r="K34" s="171">
        <v>373146000</v>
      </c>
      <c r="L34" s="168">
        <f>+K34/$K$29</f>
        <v>8.3032895140266932E-2</v>
      </c>
      <c r="M34" s="171">
        <v>399126339</v>
      </c>
      <c r="N34" s="168">
        <f>+M34/$M$29</f>
        <v>0.10806258461887633</v>
      </c>
      <c r="O34" s="171">
        <v>156550500</v>
      </c>
      <c r="P34" s="168">
        <f>+O34/$O$29</f>
        <v>8.6128999127009193E-2</v>
      </c>
      <c r="Q34" s="171">
        <v>110893000</v>
      </c>
      <c r="R34" s="168">
        <f>+Q34/$Q$29</f>
        <v>0.103294563279634</v>
      </c>
      <c r="S34" s="171">
        <v>0</v>
      </c>
      <c r="T34" s="168" t="e">
        <f>+S34/$S$29</f>
        <v>#DIV/0!</v>
      </c>
      <c r="U34" s="171">
        <v>0</v>
      </c>
      <c r="V34" s="168">
        <f>+U34/$U$29</f>
        <v>0</v>
      </c>
      <c r="W34" s="171">
        <v>0</v>
      </c>
      <c r="X34" s="168" t="e">
        <f>+W34/$W$29</f>
        <v>#DIV/0!</v>
      </c>
      <c r="Y34" s="171">
        <v>0</v>
      </c>
      <c r="Z34" s="168">
        <f>+Y34/$Y$29</f>
        <v>0</v>
      </c>
      <c r="AA34" s="171">
        <v>0</v>
      </c>
      <c r="AB34" s="168">
        <f>+AA34/$AA$29</f>
        <v>0</v>
      </c>
      <c r="AC34" s="169">
        <v>0</v>
      </c>
      <c r="AD34" s="168" t="e">
        <f>+AC34/$AC$29</f>
        <v>#DIV/0!</v>
      </c>
      <c r="AE34" s="170">
        <v>357500</v>
      </c>
      <c r="AF34" s="168">
        <f>+AE34/$AG$29</f>
        <v>1.0914797981766161E-5</v>
      </c>
      <c r="AG34" s="169">
        <f>K34+M34+O34+Q34+S34+I34+U34+W34+Y34+AA34+AC34+AE34</f>
        <v>1965070774.6666665</v>
      </c>
      <c r="AH34" s="168">
        <f>+AG34/$AG$29</f>
        <v>5.9995386084921394E-2</v>
      </c>
      <c r="AI34" s="167"/>
      <c r="AJ34" s="166"/>
      <c r="AK34" s="143"/>
      <c r="AL34" s="142"/>
      <c r="AM34" s="141"/>
      <c r="AN34" s="193"/>
      <c r="AO34" s="154"/>
    </row>
    <row r="35" spans="1:42" s="132" customFormat="1">
      <c r="A35" s="135"/>
      <c r="B35" s="176"/>
      <c r="C35" s="183"/>
      <c r="D35" s="174"/>
      <c r="E35" s="209"/>
      <c r="F35" s="172"/>
      <c r="G35" s="209"/>
      <c r="H35" s="172"/>
      <c r="I35" s="209"/>
      <c r="J35" s="168"/>
      <c r="K35" s="185"/>
      <c r="L35" s="168"/>
      <c r="M35" s="209"/>
      <c r="N35" s="168"/>
      <c r="O35" s="169"/>
      <c r="P35" s="168"/>
      <c r="Q35" s="169"/>
      <c r="R35" s="168"/>
      <c r="S35" s="169"/>
      <c r="T35" s="168"/>
      <c r="U35" s="209"/>
      <c r="V35" s="168"/>
      <c r="W35" s="209"/>
      <c r="X35" s="168"/>
      <c r="Y35" s="209"/>
      <c r="Z35" s="168"/>
      <c r="AA35" s="209"/>
      <c r="AB35" s="168"/>
      <c r="AC35" s="209"/>
      <c r="AD35" s="168"/>
      <c r="AE35" s="170"/>
      <c r="AF35" s="168"/>
      <c r="AG35" s="169"/>
      <c r="AH35" s="168"/>
      <c r="AI35" s="167"/>
      <c r="AJ35" s="166"/>
      <c r="AK35" s="143"/>
      <c r="AL35" s="142"/>
      <c r="AM35" s="141"/>
      <c r="AN35" s="193"/>
      <c r="AO35" s="154"/>
    </row>
    <row r="36" spans="1:42" s="128" customFormat="1">
      <c r="A36" s="164"/>
      <c r="B36" s="163"/>
      <c r="C36" s="183" t="s">
        <v>76</v>
      </c>
      <c r="D36" s="205"/>
      <c r="E36" s="158">
        <f>+E29-E33-E34</f>
        <v>1048344005.776017</v>
      </c>
      <c r="F36" s="203">
        <f>+E36/$E$29</f>
        <v>0.14348379312152615</v>
      </c>
      <c r="G36" s="158">
        <f>+G29-G33-G34</f>
        <v>-26339821.609101415</v>
      </c>
      <c r="H36" s="203">
        <f>+G36/$G$29</f>
        <v>-1.8598468412115647E-3</v>
      </c>
      <c r="I36" s="158">
        <f>+E36+G36</f>
        <v>1022004184.1669155</v>
      </c>
      <c r="J36" s="156">
        <f>+I36/$I$29</f>
        <v>4.7604339521565335E-2</v>
      </c>
      <c r="K36" s="158">
        <f>+K29-K33-K34</f>
        <v>652531059.3939395</v>
      </c>
      <c r="L36" s="156">
        <f>+K36/$K$29</f>
        <v>0.14520199340318338</v>
      </c>
      <c r="M36" s="158">
        <f>+M29-M33-M34</f>
        <v>530756307.89393902</v>
      </c>
      <c r="N36" s="156">
        <f>+M36/$M$29</f>
        <v>0.14370111122581455</v>
      </c>
      <c r="O36" s="158">
        <f>+O29-O33-O34</f>
        <v>306101290.90909123</v>
      </c>
      <c r="P36" s="156">
        <f>+O36/$O$29</f>
        <v>0.16840698571697635</v>
      </c>
      <c r="Q36" s="158">
        <f>+Q29-Q33-Q34</f>
        <v>162906067.27272725</v>
      </c>
      <c r="R36" s="156">
        <f>+Q36/$Q$29</f>
        <v>0.15174367249996878</v>
      </c>
      <c r="S36" s="158">
        <f>+S29-S33-S34</f>
        <v>0</v>
      </c>
      <c r="T36" s="156" t="e">
        <f>+S36/$S$29</f>
        <v>#DIV/0!</v>
      </c>
      <c r="U36" s="158">
        <f>+U29-U33-U34</f>
        <v>11454036.36363636</v>
      </c>
      <c r="V36" s="156">
        <f>+U36/$U$29</f>
        <v>0.29102584239557244</v>
      </c>
      <c r="W36" s="158">
        <f>+W29-W33-W34</f>
        <v>0</v>
      </c>
      <c r="X36" s="156" t="e">
        <f>+W36/$W$29</f>
        <v>#DIV/0!</v>
      </c>
      <c r="Y36" s="158">
        <f>+Y29-Y33-Y34</f>
        <v>5446290.9090909064</v>
      </c>
      <c r="Z36" s="156">
        <f>+Y36/$Y$29</f>
        <v>0.2942690207847769</v>
      </c>
      <c r="AA36" s="158">
        <f>+AA29-AA33-AA34</f>
        <v>44240412.727272734</v>
      </c>
      <c r="AB36" s="156">
        <f>+AA36/$AA$29</f>
        <v>0.29792089106068137</v>
      </c>
      <c r="AC36" s="158">
        <f>+AC29-AC33-AC34</f>
        <v>0</v>
      </c>
      <c r="AD36" s="156" t="e">
        <f>+AC36/$AC$29</f>
        <v>#DIV/0!</v>
      </c>
      <c r="AE36" s="158">
        <v>-357500</v>
      </c>
      <c r="AF36" s="156">
        <f>+AE36/$AG$29</f>
        <v>-1.0914797981766161E-5</v>
      </c>
      <c r="AG36" s="157">
        <f>K36+M36+O36+Q36+S36+I36+U36+W36+Y36+AA36+AC36+AE36</f>
        <v>2735082149.6366124</v>
      </c>
      <c r="AH36" s="156">
        <f>+AG36/$AG$29</f>
        <v>8.3504529026065324E-2</v>
      </c>
      <c r="AI36" s="155"/>
      <c r="AJ36" s="144">
        <v>2.5463104248046875E-4</v>
      </c>
      <c r="AK36" s="214"/>
      <c r="AL36" s="213"/>
      <c r="AM36" s="212"/>
      <c r="AN36" s="189"/>
      <c r="AO36" s="140"/>
    </row>
    <row r="37" spans="1:42" s="132" customFormat="1">
      <c r="A37" s="135"/>
      <c r="B37" s="176"/>
      <c r="C37" s="183"/>
      <c r="D37" s="174"/>
      <c r="E37" s="209"/>
      <c r="F37" s="172"/>
      <c r="G37" s="209"/>
      <c r="H37" s="172"/>
      <c r="I37" s="209"/>
      <c r="J37" s="168"/>
      <c r="K37" s="185"/>
      <c r="L37" s="168"/>
      <c r="M37" s="209"/>
      <c r="N37" s="168"/>
      <c r="O37" s="169"/>
      <c r="P37" s="168"/>
      <c r="Q37" s="169"/>
      <c r="R37" s="168"/>
      <c r="S37" s="169"/>
      <c r="T37" s="168"/>
      <c r="U37" s="209"/>
      <c r="V37" s="168"/>
      <c r="W37" s="209"/>
      <c r="X37" s="168"/>
      <c r="Y37" s="209"/>
      <c r="Z37" s="168"/>
      <c r="AA37" s="209"/>
      <c r="AB37" s="168"/>
      <c r="AC37" s="209"/>
      <c r="AD37" s="168"/>
      <c r="AE37" s="170"/>
      <c r="AF37" s="168"/>
      <c r="AG37" s="169"/>
      <c r="AH37" s="168"/>
      <c r="AI37" s="167"/>
      <c r="AJ37" s="166"/>
      <c r="AK37" s="143"/>
      <c r="AL37" s="142"/>
      <c r="AM37" s="141"/>
      <c r="AN37" s="193"/>
      <c r="AO37" s="154"/>
    </row>
    <row r="38" spans="1:42" s="132" customFormat="1">
      <c r="A38" s="135"/>
      <c r="B38" s="176"/>
      <c r="C38" s="211">
        <v>919901</v>
      </c>
      <c r="D38" s="210" t="s">
        <v>75</v>
      </c>
      <c r="E38" s="209">
        <v>152685831.81818181</v>
      </c>
      <c r="F38" s="172">
        <f>+E38/$E$29</f>
        <v>2.0897665446153995E-2</v>
      </c>
      <c r="G38" s="209">
        <v>818249999.99999988</v>
      </c>
      <c r="H38" s="172">
        <f>+G38/$G$29</f>
        <v>5.7776385140570416E-2</v>
      </c>
      <c r="I38" s="209">
        <f>E38+G38</f>
        <v>970935831.81818175</v>
      </c>
      <c r="J38" s="168">
        <f>+I38/$I$29</f>
        <v>4.5225606418825899E-2</v>
      </c>
      <c r="K38" s="185">
        <v>94643590.909090906</v>
      </c>
      <c r="L38" s="168">
        <f>+K38/$K$29</f>
        <v>2.1060205280648499E-2</v>
      </c>
      <c r="M38" s="209">
        <v>39180863.636363633</v>
      </c>
      <c r="N38" s="168">
        <f>+M38/$M$29</f>
        <v>1.0608133261145665E-2</v>
      </c>
      <c r="O38" s="169">
        <v>22091931.818181816</v>
      </c>
      <c r="P38" s="168">
        <f>+O38/$O$29</f>
        <v>1.2154263169278465E-2</v>
      </c>
      <c r="Q38" s="169">
        <v>18343804.545454543</v>
      </c>
      <c r="R38" s="168">
        <f>+Q38/$Q$29</f>
        <v>1.7086879058278631E-2</v>
      </c>
      <c r="S38" s="169">
        <v>0</v>
      </c>
      <c r="T38" s="168" t="e">
        <f>+S38/$S$29</f>
        <v>#DIV/0!</v>
      </c>
      <c r="U38" s="169">
        <v>0</v>
      </c>
      <c r="V38" s="168">
        <f>+U38/$U$29</f>
        <v>0</v>
      </c>
      <c r="W38" s="209">
        <v>0</v>
      </c>
      <c r="X38" s="168" t="e">
        <f>+W38/$W$29</f>
        <v>#DIV/0!</v>
      </c>
      <c r="Y38" s="169">
        <v>29545.454545454544</v>
      </c>
      <c r="Z38" s="168">
        <f>+Y38/$Y$29</f>
        <v>1.5963730404520932E-3</v>
      </c>
      <c r="AA38" s="169">
        <v>465000</v>
      </c>
      <c r="AB38" s="168">
        <f>+AA38/$AA$29</f>
        <v>3.1313725574222714E-3</v>
      </c>
      <c r="AC38" s="209">
        <v>0</v>
      </c>
      <c r="AD38" s="168" t="e">
        <f>+AC38/$AC$29</f>
        <v>#DIV/0!</v>
      </c>
      <c r="AE38" s="170">
        <v>0</v>
      </c>
      <c r="AF38" s="168">
        <f>+AE38/$AG$29</f>
        <v>0</v>
      </c>
      <c r="AG38" s="169">
        <f>K38+M38+O38+Q38+S38+I38+U38+W38+Y38+AA38+AC38+AE38</f>
        <v>1145690568.181818</v>
      </c>
      <c r="AH38" s="168">
        <f>+AG38/$AG$29</f>
        <v>3.4978968115578837E-2</v>
      </c>
      <c r="AI38" s="167"/>
      <c r="AJ38" s="166"/>
      <c r="AK38" s="143"/>
      <c r="AL38" s="142"/>
      <c r="AM38" s="141"/>
      <c r="AN38" s="193"/>
      <c r="AO38" s="154"/>
    </row>
    <row r="39" spans="1:42" s="132" customFormat="1">
      <c r="A39" s="135"/>
      <c r="B39" s="176"/>
      <c r="C39" s="211">
        <v>829220</v>
      </c>
      <c r="D39" s="210" t="s">
        <v>74</v>
      </c>
      <c r="E39" s="209">
        <v>-4030963</v>
      </c>
      <c r="F39" s="172">
        <f>+E39/$E$29</f>
        <v>-5.5170617467726452E-4</v>
      </c>
      <c r="G39" s="209">
        <v>-17473600</v>
      </c>
      <c r="H39" s="172">
        <f>+G39/$G$29</f>
        <v>-1.233805613678303E-3</v>
      </c>
      <c r="I39" s="209">
        <f>E39+G39</f>
        <v>-21504563</v>
      </c>
      <c r="J39" s="168">
        <f>+I39/$I$29</f>
        <v>-1.0016695960490289E-3</v>
      </c>
      <c r="K39" s="185">
        <v>-21262106</v>
      </c>
      <c r="L39" s="168">
        <f>+K39/$K$29</f>
        <v>-4.7312693100267462E-3</v>
      </c>
      <c r="M39" s="209">
        <v>0</v>
      </c>
      <c r="N39" s="168">
        <f>+M39/$M$29</f>
        <v>0</v>
      </c>
      <c r="O39" s="169">
        <v>-37968956</v>
      </c>
      <c r="P39" s="168">
        <f>+O39/$O$29</f>
        <v>-2.0889286065374754E-2</v>
      </c>
      <c r="Q39" s="169">
        <v>0</v>
      </c>
      <c r="R39" s="168">
        <f>+Q39/$Q$29</f>
        <v>0</v>
      </c>
      <c r="S39" s="169">
        <v>0</v>
      </c>
      <c r="T39" s="168" t="e">
        <f>+S39/$S$29</f>
        <v>#DIV/0!</v>
      </c>
      <c r="U39" s="169">
        <v>0</v>
      </c>
      <c r="V39" s="168">
        <f>+U39/$U$29</f>
        <v>0</v>
      </c>
      <c r="W39" s="209">
        <v>0</v>
      </c>
      <c r="X39" s="168" t="e">
        <f>+W39/$W$29</f>
        <v>#DIV/0!</v>
      </c>
      <c r="Y39" s="169">
        <v>0</v>
      </c>
      <c r="Z39" s="168">
        <f>+Y39/$Y$29</f>
        <v>0</v>
      </c>
      <c r="AA39" s="169">
        <v>0</v>
      </c>
      <c r="AB39" s="168">
        <f>+AA39/$AA$29</f>
        <v>0</v>
      </c>
      <c r="AC39" s="209">
        <v>0</v>
      </c>
      <c r="AD39" s="168" t="e">
        <f>+AC39/$AC$29</f>
        <v>#DIV/0!</v>
      </c>
      <c r="AE39" s="170">
        <v>-191661850</v>
      </c>
      <c r="AF39" s="168">
        <f>+AE39/$AG$29</f>
        <v>-5.8516094365358567E-3</v>
      </c>
      <c r="AG39" s="169">
        <f>K39+M39+O39+Q39+S39+I39+U39+W39+Y39+AA39+AC39+AE39</f>
        <v>-272397475</v>
      </c>
      <c r="AH39" s="168">
        <f>+AG39/$AG$29</f>
        <v>-8.3165410080229332E-3</v>
      </c>
      <c r="AI39" s="167"/>
      <c r="AJ39" s="166"/>
      <c r="AK39" s="143"/>
      <c r="AL39" s="142"/>
      <c r="AM39" s="141"/>
      <c r="AN39" s="193"/>
      <c r="AO39" s="154"/>
    </row>
    <row r="40" spans="1:42" s="132" customFormat="1">
      <c r="A40" s="135"/>
      <c r="B40" s="176"/>
      <c r="C40" s="183"/>
      <c r="D40" s="174"/>
      <c r="E40" s="209"/>
      <c r="F40" s="172"/>
      <c r="G40" s="209"/>
      <c r="H40" s="172"/>
      <c r="I40" s="209"/>
      <c r="J40" s="168"/>
      <c r="K40" s="185"/>
      <c r="L40" s="168"/>
      <c r="M40" s="209"/>
      <c r="N40" s="168"/>
      <c r="O40" s="169"/>
      <c r="P40" s="168"/>
      <c r="Q40" s="169"/>
      <c r="R40" s="168"/>
      <c r="S40" s="169"/>
      <c r="T40" s="168"/>
      <c r="U40" s="209"/>
      <c r="V40" s="168"/>
      <c r="W40" s="209"/>
      <c r="X40" s="168"/>
      <c r="Y40" s="209"/>
      <c r="Z40" s="168"/>
      <c r="AA40" s="209"/>
      <c r="AB40" s="168"/>
      <c r="AC40" s="209"/>
      <c r="AD40" s="168"/>
      <c r="AE40" s="170"/>
      <c r="AF40" s="168"/>
      <c r="AG40" s="169"/>
      <c r="AH40" s="168"/>
      <c r="AI40" s="167"/>
      <c r="AJ40" s="166"/>
      <c r="AK40" s="143"/>
      <c r="AL40" s="142"/>
      <c r="AM40" s="141"/>
      <c r="AN40" s="193"/>
      <c r="AO40" s="154"/>
    </row>
    <row r="41" spans="1:42" s="128" customFormat="1">
      <c r="A41" s="164"/>
      <c r="B41" s="163"/>
      <c r="C41" s="188" t="s">
        <v>73</v>
      </c>
      <c r="D41" s="187"/>
      <c r="E41" s="158">
        <f>+E36+E38+E39</f>
        <v>1196998874.5941987</v>
      </c>
      <c r="F41" s="186">
        <f>+E41/$E$29</f>
        <v>0.16382975239300288</v>
      </c>
      <c r="G41" s="158">
        <f>+G36+G38+G39</f>
        <v>774436578.39089847</v>
      </c>
      <c r="H41" s="186">
        <f>+G41/$G$29</f>
        <v>5.4682732685680545E-2</v>
      </c>
      <c r="I41" s="158">
        <f>E41+G41</f>
        <v>1971435452.9850972</v>
      </c>
      <c r="J41" s="156">
        <f>+I41/$I$29</f>
        <v>9.1828276344342208E-2</v>
      </c>
      <c r="K41" s="158">
        <f>+K36+K38+K39</f>
        <v>725912544.30303037</v>
      </c>
      <c r="L41" s="156">
        <f>+K41/$K$29</f>
        <v>0.16153092937380514</v>
      </c>
      <c r="M41" s="158">
        <f>+M36+M38+M39</f>
        <v>569937171.53030264</v>
      </c>
      <c r="N41" s="156">
        <f>+M41/$M$29</f>
        <v>0.15430924448696021</v>
      </c>
      <c r="O41" s="158">
        <f>+O36+O38+O39</f>
        <v>290224266.72727305</v>
      </c>
      <c r="P41" s="156">
        <f>+O41/$O$29</f>
        <v>0.15967196282088006</v>
      </c>
      <c r="Q41" s="158">
        <f>+Q36+Q38+Q39</f>
        <v>181249871.81818178</v>
      </c>
      <c r="R41" s="156">
        <f>+Q41/$Q$29</f>
        <v>0.16883055155824742</v>
      </c>
      <c r="S41" s="158">
        <f>+S36+S38+S39</f>
        <v>0</v>
      </c>
      <c r="T41" s="156" t="e">
        <f>+S41/$S$29</f>
        <v>#DIV/0!</v>
      </c>
      <c r="U41" s="158">
        <f>+U36+U38+U39</f>
        <v>11454036.36363636</v>
      </c>
      <c r="V41" s="156">
        <f>+U41/$U$29</f>
        <v>0.29102584239557244</v>
      </c>
      <c r="W41" s="158">
        <f>+W36+W38+W39</f>
        <v>0</v>
      </c>
      <c r="X41" s="156" t="e">
        <f>+W41/$W$29</f>
        <v>#DIV/0!</v>
      </c>
      <c r="Y41" s="158">
        <f>+Y36+Y38+Y39</f>
        <v>5475836.3636363605</v>
      </c>
      <c r="Z41" s="156">
        <f>+Y41/$Y$29</f>
        <v>0.29586539382522897</v>
      </c>
      <c r="AA41" s="158">
        <f>+AA36+AA38+AA39</f>
        <v>44705412.727272734</v>
      </c>
      <c r="AB41" s="156">
        <f>+AA41/$AA$29</f>
        <v>0.30105226361810361</v>
      </c>
      <c r="AC41" s="158">
        <f>+AC36+AC38+AC39</f>
        <v>0</v>
      </c>
      <c r="AD41" s="156" t="e">
        <f>+AC41/$AC$29</f>
        <v>#DIV/0!</v>
      </c>
      <c r="AE41" s="180">
        <v>-192019350</v>
      </c>
      <c r="AF41" s="156">
        <f>+AE41/$AG$29</f>
        <v>-5.8625242345176232E-3</v>
      </c>
      <c r="AG41" s="157">
        <f>K41+M41+O41+Q41+S41+I41+U41+W41+Y41+AA41+AC41+AE41</f>
        <v>3608375242.8184304</v>
      </c>
      <c r="AH41" s="156">
        <f>+AG41/$AG$29</f>
        <v>0.11016695613362122</v>
      </c>
      <c r="AI41" s="155"/>
      <c r="AJ41" s="144">
        <v>2.5463104248046875E-4</v>
      </c>
      <c r="AK41" s="143"/>
      <c r="AL41" s="142"/>
      <c r="AM41" s="141"/>
      <c r="AN41" s="189"/>
      <c r="AO41" s="140"/>
    </row>
    <row r="42" spans="1:42" s="132" customFormat="1">
      <c r="A42" s="135"/>
      <c r="B42" s="176"/>
      <c r="C42" s="208"/>
      <c r="D42" s="174"/>
      <c r="E42" s="173"/>
      <c r="F42" s="172"/>
      <c r="G42" s="173"/>
      <c r="H42" s="172"/>
      <c r="I42" s="207"/>
      <c r="J42" s="168"/>
      <c r="K42" s="185"/>
      <c r="L42" s="168"/>
      <c r="M42" s="207"/>
      <c r="N42" s="168"/>
      <c r="O42" s="207"/>
      <c r="P42" s="168"/>
      <c r="Q42" s="169"/>
      <c r="R42" s="168"/>
      <c r="S42" s="207"/>
      <c r="T42" s="168"/>
      <c r="U42" s="207"/>
      <c r="V42" s="168"/>
      <c r="W42" s="207"/>
      <c r="X42" s="168"/>
      <c r="Y42" s="207"/>
      <c r="Z42" s="168"/>
      <c r="AA42" s="207"/>
      <c r="AB42" s="168"/>
      <c r="AC42" s="207"/>
      <c r="AD42" s="168"/>
      <c r="AE42" s="170"/>
      <c r="AF42" s="168"/>
      <c r="AG42" s="169"/>
      <c r="AH42" s="168"/>
      <c r="AI42" s="167"/>
      <c r="AJ42" s="166"/>
      <c r="AK42" s="143"/>
      <c r="AL42" s="142"/>
      <c r="AM42" s="141"/>
      <c r="AN42" s="193"/>
      <c r="AO42" s="154"/>
    </row>
    <row r="43" spans="1:42" s="128" customFormat="1">
      <c r="A43" s="164"/>
      <c r="B43" s="163"/>
      <c r="C43" s="206" t="s">
        <v>72</v>
      </c>
      <c r="D43" s="205"/>
      <c r="E43" s="204">
        <v>0.7</v>
      </c>
      <c r="F43" s="203"/>
      <c r="G43" s="204">
        <v>0.3</v>
      </c>
      <c r="H43" s="203"/>
      <c r="I43" s="157"/>
      <c r="J43" s="156"/>
      <c r="K43" s="196"/>
      <c r="L43" s="156"/>
      <c r="M43" s="157"/>
      <c r="N43" s="156"/>
      <c r="O43" s="157"/>
      <c r="P43" s="156"/>
      <c r="Q43" s="157"/>
      <c r="R43" s="156"/>
      <c r="S43" s="157"/>
      <c r="T43" s="156"/>
      <c r="U43" s="157"/>
      <c r="V43" s="156"/>
      <c r="W43" s="157"/>
      <c r="X43" s="156"/>
      <c r="Y43" s="157"/>
      <c r="Z43" s="156"/>
      <c r="AA43" s="157"/>
      <c r="AB43" s="156"/>
      <c r="AC43" s="157"/>
      <c r="AD43" s="156"/>
      <c r="AE43" s="180"/>
      <c r="AF43" s="156"/>
      <c r="AG43" s="157"/>
      <c r="AH43" s="156"/>
      <c r="AI43" s="155"/>
      <c r="AJ43" s="144"/>
      <c r="AK43" s="143"/>
      <c r="AL43" s="142"/>
      <c r="AM43" s="141"/>
      <c r="AN43" s="189"/>
      <c r="AO43" s="140"/>
    </row>
    <row r="44" spans="1:42" s="132" customFormat="1">
      <c r="A44" s="135"/>
      <c r="B44" s="202"/>
      <c r="C44" s="194">
        <v>811001</v>
      </c>
      <c r="D44" s="191" t="s">
        <v>71</v>
      </c>
      <c r="E44" s="171">
        <v>1991499.9999999998</v>
      </c>
      <c r="F44" s="190">
        <f t="shared" ref="F44:F75" si="18">+E44/$E$29</f>
        <v>2.7257080922592745E-4</v>
      </c>
      <c r="G44" s="171">
        <v>853500</v>
      </c>
      <c r="H44" s="190">
        <f t="shared" ref="H44:H75" si="19">+G44/$G$29</f>
        <v>6.0265376984389682E-5</v>
      </c>
      <c r="I44" s="169">
        <f t="shared" ref="I44:I75" si="20">E44+G44</f>
        <v>2845000</v>
      </c>
      <c r="J44" s="168">
        <f t="shared" ref="J44:J75" si="21">+I44/$I$29</f>
        <v>1.3251838694696967E-4</v>
      </c>
      <c r="K44" s="171">
        <v>0</v>
      </c>
      <c r="L44" s="168">
        <f t="shared" ref="L44:L75" si="22">+K44/$K$29</f>
        <v>0</v>
      </c>
      <c r="M44" s="171">
        <v>0</v>
      </c>
      <c r="N44" s="168">
        <f t="shared" ref="N44:N75" si="23">+M44/$M$29</f>
        <v>0</v>
      </c>
      <c r="O44" s="171">
        <v>0</v>
      </c>
      <c r="P44" s="168">
        <f t="shared" ref="P44:P75" si="24">+O44/$O$29</f>
        <v>0</v>
      </c>
      <c r="Q44" s="171">
        <v>0</v>
      </c>
      <c r="R44" s="168">
        <f t="shared" ref="R44:R75" si="25">+Q44/$Q$29</f>
        <v>0</v>
      </c>
      <c r="S44" s="171">
        <v>0</v>
      </c>
      <c r="T44" s="168" t="e">
        <f t="shared" ref="T44:T75" si="26">+S44/$S$29</f>
        <v>#DIV/0!</v>
      </c>
      <c r="U44" s="171">
        <v>0</v>
      </c>
      <c r="V44" s="168">
        <f t="shared" ref="V44:V75" si="27">+U44/$U$29</f>
        <v>0</v>
      </c>
      <c r="W44" s="171">
        <v>0</v>
      </c>
      <c r="X44" s="168" t="e">
        <f t="shared" ref="X44:X75" si="28">+W44/$W$29</f>
        <v>#DIV/0!</v>
      </c>
      <c r="Y44" s="171">
        <v>0</v>
      </c>
      <c r="Z44" s="168">
        <f t="shared" ref="Z44:Z75" si="29">+Y44/$Y$29</f>
        <v>0</v>
      </c>
      <c r="AA44" s="171">
        <v>0</v>
      </c>
      <c r="AB44" s="168">
        <f t="shared" ref="AB44:AB75" si="30">+AA44/$AA$29</f>
        <v>0</v>
      </c>
      <c r="AC44" s="171">
        <v>0</v>
      </c>
      <c r="AD44" s="168" t="e">
        <f t="shared" ref="AD44:AD75" si="31">+AC44/$AC$29</f>
        <v>#DIV/0!</v>
      </c>
      <c r="AE44" s="170">
        <v>0</v>
      </c>
      <c r="AF44" s="168">
        <f t="shared" ref="AF44:AF75" si="32">+AE44/$AG$29</f>
        <v>0</v>
      </c>
      <c r="AG44" s="169">
        <f t="shared" ref="AG44:AG75" si="33">K44+M44+O44+Q44+S44+I44+U44+W44+Y44+AA44+AC44+AE44</f>
        <v>2845000</v>
      </c>
      <c r="AH44" s="168">
        <f t="shared" ref="AH44:AH75" si="34">+AG44/$AG$29</f>
        <v>8.6860420302446796E-5</v>
      </c>
      <c r="AI44" s="167"/>
      <c r="AJ44" s="166"/>
      <c r="AK44" s="143"/>
      <c r="AL44" s="142"/>
      <c r="AM44" s="141"/>
      <c r="AN44" s="193"/>
      <c r="AO44" s="154"/>
      <c r="AP44" s="128"/>
    </row>
    <row r="45" spans="1:42" s="198" customFormat="1">
      <c r="A45" s="135"/>
      <c r="B45" s="176"/>
      <c r="C45" s="194">
        <v>811002</v>
      </c>
      <c r="D45" s="191" t="s">
        <v>70</v>
      </c>
      <c r="E45" s="171">
        <v>35691705.699999996</v>
      </c>
      <c r="F45" s="190">
        <f t="shared" si="18"/>
        <v>4.8850198871718039E-3</v>
      </c>
      <c r="G45" s="171">
        <v>15296445.299999999</v>
      </c>
      <c r="H45" s="190">
        <f t="shared" si="19"/>
        <v>1.0800773784716995E-3</v>
      </c>
      <c r="I45" s="169">
        <f t="shared" si="20"/>
        <v>50988150.999999993</v>
      </c>
      <c r="J45" s="168">
        <f t="shared" si="21"/>
        <v>2.3749973722068606E-3</v>
      </c>
      <c r="K45" s="171">
        <v>8949669</v>
      </c>
      <c r="L45" s="168">
        <f t="shared" si="22"/>
        <v>1.9914910721730837E-3</v>
      </c>
      <c r="M45" s="171">
        <v>4917138</v>
      </c>
      <c r="N45" s="168">
        <f t="shared" si="23"/>
        <v>1.3313043747977063E-3</v>
      </c>
      <c r="O45" s="171">
        <v>2744600</v>
      </c>
      <c r="P45" s="168">
        <f t="shared" si="24"/>
        <v>1.5099897541303888E-3</v>
      </c>
      <c r="Q45" s="171">
        <v>4116571</v>
      </c>
      <c r="R45" s="168">
        <f t="shared" si="25"/>
        <v>3.8345017598460339E-3</v>
      </c>
      <c r="S45" s="171">
        <v>0</v>
      </c>
      <c r="T45" s="168" t="e">
        <f t="shared" si="26"/>
        <v>#DIV/0!</v>
      </c>
      <c r="U45" s="171">
        <v>0</v>
      </c>
      <c r="V45" s="168">
        <f t="shared" si="27"/>
        <v>0</v>
      </c>
      <c r="W45" s="171">
        <v>0</v>
      </c>
      <c r="X45" s="168" t="e">
        <f t="shared" si="28"/>
        <v>#DIV/0!</v>
      </c>
      <c r="Y45" s="171">
        <v>0</v>
      </c>
      <c r="Z45" s="168">
        <f t="shared" si="29"/>
        <v>0</v>
      </c>
      <c r="AA45" s="171">
        <v>953558</v>
      </c>
      <c r="AB45" s="168">
        <f t="shared" si="30"/>
        <v>6.42138785615154E-3</v>
      </c>
      <c r="AC45" s="171">
        <v>0</v>
      </c>
      <c r="AD45" s="168" t="e">
        <f t="shared" si="31"/>
        <v>#DIV/0!</v>
      </c>
      <c r="AE45" s="170">
        <v>0</v>
      </c>
      <c r="AF45" s="168">
        <f t="shared" si="32"/>
        <v>0</v>
      </c>
      <c r="AG45" s="169">
        <f t="shared" si="33"/>
        <v>72669687</v>
      </c>
      <c r="AH45" s="168">
        <f t="shared" si="34"/>
        <v>2.2186711972116886E-3</v>
      </c>
      <c r="AI45" s="167"/>
      <c r="AJ45" s="166"/>
      <c r="AK45" s="143"/>
      <c r="AL45" s="142"/>
      <c r="AM45" s="141"/>
      <c r="AN45" s="193"/>
      <c r="AO45" s="199"/>
    </row>
    <row r="46" spans="1:42" s="132" customFormat="1">
      <c r="A46" s="135"/>
      <c r="B46" s="176"/>
      <c r="C46" s="194">
        <v>811003</v>
      </c>
      <c r="D46" s="191" t="s">
        <v>115</v>
      </c>
      <c r="E46" s="171">
        <v>64678282.899999999</v>
      </c>
      <c r="F46" s="190">
        <f t="shared" si="18"/>
        <v>8.8523283501865269E-3</v>
      </c>
      <c r="G46" s="171">
        <v>27719264.099999998</v>
      </c>
      <c r="H46" s="190">
        <f t="shared" si="19"/>
        <v>1.9572488584843105E-3</v>
      </c>
      <c r="I46" s="169">
        <f t="shared" si="20"/>
        <v>92397547</v>
      </c>
      <c r="J46" s="168">
        <f t="shared" si="21"/>
        <v>4.3038221041465088E-3</v>
      </c>
      <c r="K46" s="171">
        <v>31382949</v>
      </c>
      <c r="L46" s="168">
        <f t="shared" si="22"/>
        <v>6.9833714243468905E-3</v>
      </c>
      <c r="M46" s="171">
        <v>23215570</v>
      </c>
      <c r="N46" s="168">
        <f t="shared" si="23"/>
        <v>6.2855648762394677E-3</v>
      </c>
      <c r="O46" s="171">
        <v>14790450</v>
      </c>
      <c r="P46" s="168">
        <f t="shared" si="24"/>
        <v>8.1372250816067228E-3</v>
      </c>
      <c r="Q46" s="171">
        <v>15885000</v>
      </c>
      <c r="R46" s="168">
        <f t="shared" si="25"/>
        <v>1.4796552872561715E-2</v>
      </c>
      <c r="S46" s="171">
        <v>0</v>
      </c>
      <c r="T46" s="168" t="e">
        <f t="shared" si="26"/>
        <v>#DIV/0!</v>
      </c>
      <c r="U46" s="171">
        <v>15000</v>
      </c>
      <c r="V46" s="168">
        <f t="shared" si="27"/>
        <v>3.8112220856855122E-4</v>
      </c>
      <c r="W46" s="171">
        <v>0</v>
      </c>
      <c r="X46" s="168" t="e">
        <f t="shared" si="28"/>
        <v>#DIV/0!</v>
      </c>
      <c r="Y46" s="171">
        <v>0</v>
      </c>
      <c r="Z46" s="168">
        <f t="shared" si="29"/>
        <v>0</v>
      </c>
      <c r="AA46" s="171">
        <v>0</v>
      </c>
      <c r="AB46" s="168">
        <f t="shared" si="30"/>
        <v>0</v>
      </c>
      <c r="AC46" s="171">
        <v>0</v>
      </c>
      <c r="AD46" s="168" t="e">
        <f t="shared" si="31"/>
        <v>#DIV/0!</v>
      </c>
      <c r="AE46" s="170">
        <v>0</v>
      </c>
      <c r="AF46" s="168">
        <f t="shared" si="32"/>
        <v>0</v>
      </c>
      <c r="AG46" s="169">
        <f t="shared" si="33"/>
        <v>177686516</v>
      </c>
      <c r="AH46" s="168">
        <f t="shared" si="34"/>
        <v>5.4249298635632472E-3</v>
      </c>
      <c r="AI46" s="167"/>
      <c r="AJ46" s="166"/>
      <c r="AK46" s="143"/>
      <c r="AL46" s="142"/>
      <c r="AM46" s="141"/>
      <c r="AN46" s="193"/>
      <c r="AO46" s="154"/>
    </row>
    <row r="47" spans="1:42" s="132" customFormat="1">
      <c r="A47" s="135"/>
      <c r="B47" s="176"/>
      <c r="C47" s="194">
        <v>811004</v>
      </c>
      <c r="D47" s="191" t="s">
        <v>68</v>
      </c>
      <c r="E47" s="171">
        <v>72988601</v>
      </c>
      <c r="F47" s="190">
        <f t="shared" si="18"/>
        <v>9.9897374033835491E-3</v>
      </c>
      <c r="G47" s="171">
        <v>31280829</v>
      </c>
      <c r="H47" s="190">
        <f t="shared" si="19"/>
        <v>2.2087298794015576E-3</v>
      </c>
      <c r="I47" s="169">
        <f t="shared" si="20"/>
        <v>104269430</v>
      </c>
      <c r="J47" s="168">
        <f t="shared" si="21"/>
        <v>4.8568072658980556E-3</v>
      </c>
      <c r="K47" s="171">
        <v>16839204</v>
      </c>
      <c r="L47" s="168">
        <f t="shared" si="22"/>
        <v>3.7470798560819718E-3</v>
      </c>
      <c r="M47" s="171">
        <v>29168875</v>
      </c>
      <c r="N47" s="168">
        <f t="shared" si="23"/>
        <v>7.8974092033673744E-3</v>
      </c>
      <c r="O47" s="171">
        <v>18024587</v>
      </c>
      <c r="P47" s="168">
        <f t="shared" si="24"/>
        <v>9.9165421891830516E-3</v>
      </c>
      <c r="Q47" s="171">
        <v>9975572</v>
      </c>
      <c r="R47" s="168">
        <f t="shared" si="25"/>
        <v>9.2920414562194659E-3</v>
      </c>
      <c r="S47" s="171">
        <v>0</v>
      </c>
      <c r="T47" s="168" t="e">
        <f t="shared" si="26"/>
        <v>#DIV/0!</v>
      </c>
      <c r="U47" s="171">
        <v>155000</v>
      </c>
      <c r="V47" s="168">
        <f t="shared" si="27"/>
        <v>3.9382628218750295E-3</v>
      </c>
      <c r="W47" s="171">
        <v>0</v>
      </c>
      <c r="X47" s="168" t="e">
        <f t="shared" si="28"/>
        <v>#DIV/0!</v>
      </c>
      <c r="Y47" s="171">
        <v>0</v>
      </c>
      <c r="Z47" s="168">
        <f t="shared" si="29"/>
        <v>0</v>
      </c>
      <c r="AA47" s="171">
        <v>0</v>
      </c>
      <c r="AB47" s="168">
        <f t="shared" si="30"/>
        <v>0</v>
      </c>
      <c r="AC47" s="171">
        <v>0</v>
      </c>
      <c r="AD47" s="168" t="e">
        <f t="shared" si="31"/>
        <v>#DIV/0!</v>
      </c>
      <c r="AE47" s="170">
        <v>16158970</v>
      </c>
      <c r="AF47" s="168">
        <f t="shared" si="32"/>
        <v>4.933479528487271E-4</v>
      </c>
      <c r="AG47" s="169">
        <f t="shared" si="33"/>
        <v>194591638</v>
      </c>
      <c r="AH47" s="168">
        <f t="shared" si="34"/>
        <v>5.9410585110796403E-3</v>
      </c>
      <c r="AI47" s="167"/>
      <c r="AJ47" s="166"/>
      <c r="AK47" s="143"/>
      <c r="AL47" s="142"/>
      <c r="AM47" s="141"/>
      <c r="AN47" s="193"/>
      <c r="AO47" s="154"/>
    </row>
    <row r="48" spans="1:42" s="132" customFormat="1">
      <c r="A48" s="135"/>
      <c r="B48" s="176"/>
      <c r="C48" s="194">
        <v>811005</v>
      </c>
      <c r="D48" s="191" t="s">
        <v>67</v>
      </c>
      <c r="E48" s="171">
        <v>20054650</v>
      </c>
      <c r="F48" s="190">
        <f t="shared" si="18"/>
        <v>2.7448215813420771E-3</v>
      </c>
      <c r="G48" s="171">
        <v>8594850</v>
      </c>
      <c r="H48" s="190">
        <f t="shared" si="19"/>
        <v>6.0687976025106225E-4</v>
      </c>
      <c r="I48" s="169">
        <f t="shared" si="20"/>
        <v>28649500</v>
      </c>
      <c r="J48" s="168">
        <f t="shared" si="21"/>
        <v>1.33447645934524E-3</v>
      </c>
      <c r="K48" s="171">
        <v>4285000</v>
      </c>
      <c r="L48" s="168">
        <f t="shared" si="22"/>
        <v>9.5350333562745884E-4</v>
      </c>
      <c r="M48" s="171">
        <v>4125000</v>
      </c>
      <c r="N48" s="168">
        <f t="shared" si="23"/>
        <v>1.1168347412744035E-3</v>
      </c>
      <c r="O48" s="171">
        <v>231000</v>
      </c>
      <c r="P48" s="168">
        <f t="shared" si="24"/>
        <v>1.2708869533051075E-4</v>
      </c>
      <c r="Q48" s="171">
        <v>50000</v>
      </c>
      <c r="R48" s="168">
        <f t="shared" si="25"/>
        <v>4.6573978195032153E-5</v>
      </c>
      <c r="S48" s="171">
        <v>0</v>
      </c>
      <c r="T48" s="168" t="e">
        <f t="shared" si="26"/>
        <v>#DIV/0!</v>
      </c>
      <c r="U48" s="171">
        <v>0</v>
      </c>
      <c r="V48" s="168">
        <f t="shared" si="27"/>
        <v>0</v>
      </c>
      <c r="W48" s="171">
        <v>0</v>
      </c>
      <c r="X48" s="168" t="e">
        <f t="shared" si="28"/>
        <v>#DIV/0!</v>
      </c>
      <c r="Y48" s="171">
        <v>90000</v>
      </c>
      <c r="Z48" s="168">
        <f t="shared" si="29"/>
        <v>4.862797877069453E-3</v>
      </c>
      <c r="AA48" s="171">
        <v>215000</v>
      </c>
      <c r="AB48" s="168">
        <f t="shared" si="30"/>
        <v>1.4478389243995449E-3</v>
      </c>
      <c r="AC48" s="171">
        <v>0</v>
      </c>
      <c r="AD48" s="168" t="e">
        <f t="shared" si="31"/>
        <v>#DIV/0!</v>
      </c>
      <c r="AE48" s="170">
        <v>0</v>
      </c>
      <c r="AF48" s="168">
        <f t="shared" si="32"/>
        <v>0</v>
      </c>
      <c r="AG48" s="169">
        <f t="shared" si="33"/>
        <v>37645500</v>
      </c>
      <c r="AH48" s="168">
        <f t="shared" si="34"/>
        <v>1.149351125657561E-3</v>
      </c>
      <c r="AI48" s="167"/>
      <c r="AJ48" s="166"/>
      <c r="AK48" s="143"/>
      <c r="AL48" s="142"/>
      <c r="AM48" s="141"/>
      <c r="AN48" s="193"/>
      <c r="AO48" s="154"/>
    </row>
    <row r="49" spans="1:41" s="132" customFormat="1">
      <c r="A49" s="135"/>
      <c r="B49" s="176"/>
      <c r="C49" s="194">
        <v>811006</v>
      </c>
      <c r="D49" s="191" t="s">
        <v>66</v>
      </c>
      <c r="E49" s="171">
        <v>282100</v>
      </c>
      <c r="F49" s="190">
        <f t="shared" si="18"/>
        <v>3.8610206016888849E-5</v>
      </c>
      <c r="G49" s="171">
        <v>120900</v>
      </c>
      <c r="H49" s="190">
        <f t="shared" si="19"/>
        <v>8.5367124515673252E-6</v>
      </c>
      <c r="I49" s="169">
        <f t="shared" si="20"/>
        <v>403000</v>
      </c>
      <c r="J49" s="168">
        <f t="shared" si="21"/>
        <v>1.8771497342576021E-5</v>
      </c>
      <c r="K49" s="171">
        <v>216000</v>
      </c>
      <c r="L49" s="168">
        <f t="shared" si="22"/>
        <v>4.8064578878770391E-5</v>
      </c>
      <c r="M49" s="171">
        <v>60000</v>
      </c>
      <c r="N49" s="168">
        <f t="shared" si="23"/>
        <v>1.6244868963991324E-5</v>
      </c>
      <c r="O49" s="171">
        <v>32000</v>
      </c>
      <c r="P49" s="168">
        <f t="shared" si="24"/>
        <v>1.7605360392105388E-5</v>
      </c>
      <c r="Q49" s="171">
        <v>8000</v>
      </c>
      <c r="R49" s="168">
        <f t="shared" si="25"/>
        <v>7.4518365112051441E-6</v>
      </c>
      <c r="S49" s="171">
        <v>0</v>
      </c>
      <c r="T49" s="168" t="e">
        <f t="shared" si="26"/>
        <v>#DIV/0!</v>
      </c>
      <c r="U49" s="171">
        <v>0</v>
      </c>
      <c r="V49" s="168">
        <f t="shared" si="27"/>
        <v>0</v>
      </c>
      <c r="W49" s="171">
        <v>0</v>
      </c>
      <c r="X49" s="168" t="e">
        <f t="shared" si="28"/>
        <v>#DIV/0!</v>
      </c>
      <c r="Y49" s="171">
        <v>0</v>
      </c>
      <c r="Z49" s="168">
        <f t="shared" si="29"/>
        <v>0</v>
      </c>
      <c r="AA49" s="171">
        <v>0</v>
      </c>
      <c r="AB49" s="168">
        <f t="shared" si="30"/>
        <v>0</v>
      </c>
      <c r="AC49" s="171">
        <v>0</v>
      </c>
      <c r="AD49" s="168" t="e">
        <f t="shared" si="31"/>
        <v>#DIV/0!</v>
      </c>
      <c r="AE49" s="170">
        <v>0</v>
      </c>
      <c r="AF49" s="168">
        <f t="shared" si="32"/>
        <v>0</v>
      </c>
      <c r="AG49" s="169">
        <f t="shared" si="33"/>
        <v>719000</v>
      </c>
      <c r="AH49" s="168">
        <f t="shared" si="34"/>
        <v>2.1951719577314323E-5</v>
      </c>
      <c r="AI49" s="167"/>
      <c r="AJ49" s="166"/>
      <c r="AK49" s="143"/>
      <c r="AL49" s="142"/>
      <c r="AM49" s="141"/>
      <c r="AN49" s="193"/>
      <c r="AO49" s="140"/>
    </row>
    <row r="50" spans="1:41" s="198" customFormat="1">
      <c r="A50" s="135"/>
      <c r="B50" s="176"/>
      <c r="C50" s="194">
        <v>811007</v>
      </c>
      <c r="D50" s="191" t="s">
        <v>65</v>
      </c>
      <c r="E50" s="171">
        <v>0</v>
      </c>
      <c r="F50" s="190">
        <f t="shared" si="18"/>
        <v>0</v>
      </c>
      <c r="G50" s="171">
        <v>0</v>
      </c>
      <c r="H50" s="190">
        <f t="shared" si="19"/>
        <v>0</v>
      </c>
      <c r="I50" s="169">
        <f t="shared" si="20"/>
        <v>0</v>
      </c>
      <c r="J50" s="168">
        <f t="shared" si="21"/>
        <v>0</v>
      </c>
      <c r="K50" s="171">
        <v>0</v>
      </c>
      <c r="L50" s="168">
        <f t="shared" si="22"/>
        <v>0</v>
      </c>
      <c r="M50" s="171">
        <v>0</v>
      </c>
      <c r="N50" s="168">
        <f t="shared" si="23"/>
        <v>0</v>
      </c>
      <c r="O50" s="171">
        <v>0</v>
      </c>
      <c r="P50" s="168">
        <f t="shared" si="24"/>
        <v>0</v>
      </c>
      <c r="Q50" s="171">
        <v>0</v>
      </c>
      <c r="R50" s="168">
        <f t="shared" si="25"/>
        <v>0</v>
      </c>
      <c r="S50" s="171">
        <v>0</v>
      </c>
      <c r="T50" s="168" t="e">
        <f t="shared" si="26"/>
        <v>#DIV/0!</v>
      </c>
      <c r="U50" s="171">
        <v>0</v>
      </c>
      <c r="V50" s="168">
        <f t="shared" si="27"/>
        <v>0</v>
      </c>
      <c r="W50" s="171">
        <v>0</v>
      </c>
      <c r="X50" s="168" t="e">
        <f t="shared" si="28"/>
        <v>#DIV/0!</v>
      </c>
      <c r="Y50" s="171">
        <v>0</v>
      </c>
      <c r="Z50" s="168">
        <f t="shared" si="29"/>
        <v>0</v>
      </c>
      <c r="AA50" s="171">
        <v>0</v>
      </c>
      <c r="AB50" s="168">
        <f t="shared" si="30"/>
        <v>0</v>
      </c>
      <c r="AC50" s="171">
        <v>0</v>
      </c>
      <c r="AD50" s="168" t="e">
        <f t="shared" si="31"/>
        <v>#DIV/0!</v>
      </c>
      <c r="AE50" s="170">
        <v>0</v>
      </c>
      <c r="AF50" s="168">
        <f t="shared" si="32"/>
        <v>0</v>
      </c>
      <c r="AG50" s="169">
        <f t="shared" si="33"/>
        <v>0</v>
      </c>
      <c r="AH50" s="168">
        <f t="shared" si="34"/>
        <v>0</v>
      </c>
      <c r="AI50" s="167"/>
      <c r="AJ50" s="166"/>
      <c r="AK50" s="143"/>
      <c r="AL50" s="142"/>
      <c r="AM50" s="141"/>
      <c r="AN50" s="193"/>
      <c r="AO50" s="199"/>
    </row>
    <row r="51" spans="1:41" s="132" customFormat="1">
      <c r="A51" s="135"/>
      <c r="B51" s="176"/>
      <c r="C51" s="194">
        <v>811010</v>
      </c>
      <c r="D51" s="191" t="s">
        <v>114</v>
      </c>
      <c r="E51" s="171">
        <v>0</v>
      </c>
      <c r="F51" s="190">
        <f t="shared" si="18"/>
        <v>0</v>
      </c>
      <c r="G51" s="171">
        <v>0</v>
      </c>
      <c r="H51" s="190">
        <f t="shared" si="19"/>
        <v>0</v>
      </c>
      <c r="I51" s="169">
        <f t="shared" si="20"/>
        <v>0</v>
      </c>
      <c r="J51" s="168">
        <f t="shared" si="21"/>
        <v>0</v>
      </c>
      <c r="K51" s="171">
        <v>0</v>
      </c>
      <c r="L51" s="168">
        <f t="shared" si="22"/>
        <v>0</v>
      </c>
      <c r="M51" s="171">
        <v>0</v>
      </c>
      <c r="N51" s="168">
        <f t="shared" si="23"/>
        <v>0</v>
      </c>
      <c r="O51" s="171">
        <v>0</v>
      </c>
      <c r="P51" s="168">
        <f t="shared" si="24"/>
        <v>0</v>
      </c>
      <c r="Q51" s="171">
        <v>0</v>
      </c>
      <c r="R51" s="168">
        <f t="shared" si="25"/>
        <v>0</v>
      </c>
      <c r="S51" s="171">
        <v>0</v>
      </c>
      <c r="T51" s="168" t="e">
        <f t="shared" si="26"/>
        <v>#DIV/0!</v>
      </c>
      <c r="U51" s="171">
        <v>0</v>
      </c>
      <c r="V51" s="168">
        <f t="shared" si="27"/>
        <v>0</v>
      </c>
      <c r="W51" s="171">
        <v>0</v>
      </c>
      <c r="X51" s="168" t="e">
        <f t="shared" si="28"/>
        <v>#DIV/0!</v>
      </c>
      <c r="Y51" s="171">
        <v>0</v>
      </c>
      <c r="Z51" s="168">
        <f t="shared" si="29"/>
        <v>0</v>
      </c>
      <c r="AA51" s="171">
        <v>0</v>
      </c>
      <c r="AB51" s="168">
        <f t="shared" si="30"/>
        <v>0</v>
      </c>
      <c r="AC51" s="171">
        <v>0</v>
      </c>
      <c r="AD51" s="168" t="e">
        <f t="shared" si="31"/>
        <v>#DIV/0!</v>
      </c>
      <c r="AE51" s="170">
        <v>0</v>
      </c>
      <c r="AF51" s="168">
        <f t="shared" si="32"/>
        <v>0</v>
      </c>
      <c r="AG51" s="169">
        <f t="shared" si="33"/>
        <v>0</v>
      </c>
      <c r="AH51" s="168">
        <f t="shared" si="34"/>
        <v>0</v>
      </c>
      <c r="AI51" s="167"/>
      <c r="AJ51" s="166"/>
      <c r="AK51" s="143"/>
      <c r="AL51" s="142"/>
      <c r="AM51" s="141"/>
      <c r="AN51" s="193"/>
      <c r="AO51" s="154"/>
    </row>
    <row r="52" spans="1:41" s="132" customFormat="1">
      <c r="A52" s="135"/>
      <c r="B52" s="176"/>
      <c r="C52" s="194">
        <v>821000</v>
      </c>
      <c r="D52" s="191" t="s">
        <v>64</v>
      </c>
      <c r="E52" s="171">
        <v>371350</v>
      </c>
      <c r="F52" s="190">
        <f t="shared" si="18"/>
        <v>5.0825593776574528E-5</v>
      </c>
      <c r="G52" s="171">
        <v>159150</v>
      </c>
      <c r="H52" s="190">
        <f t="shared" si="19"/>
        <v>1.1237533388477584E-5</v>
      </c>
      <c r="I52" s="169">
        <f t="shared" si="20"/>
        <v>530500</v>
      </c>
      <c r="J52" s="168">
        <f t="shared" si="21"/>
        <v>2.4710370571306648E-5</v>
      </c>
      <c r="K52" s="171">
        <v>234000</v>
      </c>
      <c r="L52" s="168">
        <f t="shared" si="22"/>
        <v>5.2069960452001255E-5</v>
      </c>
      <c r="M52" s="171">
        <v>0</v>
      </c>
      <c r="N52" s="168">
        <f t="shared" si="23"/>
        <v>0</v>
      </c>
      <c r="O52" s="171">
        <v>0</v>
      </c>
      <c r="P52" s="168">
        <f t="shared" si="24"/>
        <v>0</v>
      </c>
      <c r="Q52" s="171">
        <v>0</v>
      </c>
      <c r="R52" s="168">
        <f t="shared" si="25"/>
        <v>0</v>
      </c>
      <c r="S52" s="171">
        <v>0</v>
      </c>
      <c r="T52" s="168" t="e">
        <f t="shared" si="26"/>
        <v>#DIV/0!</v>
      </c>
      <c r="U52" s="171">
        <v>0</v>
      </c>
      <c r="V52" s="168">
        <f t="shared" si="27"/>
        <v>0</v>
      </c>
      <c r="W52" s="171">
        <v>0</v>
      </c>
      <c r="X52" s="168" t="e">
        <f t="shared" si="28"/>
        <v>#DIV/0!</v>
      </c>
      <c r="Y52" s="171">
        <v>0</v>
      </c>
      <c r="Z52" s="168">
        <f t="shared" si="29"/>
        <v>0</v>
      </c>
      <c r="AA52" s="171">
        <v>0</v>
      </c>
      <c r="AB52" s="168">
        <f t="shared" si="30"/>
        <v>0</v>
      </c>
      <c r="AC52" s="171">
        <v>0</v>
      </c>
      <c r="AD52" s="168" t="e">
        <f t="shared" si="31"/>
        <v>#DIV/0!</v>
      </c>
      <c r="AE52" s="170">
        <v>2499375</v>
      </c>
      <c r="AF52" s="168">
        <f t="shared" si="32"/>
        <v>7.6308176799095941E-5</v>
      </c>
      <c r="AG52" s="169">
        <f t="shared" si="33"/>
        <v>3263875</v>
      </c>
      <c r="AH52" s="168">
        <f t="shared" si="34"/>
        <v>9.9649052483180502E-5</v>
      </c>
      <c r="AI52" s="167"/>
      <c r="AJ52" s="166"/>
      <c r="AK52" s="143"/>
      <c r="AL52" s="142"/>
      <c r="AM52" s="141"/>
      <c r="AN52" s="193"/>
      <c r="AO52" s="154"/>
    </row>
    <row r="53" spans="1:41" s="132" customFormat="1">
      <c r="A53" s="135"/>
      <c r="B53" s="176"/>
      <c r="C53" s="194">
        <v>821001</v>
      </c>
      <c r="D53" s="191" t="s">
        <v>63</v>
      </c>
      <c r="E53" s="171">
        <v>696706224.89999998</v>
      </c>
      <c r="F53" s="190">
        <f t="shared" si="18"/>
        <v>9.5356153408854644E-2</v>
      </c>
      <c r="G53" s="171">
        <v>298588382.09999996</v>
      </c>
      <c r="H53" s="190">
        <f t="shared" si="19"/>
        <v>2.1083235395917388E-2</v>
      </c>
      <c r="I53" s="169">
        <f t="shared" si="20"/>
        <v>995294607</v>
      </c>
      <c r="J53" s="168">
        <f t="shared" si="21"/>
        <v>4.6360223499704083E-2</v>
      </c>
      <c r="K53" s="171">
        <v>370014605</v>
      </c>
      <c r="L53" s="168">
        <f t="shared" si="22"/>
        <v>8.2336093371849856E-2</v>
      </c>
      <c r="M53" s="171">
        <v>324876369</v>
      </c>
      <c r="N53" s="168">
        <f t="shared" si="23"/>
        <v>8.7959567398371546E-2</v>
      </c>
      <c r="O53" s="171">
        <v>153679946</v>
      </c>
      <c r="P53" s="168">
        <f t="shared" si="24"/>
        <v>8.4549713574040453E-2</v>
      </c>
      <c r="Q53" s="171">
        <v>108753522</v>
      </c>
      <c r="R53" s="168">
        <f t="shared" si="25"/>
        <v>0.10130168324521899</v>
      </c>
      <c r="S53" s="171">
        <v>0</v>
      </c>
      <c r="T53" s="168" t="e">
        <f t="shared" si="26"/>
        <v>#DIV/0!</v>
      </c>
      <c r="U53" s="171">
        <v>4461219</v>
      </c>
      <c r="V53" s="168">
        <f t="shared" si="27"/>
        <v>0.11335130921253224</v>
      </c>
      <c r="W53" s="171">
        <v>0</v>
      </c>
      <c r="X53" s="168" t="e">
        <f t="shared" si="28"/>
        <v>#DIV/0!</v>
      </c>
      <c r="Y53" s="171">
        <v>4430414</v>
      </c>
      <c r="Z53" s="168">
        <f t="shared" si="29"/>
        <v>0.23938008659709759</v>
      </c>
      <c r="AA53" s="171">
        <v>35294577</v>
      </c>
      <c r="AB53" s="168">
        <f t="shared" si="30"/>
        <v>0.23767842977124146</v>
      </c>
      <c r="AC53" s="171">
        <v>0</v>
      </c>
      <c r="AD53" s="168" t="e">
        <f t="shared" si="31"/>
        <v>#DIV/0!</v>
      </c>
      <c r="AE53" s="170">
        <v>132943852</v>
      </c>
      <c r="AF53" s="168">
        <f t="shared" si="32"/>
        <v>4.058895909084809E-3</v>
      </c>
      <c r="AG53" s="169">
        <f t="shared" si="33"/>
        <v>2129749111</v>
      </c>
      <c r="AH53" s="168">
        <f t="shared" si="34"/>
        <v>6.5023164471079933E-2</v>
      </c>
      <c r="AI53" s="167"/>
      <c r="AJ53" s="166"/>
      <c r="AK53" s="143"/>
      <c r="AL53" s="142"/>
      <c r="AM53" s="141"/>
      <c r="AN53" s="193"/>
      <c r="AO53" s="154"/>
    </row>
    <row r="54" spans="1:41" s="132" customFormat="1">
      <c r="A54" s="135"/>
      <c r="B54" s="176"/>
      <c r="C54" s="194">
        <v>821002</v>
      </c>
      <c r="D54" s="191" t="s">
        <v>62</v>
      </c>
      <c r="E54" s="171">
        <v>43054603.899999999</v>
      </c>
      <c r="F54" s="190">
        <f t="shared" si="18"/>
        <v>5.8927583358899189E-3</v>
      </c>
      <c r="G54" s="171">
        <v>18451973.099999998</v>
      </c>
      <c r="H54" s="190">
        <f t="shared" si="19"/>
        <v>1.3028882425041798E-3</v>
      </c>
      <c r="I54" s="169">
        <f t="shared" si="20"/>
        <v>61506577</v>
      </c>
      <c r="J54" s="168">
        <f t="shared" si="21"/>
        <v>2.8649393218522271E-3</v>
      </c>
      <c r="K54" s="171">
        <v>8968462</v>
      </c>
      <c r="L54" s="168">
        <f t="shared" si="22"/>
        <v>1.9956729130567352E-3</v>
      </c>
      <c r="M54" s="171">
        <v>3052718</v>
      </c>
      <c r="N54" s="168">
        <f t="shared" si="23"/>
        <v>8.265167315669611E-4</v>
      </c>
      <c r="O54" s="171">
        <v>2716454</v>
      </c>
      <c r="P54" s="168">
        <f t="shared" si="24"/>
        <v>1.4945047393305076E-3</v>
      </c>
      <c r="Q54" s="171">
        <v>7780216</v>
      </c>
      <c r="R54" s="168">
        <f t="shared" si="25"/>
        <v>7.2471122067328054E-3</v>
      </c>
      <c r="S54" s="171">
        <v>0</v>
      </c>
      <c r="T54" s="168" t="e">
        <f t="shared" si="26"/>
        <v>#DIV/0!</v>
      </c>
      <c r="U54" s="171">
        <v>880738</v>
      </c>
      <c r="V54" s="168">
        <f t="shared" si="27"/>
        <v>2.2377920782016579E-2</v>
      </c>
      <c r="W54" s="171">
        <v>0</v>
      </c>
      <c r="X54" s="168" t="e">
        <f t="shared" si="28"/>
        <v>#DIV/0!</v>
      </c>
      <c r="Y54" s="171">
        <v>268350</v>
      </c>
      <c r="Z54" s="168">
        <f t="shared" si="29"/>
        <v>1.4499242336795419E-2</v>
      </c>
      <c r="AA54" s="171">
        <v>880738</v>
      </c>
      <c r="AB54" s="168">
        <f t="shared" si="30"/>
        <v>5.9310081795246805E-3</v>
      </c>
      <c r="AC54" s="171">
        <v>0</v>
      </c>
      <c r="AD54" s="168" t="e">
        <f t="shared" si="31"/>
        <v>#DIV/0!</v>
      </c>
      <c r="AE54" s="170">
        <v>7222627</v>
      </c>
      <c r="AF54" s="168">
        <f t="shared" si="32"/>
        <v>2.2051332755985953E-4</v>
      </c>
      <c r="AG54" s="169">
        <f t="shared" si="33"/>
        <v>93276880</v>
      </c>
      <c r="AH54" s="168">
        <f t="shared" si="34"/>
        <v>2.8478274169774671E-3</v>
      </c>
      <c r="AI54" s="167"/>
      <c r="AJ54" s="166"/>
      <c r="AK54" s="143"/>
      <c r="AL54" s="142"/>
      <c r="AM54" s="141"/>
      <c r="AN54" s="193"/>
      <c r="AO54" s="154"/>
    </row>
    <row r="55" spans="1:41" s="132" customFormat="1">
      <c r="A55" s="135"/>
      <c r="B55" s="176"/>
      <c r="C55" s="194">
        <v>821004</v>
      </c>
      <c r="D55" s="191" t="s">
        <v>61</v>
      </c>
      <c r="E55" s="171">
        <v>693000</v>
      </c>
      <c r="F55" s="190">
        <f t="shared" si="18"/>
        <v>9.4848893192853498E-5</v>
      </c>
      <c r="G55" s="171">
        <v>297000</v>
      </c>
      <c r="H55" s="190">
        <f t="shared" si="19"/>
        <v>2.0971080216009063E-5</v>
      </c>
      <c r="I55" s="169">
        <f t="shared" si="20"/>
        <v>990000</v>
      </c>
      <c r="J55" s="168">
        <f t="shared" si="21"/>
        <v>4.6113603893673109E-5</v>
      </c>
      <c r="K55" s="171">
        <v>0</v>
      </c>
      <c r="L55" s="168">
        <f t="shared" si="22"/>
        <v>0</v>
      </c>
      <c r="M55" s="171">
        <v>0</v>
      </c>
      <c r="N55" s="168">
        <f t="shared" si="23"/>
        <v>0</v>
      </c>
      <c r="O55" s="171">
        <v>0</v>
      </c>
      <c r="P55" s="168">
        <f t="shared" si="24"/>
        <v>0</v>
      </c>
      <c r="Q55" s="171">
        <v>0</v>
      </c>
      <c r="R55" s="168">
        <f t="shared" si="25"/>
        <v>0</v>
      </c>
      <c r="S55" s="171">
        <v>0</v>
      </c>
      <c r="T55" s="168" t="e">
        <f t="shared" si="26"/>
        <v>#DIV/0!</v>
      </c>
      <c r="U55" s="171">
        <v>0</v>
      </c>
      <c r="V55" s="168">
        <f t="shared" si="27"/>
        <v>0</v>
      </c>
      <c r="W55" s="171">
        <v>0</v>
      </c>
      <c r="X55" s="168" t="e">
        <f t="shared" si="28"/>
        <v>#DIV/0!</v>
      </c>
      <c r="Y55" s="171">
        <v>0</v>
      </c>
      <c r="Z55" s="168">
        <f t="shared" si="29"/>
        <v>0</v>
      </c>
      <c r="AA55" s="171">
        <v>0</v>
      </c>
      <c r="AB55" s="168">
        <f t="shared" si="30"/>
        <v>0</v>
      </c>
      <c r="AC55" s="171">
        <v>0</v>
      </c>
      <c r="AD55" s="168" t="e">
        <f t="shared" si="31"/>
        <v>#DIV/0!</v>
      </c>
      <c r="AE55" s="170">
        <v>0</v>
      </c>
      <c r="AF55" s="168">
        <f t="shared" si="32"/>
        <v>0</v>
      </c>
      <c r="AG55" s="169">
        <f t="shared" si="33"/>
        <v>990000</v>
      </c>
      <c r="AH55" s="168">
        <f t="shared" si="34"/>
        <v>3.0225594411044755E-5</v>
      </c>
      <c r="AI55" s="167"/>
      <c r="AJ55" s="166"/>
      <c r="AK55" s="143"/>
      <c r="AL55" s="142"/>
      <c r="AM55" s="141"/>
      <c r="AN55" s="193"/>
      <c r="AO55" s="154"/>
    </row>
    <row r="56" spans="1:41" s="132" customFormat="1">
      <c r="A56" s="135"/>
      <c r="B56" s="176"/>
      <c r="C56" s="194">
        <v>821005</v>
      </c>
      <c r="D56" s="191" t="s">
        <v>60</v>
      </c>
      <c r="E56" s="171">
        <v>0</v>
      </c>
      <c r="F56" s="190">
        <f t="shared" si="18"/>
        <v>0</v>
      </c>
      <c r="G56" s="171">
        <v>0</v>
      </c>
      <c r="H56" s="190">
        <f t="shared" si="19"/>
        <v>0</v>
      </c>
      <c r="I56" s="169">
        <f t="shared" si="20"/>
        <v>0</v>
      </c>
      <c r="J56" s="168">
        <f t="shared" si="21"/>
        <v>0</v>
      </c>
      <c r="K56" s="171">
        <v>0</v>
      </c>
      <c r="L56" s="168">
        <f t="shared" si="22"/>
        <v>0</v>
      </c>
      <c r="M56" s="171">
        <v>0</v>
      </c>
      <c r="N56" s="168">
        <f t="shared" si="23"/>
        <v>0</v>
      </c>
      <c r="O56" s="171">
        <v>0</v>
      </c>
      <c r="P56" s="168">
        <f t="shared" si="24"/>
        <v>0</v>
      </c>
      <c r="Q56" s="171">
        <v>0</v>
      </c>
      <c r="R56" s="168">
        <f t="shared" si="25"/>
        <v>0</v>
      </c>
      <c r="S56" s="171">
        <v>0</v>
      </c>
      <c r="T56" s="168" t="e">
        <f t="shared" si="26"/>
        <v>#DIV/0!</v>
      </c>
      <c r="U56" s="171">
        <v>0</v>
      </c>
      <c r="V56" s="168">
        <f t="shared" si="27"/>
        <v>0</v>
      </c>
      <c r="W56" s="171">
        <v>0</v>
      </c>
      <c r="X56" s="168" t="e">
        <f t="shared" si="28"/>
        <v>#DIV/0!</v>
      </c>
      <c r="Y56" s="171">
        <v>0</v>
      </c>
      <c r="Z56" s="168">
        <f t="shared" si="29"/>
        <v>0</v>
      </c>
      <c r="AA56" s="171">
        <v>0</v>
      </c>
      <c r="AB56" s="168">
        <f t="shared" si="30"/>
        <v>0</v>
      </c>
      <c r="AC56" s="171">
        <v>0</v>
      </c>
      <c r="AD56" s="168" t="e">
        <f t="shared" si="31"/>
        <v>#DIV/0!</v>
      </c>
      <c r="AE56" s="170">
        <v>0</v>
      </c>
      <c r="AF56" s="168">
        <f t="shared" si="32"/>
        <v>0</v>
      </c>
      <c r="AG56" s="169">
        <f t="shared" si="33"/>
        <v>0</v>
      </c>
      <c r="AH56" s="168">
        <f t="shared" si="34"/>
        <v>0</v>
      </c>
      <c r="AI56" s="167"/>
      <c r="AJ56" s="166"/>
      <c r="AK56" s="143"/>
      <c r="AL56" s="142"/>
      <c r="AM56" s="141"/>
      <c r="AN56" s="193"/>
      <c r="AO56" s="154"/>
    </row>
    <row r="57" spans="1:41" s="132" customFormat="1">
      <c r="A57" s="135"/>
      <c r="B57" s="176"/>
      <c r="C57" s="194">
        <v>821006</v>
      </c>
      <c r="D57" s="191" t="s">
        <v>59</v>
      </c>
      <c r="E57" s="171">
        <v>51208929.566666633</v>
      </c>
      <c r="F57" s="190">
        <f t="shared" si="18"/>
        <v>7.0088171587144605E-3</v>
      </c>
      <c r="G57" s="171">
        <v>21946684.099999987</v>
      </c>
      <c r="H57" s="190">
        <f t="shared" si="19"/>
        <v>1.5496487297525603E-3</v>
      </c>
      <c r="I57" s="169">
        <f t="shared" si="20"/>
        <v>73155613.666666627</v>
      </c>
      <c r="J57" s="168">
        <f t="shared" si="21"/>
        <v>3.407544435579034E-3</v>
      </c>
      <c r="K57" s="171">
        <v>25026070.131944418</v>
      </c>
      <c r="L57" s="168">
        <f t="shared" si="22"/>
        <v>5.5688311198263066E-3</v>
      </c>
      <c r="M57" s="171">
        <v>23311408.416666657</v>
      </c>
      <c r="N57" s="168">
        <f t="shared" si="23"/>
        <v>6.3115129182472387E-3</v>
      </c>
      <c r="O57" s="171">
        <v>10140252.25</v>
      </c>
      <c r="P57" s="168">
        <f t="shared" si="24"/>
        <v>5.5788373540033602E-3</v>
      </c>
      <c r="Q57" s="171">
        <v>8203104.3680555522</v>
      </c>
      <c r="R57" s="168">
        <f t="shared" si="25"/>
        <v>7.6410240793878459E-3</v>
      </c>
      <c r="S57" s="171">
        <v>0</v>
      </c>
      <c r="T57" s="168" t="e">
        <f t="shared" si="26"/>
        <v>#DIV/0!</v>
      </c>
      <c r="U57" s="171">
        <v>52083.333333333372</v>
      </c>
      <c r="V57" s="168">
        <f t="shared" si="27"/>
        <v>1.3233410019741372E-3</v>
      </c>
      <c r="W57" s="171">
        <v>0</v>
      </c>
      <c r="X57" s="168" t="e">
        <f t="shared" si="28"/>
        <v>#DIV/0!</v>
      </c>
      <c r="Y57" s="171">
        <v>716747.08333333302</v>
      </c>
      <c r="Z57" s="168">
        <f t="shared" si="29"/>
        <v>3.8726624391433935E-2</v>
      </c>
      <c r="AA57" s="171">
        <v>1796220.5</v>
      </c>
      <c r="AB57" s="168">
        <f t="shared" si="30"/>
        <v>1.2095990496299594E-2</v>
      </c>
      <c r="AC57" s="171">
        <v>0</v>
      </c>
      <c r="AD57" s="168" t="e">
        <f t="shared" si="31"/>
        <v>#DIV/0!</v>
      </c>
      <c r="AE57" s="170">
        <v>0</v>
      </c>
      <c r="AF57" s="168">
        <f t="shared" si="32"/>
        <v>0</v>
      </c>
      <c r="AG57" s="169">
        <f t="shared" si="33"/>
        <v>142401499.74999994</v>
      </c>
      <c r="AH57" s="168">
        <f t="shared" si="34"/>
        <v>4.3476464393616054E-3</v>
      </c>
      <c r="AI57" s="167"/>
      <c r="AJ57" s="166"/>
      <c r="AK57" s="143"/>
      <c r="AL57" s="142"/>
      <c r="AM57" s="141"/>
      <c r="AN57" s="193"/>
      <c r="AO57" s="154"/>
    </row>
    <row r="58" spans="1:41" s="132" customFormat="1">
      <c r="A58" s="135"/>
      <c r="B58" s="176"/>
      <c r="C58" s="194">
        <v>821007</v>
      </c>
      <c r="D58" s="191" t="s">
        <v>58</v>
      </c>
      <c r="E58" s="171">
        <v>0</v>
      </c>
      <c r="F58" s="190">
        <f t="shared" si="18"/>
        <v>0</v>
      </c>
      <c r="G58" s="171">
        <v>0</v>
      </c>
      <c r="H58" s="190">
        <f t="shared" si="19"/>
        <v>0</v>
      </c>
      <c r="I58" s="169">
        <f t="shared" si="20"/>
        <v>0</v>
      </c>
      <c r="J58" s="168">
        <f t="shared" si="21"/>
        <v>0</v>
      </c>
      <c r="K58" s="171">
        <v>0</v>
      </c>
      <c r="L58" s="168">
        <f t="shared" si="22"/>
        <v>0</v>
      </c>
      <c r="M58" s="171">
        <v>0</v>
      </c>
      <c r="N58" s="168">
        <f t="shared" si="23"/>
        <v>0</v>
      </c>
      <c r="O58" s="171">
        <v>0</v>
      </c>
      <c r="P58" s="168">
        <f t="shared" si="24"/>
        <v>0</v>
      </c>
      <c r="Q58" s="171">
        <v>0</v>
      </c>
      <c r="R58" s="168">
        <f t="shared" si="25"/>
        <v>0</v>
      </c>
      <c r="S58" s="171">
        <v>0</v>
      </c>
      <c r="T58" s="168" t="e">
        <f t="shared" si="26"/>
        <v>#DIV/0!</v>
      </c>
      <c r="U58" s="171">
        <v>0</v>
      </c>
      <c r="V58" s="168">
        <f t="shared" si="27"/>
        <v>0</v>
      </c>
      <c r="W58" s="171">
        <v>0</v>
      </c>
      <c r="X58" s="168" t="e">
        <f t="shared" si="28"/>
        <v>#DIV/0!</v>
      </c>
      <c r="Y58" s="171">
        <v>0</v>
      </c>
      <c r="Z58" s="168">
        <f t="shared" si="29"/>
        <v>0</v>
      </c>
      <c r="AA58" s="171">
        <v>0</v>
      </c>
      <c r="AB58" s="168">
        <f t="shared" si="30"/>
        <v>0</v>
      </c>
      <c r="AC58" s="171">
        <v>0</v>
      </c>
      <c r="AD58" s="168" t="e">
        <f t="shared" si="31"/>
        <v>#DIV/0!</v>
      </c>
      <c r="AE58" s="170">
        <v>0</v>
      </c>
      <c r="AF58" s="168">
        <f t="shared" si="32"/>
        <v>0</v>
      </c>
      <c r="AG58" s="169">
        <f t="shared" si="33"/>
        <v>0</v>
      </c>
      <c r="AH58" s="168">
        <f t="shared" si="34"/>
        <v>0</v>
      </c>
      <c r="AI58" s="167"/>
      <c r="AJ58" s="166"/>
      <c r="AK58" s="143"/>
      <c r="AL58" s="142"/>
      <c r="AM58" s="141"/>
      <c r="AN58" s="193"/>
      <c r="AO58" s="154"/>
    </row>
    <row r="59" spans="1:41" s="132" customFormat="1">
      <c r="A59" s="135"/>
      <c r="B59" s="176"/>
      <c r="C59" s="194">
        <v>821011</v>
      </c>
      <c r="D59" s="191" t="s">
        <v>113</v>
      </c>
      <c r="E59" s="171">
        <v>0</v>
      </c>
      <c r="F59" s="190">
        <f t="shared" si="18"/>
        <v>0</v>
      </c>
      <c r="G59" s="171">
        <v>0</v>
      </c>
      <c r="H59" s="190">
        <f t="shared" si="19"/>
        <v>0</v>
      </c>
      <c r="I59" s="169">
        <f t="shared" si="20"/>
        <v>0</v>
      </c>
      <c r="J59" s="168">
        <f t="shared" si="21"/>
        <v>0</v>
      </c>
      <c r="K59" s="171">
        <v>0</v>
      </c>
      <c r="L59" s="168">
        <f t="shared" si="22"/>
        <v>0</v>
      </c>
      <c r="M59" s="171">
        <v>0</v>
      </c>
      <c r="N59" s="168">
        <f t="shared" si="23"/>
        <v>0</v>
      </c>
      <c r="O59" s="171">
        <v>0</v>
      </c>
      <c r="P59" s="168">
        <f t="shared" si="24"/>
        <v>0</v>
      </c>
      <c r="Q59" s="171">
        <v>0</v>
      </c>
      <c r="R59" s="168">
        <f t="shared" si="25"/>
        <v>0</v>
      </c>
      <c r="S59" s="171">
        <v>0</v>
      </c>
      <c r="T59" s="168" t="e">
        <f t="shared" si="26"/>
        <v>#DIV/0!</v>
      </c>
      <c r="U59" s="171">
        <v>0</v>
      </c>
      <c r="V59" s="168">
        <f t="shared" si="27"/>
        <v>0</v>
      </c>
      <c r="W59" s="171">
        <v>0</v>
      </c>
      <c r="X59" s="168" t="e">
        <f t="shared" si="28"/>
        <v>#DIV/0!</v>
      </c>
      <c r="Y59" s="171">
        <v>0</v>
      </c>
      <c r="Z59" s="168">
        <f t="shared" si="29"/>
        <v>0</v>
      </c>
      <c r="AA59" s="171">
        <v>0</v>
      </c>
      <c r="AB59" s="168">
        <f t="shared" si="30"/>
        <v>0</v>
      </c>
      <c r="AC59" s="171">
        <v>0</v>
      </c>
      <c r="AD59" s="168" t="e">
        <f t="shared" si="31"/>
        <v>#DIV/0!</v>
      </c>
      <c r="AE59" s="170">
        <v>0</v>
      </c>
      <c r="AF59" s="168">
        <f t="shared" si="32"/>
        <v>0</v>
      </c>
      <c r="AG59" s="169">
        <f t="shared" si="33"/>
        <v>0</v>
      </c>
      <c r="AH59" s="168">
        <f t="shared" si="34"/>
        <v>0</v>
      </c>
      <c r="AI59" s="167"/>
      <c r="AJ59" s="166"/>
      <c r="AK59" s="143"/>
      <c r="AL59" s="142"/>
      <c r="AM59" s="141"/>
      <c r="AN59" s="193"/>
      <c r="AO59" s="154"/>
    </row>
    <row r="60" spans="1:41" s="132" customFormat="1">
      <c r="A60" s="135"/>
      <c r="B60" s="176"/>
      <c r="C60" s="194">
        <v>822001</v>
      </c>
      <c r="D60" s="191" t="s">
        <v>57</v>
      </c>
      <c r="E60" s="171">
        <v>764120</v>
      </c>
      <c r="F60" s="190">
        <f t="shared" si="18"/>
        <v>1.0458288061547362E-4</v>
      </c>
      <c r="G60" s="171">
        <v>327480</v>
      </c>
      <c r="H60" s="190">
        <f t="shared" si="19"/>
        <v>2.3123263801813631E-5</v>
      </c>
      <c r="I60" s="169">
        <f t="shared" si="20"/>
        <v>1091600</v>
      </c>
      <c r="J60" s="168">
        <f t="shared" si="21"/>
        <v>5.0846070717508645E-5</v>
      </c>
      <c r="K60" s="171">
        <v>0</v>
      </c>
      <c r="L60" s="168">
        <f t="shared" si="22"/>
        <v>0</v>
      </c>
      <c r="M60" s="171">
        <v>0</v>
      </c>
      <c r="N60" s="168">
        <f t="shared" si="23"/>
        <v>0</v>
      </c>
      <c r="O60" s="171">
        <v>0</v>
      </c>
      <c r="P60" s="168">
        <f t="shared" si="24"/>
        <v>0</v>
      </c>
      <c r="Q60" s="171">
        <v>0</v>
      </c>
      <c r="R60" s="168">
        <f t="shared" si="25"/>
        <v>0</v>
      </c>
      <c r="S60" s="171">
        <v>0</v>
      </c>
      <c r="T60" s="168" t="e">
        <f t="shared" si="26"/>
        <v>#DIV/0!</v>
      </c>
      <c r="U60" s="171">
        <v>0</v>
      </c>
      <c r="V60" s="168">
        <f t="shared" si="27"/>
        <v>0</v>
      </c>
      <c r="W60" s="171">
        <v>0</v>
      </c>
      <c r="X60" s="168" t="e">
        <f t="shared" si="28"/>
        <v>#DIV/0!</v>
      </c>
      <c r="Y60" s="171">
        <v>0</v>
      </c>
      <c r="Z60" s="168">
        <f t="shared" si="29"/>
        <v>0</v>
      </c>
      <c r="AA60" s="171">
        <v>0</v>
      </c>
      <c r="AB60" s="168">
        <f t="shared" si="30"/>
        <v>0</v>
      </c>
      <c r="AC60" s="171">
        <v>0</v>
      </c>
      <c r="AD60" s="168" t="e">
        <f t="shared" si="31"/>
        <v>#DIV/0!</v>
      </c>
      <c r="AE60" s="170">
        <v>0</v>
      </c>
      <c r="AF60" s="168">
        <f t="shared" si="32"/>
        <v>0</v>
      </c>
      <c r="AG60" s="169">
        <f t="shared" si="33"/>
        <v>1091600</v>
      </c>
      <c r="AH60" s="168">
        <f t="shared" si="34"/>
        <v>3.3327534201107531E-5</v>
      </c>
      <c r="AI60" s="167"/>
      <c r="AJ60" s="166"/>
      <c r="AK60" s="143"/>
      <c r="AL60" s="142"/>
      <c r="AM60" s="141"/>
      <c r="AN60" s="193"/>
      <c r="AO60" s="154"/>
    </row>
    <row r="61" spans="1:41" s="132" customFormat="1">
      <c r="A61" s="135"/>
      <c r="B61" s="176"/>
      <c r="C61" s="194">
        <v>822005</v>
      </c>
      <c r="D61" s="191" t="s">
        <v>56</v>
      </c>
      <c r="E61" s="171">
        <v>1484000</v>
      </c>
      <c r="F61" s="190">
        <f t="shared" si="18"/>
        <v>2.0311076118065597E-4</v>
      </c>
      <c r="G61" s="171">
        <v>636000</v>
      </c>
      <c r="H61" s="190">
        <f t="shared" si="19"/>
        <v>4.4907767735292138E-5</v>
      </c>
      <c r="I61" s="169">
        <f t="shared" si="20"/>
        <v>2120000</v>
      </c>
      <c r="J61" s="168">
        <f t="shared" si="21"/>
        <v>9.8748323489481808E-5</v>
      </c>
      <c r="K61" s="171">
        <v>363000</v>
      </c>
      <c r="L61" s="168">
        <f t="shared" si="22"/>
        <v>8.0775195060155797E-5</v>
      </c>
      <c r="M61" s="171">
        <v>580000</v>
      </c>
      <c r="N61" s="168">
        <f t="shared" si="23"/>
        <v>1.570337333185828E-4</v>
      </c>
      <c r="O61" s="171">
        <v>0</v>
      </c>
      <c r="P61" s="168">
        <f t="shared" si="24"/>
        <v>0</v>
      </c>
      <c r="Q61" s="171">
        <v>0</v>
      </c>
      <c r="R61" s="168">
        <f t="shared" si="25"/>
        <v>0</v>
      </c>
      <c r="S61" s="171">
        <v>0</v>
      </c>
      <c r="T61" s="168" t="e">
        <f t="shared" si="26"/>
        <v>#DIV/0!</v>
      </c>
      <c r="U61" s="171">
        <v>25000</v>
      </c>
      <c r="V61" s="168">
        <f t="shared" si="27"/>
        <v>6.3520368094758541E-4</v>
      </c>
      <c r="W61" s="171">
        <v>0</v>
      </c>
      <c r="X61" s="168" t="e">
        <f t="shared" si="28"/>
        <v>#DIV/0!</v>
      </c>
      <c r="Y61" s="171">
        <v>0</v>
      </c>
      <c r="Z61" s="168">
        <f t="shared" si="29"/>
        <v>0</v>
      </c>
      <c r="AA61" s="171">
        <v>114000</v>
      </c>
      <c r="AB61" s="168">
        <f t="shared" si="30"/>
        <v>7.6769133665836333E-4</v>
      </c>
      <c r="AC61" s="171">
        <v>0</v>
      </c>
      <c r="AD61" s="168" t="e">
        <f t="shared" si="31"/>
        <v>#DIV/0!</v>
      </c>
      <c r="AE61" s="170">
        <v>9693440</v>
      </c>
      <c r="AF61" s="168">
        <f t="shared" si="32"/>
        <v>2.9594948069474513E-4</v>
      </c>
      <c r="AG61" s="169">
        <f t="shared" si="33"/>
        <v>12895440</v>
      </c>
      <c r="AH61" s="168">
        <f t="shared" si="34"/>
        <v>3.9370943352723533E-4</v>
      </c>
      <c r="AI61" s="167"/>
      <c r="AJ61" s="166"/>
      <c r="AK61" s="143"/>
      <c r="AL61" s="142"/>
      <c r="AM61" s="141"/>
      <c r="AN61" s="193"/>
      <c r="AO61" s="154"/>
    </row>
    <row r="62" spans="1:41" s="132" customFormat="1">
      <c r="A62" s="135"/>
      <c r="B62" s="176"/>
      <c r="C62" s="194">
        <v>822014</v>
      </c>
      <c r="D62" s="191" t="s">
        <v>112</v>
      </c>
      <c r="E62" s="171">
        <v>0</v>
      </c>
      <c r="F62" s="190">
        <f t="shared" si="18"/>
        <v>0</v>
      </c>
      <c r="G62" s="171">
        <v>0</v>
      </c>
      <c r="H62" s="190">
        <f t="shared" si="19"/>
        <v>0</v>
      </c>
      <c r="I62" s="169">
        <f t="shared" si="20"/>
        <v>0</v>
      </c>
      <c r="J62" s="168">
        <f t="shared" si="21"/>
        <v>0</v>
      </c>
      <c r="K62" s="171">
        <v>0</v>
      </c>
      <c r="L62" s="168">
        <f t="shared" si="22"/>
        <v>0</v>
      </c>
      <c r="M62" s="171">
        <v>0</v>
      </c>
      <c r="N62" s="168">
        <f t="shared" si="23"/>
        <v>0</v>
      </c>
      <c r="O62" s="171">
        <v>0</v>
      </c>
      <c r="P62" s="168">
        <f t="shared" si="24"/>
        <v>0</v>
      </c>
      <c r="Q62" s="171">
        <v>0</v>
      </c>
      <c r="R62" s="168">
        <f t="shared" si="25"/>
        <v>0</v>
      </c>
      <c r="S62" s="171">
        <v>0</v>
      </c>
      <c r="T62" s="168" t="e">
        <f t="shared" si="26"/>
        <v>#DIV/0!</v>
      </c>
      <c r="U62" s="171">
        <v>0</v>
      </c>
      <c r="V62" s="168">
        <f t="shared" si="27"/>
        <v>0</v>
      </c>
      <c r="W62" s="171">
        <v>0</v>
      </c>
      <c r="X62" s="168" t="e">
        <f t="shared" si="28"/>
        <v>#DIV/0!</v>
      </c>
      <c r="Y62" s="171">
        <v>0</v>
      </c>
      <c r="Z62" s="168">
        <f t="shared" si="29"/>
        <v>0</v>
      </c>
      <c r="AA62" s="171">
        <v>0</v>
      </c>
      <c r="AB62" s="168">
        <f t="shared" si="30"/>
        <v>0</v>
      </c>
      <c r="AC62" s="171">
        <v>0</v>
      </c>
      <c r="AD62" s="168" t="e">
        <f t="shared" si="31"/>
        <v>#DIV/0!</v>
      </c>
      <c r="AE62" s="170">
        <v>0</v>
      </c>
      <c r="AF62" s="168">
        <f t="shared" si="32"/>
        <v>0</v>
      </c>
      <c r="AG62" s="169">
        <f t="shared" si="33"/>
        <v>0</v>
      </c>
      <c r="AH62" s="168">
        <f t="shared" si="34"/>
        <v>0</v>
      </c>
      <c r="AI62" s="167"/>
      <c r="AJ62" s="166"/>
      <c r="AK62" s="143"/>
      <c r="AL62" s="142"/>
      <c r="AM62" s="141"/>
      <c r="AN62" s="193"/>
      <c r="AO62" s="154"/>
    </row>
    <row r="63" spans="1:41" s="132" customFormat="1">
      <c r="A63" s="135"/>
      <c r="B63" s="176"/>
      <c r="C63" s="194">
        <v>822015</v>
      </c>
      <c r="D63" s="191" t="s">
        <v>55</v>
      </c>
      <c r="E63" s="171">
        <v>0</v>
      </c>
      <c r="F63" s="190">
        <f t="shared" si="18"/>
        <v>0</v>
      </c>
      <c r="G63" s="171">
        <v>0</v>
      </c>
      <c r="H63" s="190">
        <f t="shared" si="19"/>
        <v>0</v>
      </c>
      <c r="I63" s="169">
        <f t="shared" si="20"/>
        <v>0</v>
      </c>
      <c r="J63" s="168">
        <f t="shared" si="21"/>
        <v>0</v>
      </c>
      <c r="K63" s="171">
        <v>0</v>
      </c>
      <c r="L63" s="168">
        <f t="shared" si="22"/>
        <v>0</v>
      </c>
      <c r="M63" s="171">
        <v>0</v>
      </c>
      <c r="N63" s="168">
        <f t="shared" si="23"/>
        <v>0</v>
      </c>
      <c r="O63" s="171">
        <v>0</v>
      </c>
      <c r="P63" s="168">
        <f t="shared" si="24"/>
        <v>0</v>
      </c>
      <c r="Q63" s="171">
        <v>0</v>
      </c>
      <c r="R63" s="168">
        <f t="shared" si="25"/>
        <v>0</v>
      </c>
      <c r="S63" s="171">
        <v>0</v>
      </c>
      <c r="T63" s="168" t="e">
        <f t="shared" si="26"/>
        <v>#DIV/0!</v>
      </c>
      <c r="U63" s="171">
        <v>0</v>
      </c>
      <c r="V63" s="168">
        <f t="shared" si="27"/>
        <v>0</v>
      </c>
      <c r="W63" s="171">
        <v>0</v>
      </c>
      <c r="X63" s="168" t="e">
        <f t="shared" si="28"/>
        <v>#DIV/0!</v>
      </c>
      <c r="Y63" s="171">
        <v>0</v>
      </c>
      <c r="Z63" s="168">
        <f t="shared" si="29"/>
        <v>0</v>
      </c>
      <c r="AA63" s="171">
        <v>0</v>
      </c>
      <c r="AB63" s="168">
        <f t="shared" si="30"/>
        <v>0</v>
      </c>
      <c r="AC63" s="171">
        <v>0</v>
      </c>
      <c r="AD63" s="168" t="e">
        <f t="shared" si="31"/>
        <v>#DIV/0!</v>
      </c>
      <c r="AE63" s="170">
        <v>0</v>
      </c>
      <c r="AF63" s="168">
        <f t="shared" si="32"/>
        <v>0</v>
      </c>
      <c r="AG63" s="169">
        <f t="shared" si="33"/>
        <v>0</v>
      </c>
      <c r="AH63" s="168">
        <f t="shared" si="34"/>
        <v>0</v>
      </c>
      <c r="AI63" s="167"/>
      <c r="AJ63" s="166"/>
      <c r="AK63" s="143"/>
      <c r="AL63" s="142"/>
      <c r="AM63" s="141"/>
      <c r="AN63" s="193"/>
      <c r="AO63" s="154"/>
    </row>
    <row r="64" spans="1:41" s="132" customFormat="1">
      <c r="A64" s="135"/>
      <c r="B64" s="176"/>
      <c r="C64" s="194">
        <v>824001</v>
      </c>
      <c r="D64" s="191" t="s">
        <v>54</v>
      </c>
      <c r="E64" s="171">
        <v>14095599.699999999</v>
      </c>
      <c r="F64" s="190">
        <f t="shared" si="18"/>
        <v>1.9292237091407182E-3</v>
      </c>
      <c r="G64" s="171">
        <v>6040971.2999999998</v>
      </c>
      <c r="H64" s="190">
        <f t="shared" si="19"/>
        <v>4.2655115728925438E-4</v>
      </c>
      <c r="I64" s="169">
        <f t="shared" si="20"/>
        <v>20136571</v>
      </c>
      <c r="J64" s="168">
        <f t="shared" si="21"/>
        <v>9.3794935239477264E-4</v>
      </c>
      <c r="K64" s="171">
        <v>3049345</v>
      </c>
      <c r="L64" s="168">
        <f t="shared" si="22"/>
        <v>6.7854390407909304E-4</v>
      </c>
      <c r="M64" s="171">
        <v>3503000</v>
      </c>
      <c r="N64" s="168">
        <f t="shared" si="23"/>
        <v>9.4842959968102682E-4</v>
      </c>
      <c r="O64" s="171">
        <v>1000500</v>
      </c>
      <c r="P64" s="168">
        <f t="shared" si="24"/>
        <v>5.5044259600941993E-4</v>
      </c>
      <c r="Q64" s="171">
        <v>1106000</v>
      </c>
      <c r="R64" s="168">
        <f t="shared" si="25"/>
        <v>1.0302163976741111E-3</v>
      </c>
      <c r="S64" s="171">
        <v>0</v>
      </c>
      <c r="T64" s="168" t="e">
        <f t="shared" si="26"/>
        <v>#DIV/0!</v>
      </c>
      <c r="U64" s="171">
        <v>130354</v>
      </c>
      <c r="V64" s="168">
        <f t="shared" si="27"/>
        <v>3.3120536250496619E-3</v>
      </c>
      <c r="W64" s="171">
        <v>0</v>
      </c>
      <c r="X64" s="168" t="e">
        <f t="shared" si="28"/>
        <v>#DIV/0!</v>
      </c>
      <c r="Y64" s="171">
        <v>106021</v>
      </c>
      <c r="Z64" s="168">
        <f t="shared" si="29"/>
        <v>5.7284299302753387E-3</v>
      </c>
      <c r="AA64" s="171">
        <v>198217</v>
      </c>
      <c r="AB64" s="168">
        <f t="shared" si="30"/>
        <v>1.3348199445474631E-3</v>
      </c>
      <c r="AC64" s="171">
        <v>0</v>
      </c>
      <c r="AD64" s="168" t="e">
        <f t="shared" si="31"/>
        <v>#DIV/0!</v>
      </c>
      <c r="AE64" s="170">
        <v>1107104.25</v>
      </c>
      <c r="AF64" s="168">
        <f t="shared" si="32"/>
        <v>3.3800892960852418E-5</v>
      </c>
      <c r="AG64" s="169">
        <f t="shared" si="33"/>
        <v>30337112.25</v>
      </c>
      <c r="AH64" s="168">
        <f t="shared" si="34"/>
        <v>9.2621944492003771E-4</v>
      </c>
      <c r="AI64" s="167"/>
      <c r="AJ64" s="166"/>
      <c r="AK64" s="143"/>
      <c r="AL64" s="142"/>
      <c r="AM64" s="141"/>
      <c r="AN64" s="193"/>
      <c r="AO64" s="154"/>
    </row>
    <row r="65" spans="1:42" s="132" customFormat="1">
      <c r="A65" s="135"/>
      <c r="B65" s="176"/>
      <c r="C65" s="194">
        <v>824002</v>
      </c>
      <c r="D65" s="191" t="s">
        <v>53</v>
      </c>
      <c r="E65" s="171">
        <v>4599245</v>
      </c>
      <c r="F65" s="190">
        <f t="shared" si="18"/>
        <v>6.2948527817137878E-4</v>
      </c>
      <c r="G65" s="171">
        <v>1971105</v>
      </c>
      <c r="H65" s="190">
        <f t="shared" si="19"/>
        <v>1.391791281790456E-4</v>
      </c>
      <c r="I65" s="169">
        <f t="shared" si="20"/>
        <v>6570350</v>
      </c>
      <c r="J65" s="168">
        <f t="shared" si="21"/>
        <v>3.0604294681090411E-4</v>
      </c>
      <c r="K65" s="171">
        <v>306000</v>
      </c>
      <c r="L65" s="168">
        <f t="shared" si="22"/>
        <v>6.8091486744924716E-5</v>
      </c>
      <c r="M65" s="171">
        <v>1597150</v>
      </c>
      <c r="N65" s="168">
        <f t="shared" si="23"/>
        <v>4.3242487443064572E-4</v>
      </c>
      <c r="O65" s="171">
        <v>973400</v>
      </c>
      <c r="P65" s="168">
        <f t="shared" si="24"/>
        <v>5.3553305642735577E-4</v>
      </c>
      <c r="Q65" s="171">
        <v>822750</v>
      </c>
      <c r="R65" s="168">
        <f t="shared" si="25"/>
        <v>7.6637481119925404E-4</v>
      </c>
      <c r="S65" s="171">
        <v>0</v>
      </c>
      <c r="T65" s="168" t="e">
        <f t="shared" si="26"/>
        <v>#DIV/0!</v>
      </c>
      <c r="U65" s="171">
        <v>0</v>
      </c>
      <c r="V65" s="168">
        <f t="shared" si="27"/>
        <v>0</v>
      </c>
      <c r="W65" s="171">
        <v>0</v>
      </c>
      <c r="X65" s="168" t="e">
        <f t="shared" si="28"/>
        <v>#DIV/0!</v>
      </c>
      <c r="Y65" s="171">
        <v>0</v>
      </c>
      <c r="Z65" s="168">
        <f t="shared" si="29"/>
        <v>0</v>
      </c>
      <c r="AA65" s="171">
        <v>763000</v>
      </c>
      <c r="AB65" s="168">
        <f t="shared" si="30"/>
        <v>5.1381446479853614E-3</v>
      </c>
      <c r="AC65" s="171">
        <v>0</v>
      </c>
      <c r="AD65" s="168" t="e">
        <f t="shared" si="31"/>
        <v>#DIV/0!</v>
      </c>
      <c r="AE65" s="170">
        <v>240250</v>
      </c>
      <c r="AF65" s="168">
        <f t="shared" si="32"/>
        <v>7.3350495527813153E-6</v>
      </c>
      <c r="AG65" s="169">
        <f t="shared" si="33"/>
        <v>11272900</v>
      </c>
      <c r="AH65" s="168">
        <f t="shared" si="34"/>
        <v>3.4417182145077415E-4</v>
      </c>
      <c r="AI65" s="167"/>
      <c r="AJ65" s="166"/>
      <c r="AK65" s="143"/>
      <c r="AL65" s="142"/>
      <c r="AM65" s="141"/>
      <c r="AN65" s="193"/>
      <c r="AO65" s="154"/>
    </row>
    <row r="66" spans="1:42" s="132" customFormat="1">
      <c r="A66" s="135"/>
      <c r="B66" s="176"/>
      <c r="C66" s="194">
        <v>824003</v>
      </c>
      <c r="D66" s="191" t="s">
        <v>52</v>
      </c>
      <c r="E66" s="171">
        <v>4335649.5</v>
      </c>
      <c r="F66" s="190">
        <f t="shared" si="18"/>
        <v>5.9340772921666471E-4</v>
      </c>
      <c r="G66" s="171">
        <v>1858135.5</v>
      </c>
      <c r="H66" s="190">
        <f t="shared" si="19"/>
        <v>1.3120238593506434E-4</v>
      </c>
      <c r="I66" s="169">
        <f t="shared" si="20"/>
        <v>6193785</v>
      </c>
      <c r="J66" s="168">
        <f t="shared" si="21"/>
        <v>2.8850277585108493E-4</v>
      </c>
      <c r="K66" s="171">
        <v>1226724</v>
      </c>
      <c r="L66" s="168">
        <f t="shared" si="22"/>
        <v>2.7297209472444781E-4</v>
      </c>
      <c r="M66" s="171">
        <v>996861</v>
      </c>
      <c r="N66" s="168">
        <f t="shared" si="23"/>
        <v>2.6989793867188925E-4</v>
      </c>
      <c r="O66" s="171">
        <v>327642</v>
      </c>
      <c r="P66" s="168">
        <f t="shared" si="24"/>
        <v>1.8025798404969353E-4</v>
      </c>
      <c r="Q66" s="171">
        <v>413290</v>
      </c>
      <c r="R66" s="168">
        <f t="shared" si="25"/>
        <v>3.8497118896449673E-4</v>
      </c>
      <c r="S66" s="171">
        <v>0</v>
      </c>
      <c r="T66" s="168" t="e">
        <f t="shared" si="26"/>
        <v>#DIV/0!</v>
      </c>
      <c r="U66" s="171">
        <v>27500</v>
      </c>
      <c r="V66" s="168">
        <f t="shared" si="27"/>
        <v>6.9872404904234393E-4</v>
      </c>
      <c r="W66" s="171">
        <v>0</v>
      </c>
      <c r="X66" s="168" t="e">
        <f t="shared" si="28"/>
        <v>#DIV/0!</v>
      </c>
      <c r="Y66" s="171">
        <v>24839</v>
      </c>
      <c r="Z66" s="168">
        <f t="shared" si="29"/>
        <v>1.3420781829836461E-3</v>
      </c>
      <c r="AA66" s="171">
        <v>11994</v>
      </c>
      <c r="AB66" s="168">
        <f t="shared" si="30"/>
        <v>8.0769209577898329E-5</v>
      </c>
      <c r="AC66" s="171">
        <v>0</v>
      </c>
      <c r="AD66" s="168" t="e">
        <f t="shared" si="31"/>
        <v>#DIV/0!</v>
      </c>
      <c r="AE66" s="170">
        <v>677314.3</v>
      </c>
      <c r="AF66" s="168">
        <f t="shared" si="32"/>
        <v>2.0679017495556253E-5</v>
      </c>
      <c r="AG66" s="169">
        <f t="shared" si="33"/>
        <v>9899949.3000000007</v>
      </c>
      <c r="AH66" s="168">
        <f t="shared" si="34"/>
        <v>3.022543961936429E-4</v>
      </c>
      <c r="AI66" s="167"/>
      <c r="AJ66" s="166"/>
      <c r="AK66" s="143"/>
      <c r="AL66" s="142"/>
      <c r="AM66" s="141"/>
      <c r="AN66" s="193"/>
      <c r="AO66" s="154"/>
    </row>
    <row r="67" spans="1:42" s="132" customFormat="1">
      <c r="A67" s="135"/>
      <c r="B67" s="176"/>
      <c r="C67" s="194">
        <v>824004</v>
      </c>
      <c r="D67" s="191" t="s">
        <v>51</v>
      </c>
      <c r="E67" s="171">
        <v>3010000</v>
      </c>
      <c r="F67" s="190">
        <f t="shared" si="18"/>
        <v>4.119699401305758E-4</v>
      </c>
      <c r="G67" s="171">
        <v>1290000</v>
      </c>
      <c r="H67" s="190">
        <f t="shared" si="19"/>
        <v>9.1086510029130273E-5</v>
      </c>
      <c r="I67" s="169">
        <f t="shared" si="20"/>
        <v>4300000</v>
      </c>
      <c r="J67" s="168">
        <f t="shared" si="21"/>
        <v>2.0029141085130744E-4</v>
      </c>
      <c r="K67" s="171">
        <v>545000</v>
      </c>
      <c r="L67" s="168">
        <f t="shared" si="22"/>
        <v>1.212740531894901E-4</v>
      </c>
      <c r="M67" s="171">
        <v>25000</v>
      </c>
      <c r="N67" s="168">
        <f t="shared" si="23"/>
        <v>6.7686954016630513E-6</v>
      </c>
      <c r="O67" s="171">
        <v>0</v>
      </c>
      <c r="P67" s="168">
        <f t="shared" si="24"/>
        <v>0</v>
      </c>
      <c r="Q67" s="171">
        <v>70000</v>
      </c>
      <c r="R67" s="168">
        <f t="shared" si="25"/>
        <v>6.5203569473045006E-5</v>
      </c>
      <c r="S67" s="171">
        <v>0</v>
      </c>
      <c r="T67" s="168" t="e">
        <f t="shared" si="26"/>
        <v>#DIV/0!</v>
      </c>
      <c r="U67" s="171">
        <v>0</v>
      </c>
      <c r="V67" s="168">
        <f t="shared" si="27"/>
        <v>0</v>
      </c>
      <c r="W67" s="171">
        <v>0</v>
      </c>
      <c r="X67" s="168" t="e">
        <f t="shared" si="28"/>
        <v>#DIV/0!</v>
      </c>
      <c r="Y67" s="171">
        <v>0</v>
      </c>
      <c r="Z67" s="168">
        <f t="shared" si="29"/>
        <v>0</v>
      </c>
      <c r="AA67" s="171">
        <v>0</v>
      </c>
      <c r="AB67" s="168">
        <f t="shared" si="30"/>
        <v>0</v>
      </c>
      <c r="AC67" s="171">
        <v>0</v>
      </c>
      <c r="AD67" s="168" t="e">
        <f t="shared" si="31"/>
        <v>#DIV/0!</v>
      </c>
      <c r="AE67" s="170">
        <v>11250</v>
      </c>
      <c r="AF67" s="168">
        <f t="shared" si="32"/>
        <v>3.4347266376187222E-7</v>
      </c>
      <c r="AG67" s="169">
        <f t="shared" si="33"/>
        <v>4951250</v>
      </c>
      <c r="AH67" s="168">
        <f t="shared" si="34"/>
        <v>1.5116613568453064E-4</v>
      </c>
      <c r="AI67" s="167"/>
      <c r="AJ67" s="166"/>
      <c r="AK67" s="143"/>
      <c r="AL67" s="142"/>
      <c r="AM67" s="141"/>
      <c r="AN67" s="193"/>
      <c r="AO67" s="154"/>
    </row>
    <row r="68" spans="1:42" s="132" customFormat="1">
      <c r="A68" s="135"/>
      <c r="B68" s="176"/>
      <c r="C68" s="194">
        <v>824005</v>
      </c>
      <c r="D68" s="191" t="s">
        <v>50</v>
      </c>
      <c r="E68" s="171">
        <v>19250</v>
      </c>
      <c r="F68" s="190">
        <f t="shared" si="18"/>
        <v>2.6346914775792637E-6</v>
      </c>
      <c r="G68" s="171">
        <v>8250</v>
      </c>
      <c r="H68" s="190">
        <f t="shared" si="19"/>
        <v>5.8253000600025171E-7</v>
      </c>
      <c r="I68" s="169">
        <f t="shared" si="20"/>
        <v>27500</v>
      </c>
      <c r="J68" s="168">
        <f t="shared" si="21"/>
        <v>1.2809334414909195E-6</v>
      </c>
      <c r="K68" s="171">
        <v>0</v>
      </c>
      <c r="L68" s="168">
        <f t="shared" si="22"/>
        <v>0</v>
      </c>
      <c r="M68" s="171">
        <v>0</v>
      </c>
      <c r="N68" s="168">
        <f t="shared" si="23"/>
        <v>0</v>
      </c>
      <c r="O68" s="171">
        <v>13000</v>
      </c>
      <c r="P68" s="168">
        <f t="shared" si="24"/>
        <v>7.1521776592928136E-6</v>
      </c>
      <c r="Q68" s="171">
        <v>0</v>
      </c>
      <c r="R68" s="168">
        <f t="shared" si="25"/>
        <v>0</v>
      </c>
      <c r="S68" s="171">
        <v>0</v>
      </c>
      <c r="T68" s="168" t="e">
        <f t="shared" si="26"/>
        <v>#DIV/0!</v>
      </c>
      <c r="U68" s="171">
        <v>0</v>
      </c>
      <c r="V68" s="168">
        <f t="shared" si="27"/>
        <v>0</v>
      </c>
      <c r="W68" s="171">
        <v>0</v>
      </c>
      <c r="X68" s="168" t="e">
        <f t="shared" si="28"/>
        <v>#DIV/0!</v>
      </c>
      <c r="Y68" s="171">
        <v>0</v>
      </c>
      <c r="Z68" s="168">
        <f t="shared" si="29"/>
        <v>0</v>
      </c>
      <c r="AA68" s="171">
        <v>0</v>
      </c>
      <c r="AB68" s="168">
        <f t="shared" si="30"/>
        <v>0</v>
      </c>
      <c r="AC68" s="171">
        <v>0</v>
      </c>
      <c r="AD68" s="168" t="e">
        <f t="shared" si="31"/>
        <v>#DIV/0!</v>
      </c>
      <c r="AE68" s="170">
        <v>0</v>
      </c>
      <c r="AF68" s="168">
        <f t="shared" si="32"/>
        <v>0</v>
      </c>
      <c r="AG68" s="169">
        <f t="shared" si="33"/>
        <v>40500</v>
      </c>
      <c r="AH68" s="168">
        <f t="shared" si="34"/>
        <v>1.23650158954274E-6</v>
      </c>
      <c r="AI68" s="167"/>
      <c r="AJ68" s="166"/>
      <c r="AK68" s="143"/>
      <c r="AL68" s="142"/>
      <c r="AM68" s="141"/>
      <c r="AN68" s="193"/>
      <c r="AO68" s="154"/>
    </row>
    <row r="69" spans="1:42" s="132" customFormat="1">
      <c r="A69" s="135"/>
      <c r="B69" s="176"/>
      <c r="C69" s="194">
        <v>824006</v>
      </c>
      <c r="D69" s="191" t="s">
        <v>49</v>
      </c>
      <c r="E69" s="171">
        <v>0</v>
      </c>
      <c r="F69" s="190">
        <f t="shared" si="18"/>
        <v>0</v>
      </c>
      <c r="G69" s="171">
        <v>0</v>
      </c>
      <c r="H69" s="190">
        <f t="shared" si="19"/>
        <v>0</v>
      </c>
      <c r="I69" s="169">
        <f t="shared" si="20"/>
        <v>0</v>
      </c>
      <c r="J69" s="168">
        <f t="shared" si="21"/>
        <v>0</v>
      </c>
      <c r="K69" s="171">
        <v>0</v>
      </c>
      <c r="L69" s="168">
        <f t="shared" si="22"/>
        <v>0</v>
      </c>
      <c r="M69" s="171">
        <v>0</v>
      </c>
      <c r="N69" s="168">
        <f t="shared" si="23"/>
        <v>0</v>
      </c>
      <c r="O69" s="171">
        <v>0</v>
      </c>
      <c r="P69" s="168">
        <f t="shared" si="24"/>
        <v>0</v>
      </c>
      <c r="Q69" s="171">
        <v>0</v>
      </c>
      <c r="R69" s="168">
        <f t="shared" si="25"/>
        <v>0</v>
      </c>
      <c r="S69" s="171">
        <v>0</v>
      </c>
      <c r="T69" s="168" t="e">
        <f t="shared" si="26"/>
        <v>#DIV/0!</v>
      </c>
      <c r="U69" s="171">
        <v>0</v>
      </c>
      <c r="V69" s="168">
        <f t="shared" si="27"/>
        <v>0</v>
      </c>
      <c r="W69" s="171">
        <v>0</v>
      </c>
      <c r="X69" s="168" t="e">
        <f t="shared" si="28"/>
        <v>#DIV/0!</v>
      </c>
      <c r="Y69" s="171">
        <v>0</v>
      </c>
      <c r="Z69" s="168">
        <f t="shared" si="29"/>
        <v>0</v>
      </c>
      <c r="AA69" s="171">
        <v>0</v>
      </c>
      <c r="AB69" s="168">
        <f t="shared" si="30"/>
        <v>0</v>
      </c>
      <c r="AC69" s="171">
        <v>0</v>
      </c>
      <c r="AD69" s="168" t="e">
        <f t="shared" si="31"/>
        <v>#DIV/0!</v>
      </c>
      <c r="AE69" s="170">
        <v>0</v>
      </c>
      <c r="AF69" s="168">
        <f t="shared" si="32"/>
        <v>0</v>
      </c>
      <c r="AG69" s="169">
        <f t="shared" si="33"/>
        <v>0</v>
      </c>
      <c r="AH69" s="168">
        <f t="shared" si="34"/>
        <v>0</v>
      </c>
      <c r="AI69" s="167"/>
      <c r="AJ69" s="166"/>
      <c r="AK69" s="143"/>
      <c r="AL69" s="142"/>
      <c r="AM69" s="141"/>
      <c r="AN69" s="193"/>
      <c r="AO69" s="154"/>
    </row>
    <row r="70" spans="1:42" s="132" customFormat="1">
      <c r="A70" s="135"/>
      <c r="B70" s="176"/>
      <c r="C70" s="194">
        <v>824007</v>
      </c>
      <c r="D70" s="191" t="s">
        <v>48</v>
      </c>
      <c r="E70" s="171">
        <v>3425310</v>
      </c>
      <c r="F70" s="190">
        <f t="shared" si="18"/>
        <v>4.6881221117231318E-4</v>
      </c>
      <c r="G70" s="171">
        <v>1467990</v>
      </c>
      <c r="H70" s="190">
        <f t="shared" si="19"/>
        <v>1.0365433012221934E-4</v>
      </c>
      <c r="I70" s="169">
        <f t="shared" si="20"/>
        <v>4893300</v>
      </c>
      <c r="J70" s="168">
        <f t="shared" si="21"/>
        <v>2.2792696760900061E-4</v>
      </c>
      <c r="K70" s="171">
        <v>1731500</v>
      </c>
      <c r="L70" s="168">
        <f t="shared" si="22"/>
        <v>3.8529545522495801E-4</v>
      </c>
      <c r="M70" s="171">
        <v>1700000</v>
      </c>
      <c r="N70" s="168">
        <f t="shared" si="23"/>
        <v>4.6027128731308749E-4</v>
      </c>
      <c r="O70" s="171">
        <v>675000</v>
      </c>
      <c r="P70" s="168">
        <f t="shared" si="24"/>
        <v>3.71363070770973E-4</v>
      </c>
      <c r="Q70" s="171">
        <v>642500</v>
      </c>
      <c r="R70" s="168">
        <f t="shared" si="25"/>
        <v>5.984756198061631E-4</v>
      </c>
      <c r="S70" s="171">
        <v>0</v>
      </c>
      <c r="T70" s="168" t="e">
        <f t="shared" si="26"/>
        <v>#DIV/0!</v>
      </c>
      <c r="U70" s="171">
        <v>0</v>
      </c>
      <c r="V70" s="168">
        <f t="shared" si="27"/>
        <v>0</v>
      </c>
      <c r="W70" s="171">
        <v>0</v>
      </c>
      <c r="X70" s="168" t="e">
        <f t="shared" si="28"/>
        <v>#DIV/0!</v>
      </c>
      <c r="Y70" s="171">
        <v>40500</v>
      </c>
      <c r="Z70" s="168">
        <f t="shared" si="29"/>
        <v>2.1882590446812536E-3</v>
      </c>
      <c r="AA70" s="171">
        <v>108000</v>
      </c>
      <c r="AB70" s="168">
        <f t="shared" si="30"/>
        <v>7.2728652946581782E-4</v>
      </c>
      <c r="AC70" s="171">
        <v>0</v>
      </c>
      <c r="AD70" s="168" t="e">
        <f t="shared" si="31"/>
        <v>#DIV/0!</v>
      </c>
      <c r="AE70" s="170">
        <v>1874754.900000215</v>
      </c>
      <c r="AF70" s="168">
        <f t="shared" si="32"/>
        <v>5.723796083588411E-5</v>
      </c>
      <c r="AG70" s="169">
        <f t="shared" si="33"/>
        <v>11665554.900000215</v>
      </c>
      <c r="AH70" s="168">
        <f t="shared" si="34"/>
        <v>3.5615993029008308E-4</v>
      </c>
      <c r="AI70" s="167"/>
      <c r="AJ70" s="166"/>
      <c r="AK70" s="143"/>
      <c r="AL70" s="142"/>
      <c r="AM70" s="141"/>
      <c r="AN70" s="193"/>
      <c r="AO70" s="154"/>
    </row>
    <row r="71" spans="1:42" s="128" customFormat="1">
      <c r="A71" s="164"/>
      <c r="B71" s="176"/>
      <c r="C71" s="194">
        <v>824008</v>
      </c>
      <c r="D71" s="191" t="s">
        <v>47</v>
      </c>
      <c r="E71" s="171">
        <v>71545292</v>
      </c>
      <c r="F71" s="190">
        <f t="shared" si="18"/>
        <v>9.7921959009516831E-3</v>
      </c>
      <c r="G71" s="171">
        <v>30662268</v>
      </c>
      <c r="H71" s="190">
        <f t="shared" si="19"/>
        <v>2.1650534741844032E-3</v>
      </c>
      <c r="I71" s="169">
        <f t="shared" si="20"/>
        <v>102207560</v>
      </c>
      <c r="J71" s="168">
        <f t="shared" si="21"/>
        <v>4.7607666028068969E-3</v>
      </c>
      <c r="K71" s="171">
        <v>38607720</v>
      </c>
      <c r="L71" s="168">
        <f t="shared" si="22"/>
        <v>8.5910361262475973E-3</v>
      </c>
      <c r="M71" s="171">
        <v>38175298</v>
      </c>
      <c r="N71" s="168">
        <f t="shared" si="23"/>
        <v>1.0335878561188668E-2</v>
      </c>
      <c r="O71" s="171">
        <v>12529828</v>
      </c>
      <c r="P71" s="168">
        <f t="shared" si="24"/>
        <v>6.893504299721658E-3</v>
      </c>
      <c r="Q71" s="171">
        <v>11425694</v>
      </c>
      <c r="R71" s="168">
        <f t="shared" si="25"/>
        <v>1.0642800464382193E-2</v>
      </c>
      <c r="S71" s="171">
        <v>0</v>
      </c>
      <c r="T71" s="168" t="e">
        <f t="shared" si="26"/>
        <v>#DIV/0!</v>
      </c>
      <c r="U71" s="171">
        <v>74219</v>
      </c>
      <c r="V71" s="168">
        <f t="shared" si="27"/>
        <v>1.8857672798499535E-3</v>
      </c>
      <c r="W71" s="171">
        <v>0</v>
      </c>
      <c r="X71" s="168" t="e">
        <f t="shared" si="28"/>
        <v>#DIV/0!</v>
      </c>
      <c r="Y71" s="171">
        <v>0</v>
      </c>
      <c r="Z71" s="168">
        <f t="shared" si="29"/>
        <v>0</v>
      </c>
      <c r="AA71" s="171">
        <v>0</v>
      </c>
      <c r="AB71" s="168">
        <f t="shared" si="30"/>
        <v>0</v>
      </c>
      <c r="AC71" s="171">
        <v>0</v>
      </c>
      <c r="AD71" s="168" t="e">
        <f t="shared" si="31"/>
        <v>#DIV/0!</v>
      </c>
      <c r="AE71" s="170">
        <v>18357401.850000001</v>
      </c>
      <c r="AF71" s="168">
        <f t="shared" si="32"/>
        <v>5.6046806339258854E-4</v>
      </c>
      <c r="AG71" s="169">
        <f t="shared" si="33"/>
        <v>221377720.84999999</v>
      </c>
      <c r="AH71" s="168">
        <f t="shared" si="34"/>
        <v>6.7588618202561474E-3</v>
      </c>
      <c r="AI71" s="167"/>
      <c r="AJ71" s="166"/>
      <c r="AK71" s="143"/>
      <c r="AL71" s="142"/>
      <c r="AM71" s="141"/>
      <c r="AN71" s="193"/>
      <c r="AO71" s="154"/>
      <c r="AP71" s="132"/>
    </row>
    <row r="72" spans="1:42" s="132" customFormat="1">
      <c r="A72" s="135"/>
      <c r="B72" s="176"/>
      <c r="C72" s="194">
        <v>824009</v>
      </c>
      <c r="D72" s="191" t="s">
        <v>46</v>
      </c>
      <c r="E72" s="171">
        <v>173112916.89999998</v>
      </c>
      <c r="F72" s="190">
        <f t="shared" si="18"/>
        <v>2.3693461133263233E-2</v>
      </c>
      <c r="G72" s="171">
        <v>74191250.099999994</v>
      </c>
      <c r="H72" s="190">
        <f t="shared" si="19"/>
        <v>5.2386217413235361E-3</v>
      </c>
      <c r="I72" s="169">
        <f t="shared" si="20"/>
        <v>247304166.99999997</v>
      </c>
      <c r="J72" s="168">
        <f t="shared" si="21"/>
        <v>1.151927919019473E-2</v>
      </c>
      <c r="K72" s="171">
        <v>56641917</v>
      </c>
      <c r="L72" s="168">
        <f t="shared" si="22"/>
        <v>1.2604027256904007E-2</v>
      </c>
      <c r="M72" s="171">
        <v>102949042</v>
      </c>
      <c r="N72" s="168">
        <f t="shared" si="23"/>
        <v>2.7873228287640654E-2</v>
      </c>
      <c r="O72" s="171">
        <v>4583334</v>
      </c>
      <c r="P72" s="168">
        <f t="shared" si="24"/>
        <v>2.5216014646059358E-3</v>
      </c>
      <c r="Q72" s="171">
        <v>6875000</v>
      </c>
      <c r="R72" s="168">
        <f t="shared" si="25"/>
        <v>6.403922001816921E-3</v>
      </c>
      <c r="S72" s="171">
        <v>0</v>
      </c>
      <c r="T72" s="168" t="e">
        <f t="shared" si="26"/>
        <v>#DIV/0!</v>
      </c>
      <c r="U72" s="171">
        <v>0</v>
      </c>
      <c r="V72" s="168">
        <f t="shared" si="27"/>
        <v>0</v>
      </c>
      <c r="W72" s="171">
        <v>0</v>
      </c>
      <c r="X72" s="168" t="e">
        <f t="shared" si="28"/>
        <v>#DIV/0!</v>
      </c>
      <c r="Y72" s="171">
        <v>0</v>
      </c>
      <c r="Z72" s="168">
        <f t="shared" si="29"/>
        <v>0</v>
      </c>
      <c r="AA72" s="171">
        <v>0</v>
      </c>
      <c r="AB72" s="168">
        <f t="shared" si="30"/>
        <v>0</v>
      </c>
      <c r="AC72" s="171">
        <v>0</v>
      </c>
      <c r="AD72" s="168" t="e">
        <f t="shared" si="31"/>
        <v>#DIV/0!</v>
      </c>
      <c r="AE72" s="170">
        <v>47312604</v>
      </c>
      <c r="AF72" s="168">
        <f t="shared" si="32"/>
        <v>1.4444965444791653E-3</v>
      </c>
      <c r="AG72" s="169">
        <f t="shared" si="33"/>
        <v>465666064</v>
      </c>
      <c r="AH72" s="168">
        <f t="shared" si="34"/>
        <v>1.4217205637829909E-2</v>
      </c>
      <c r="AI72" s="167"/>
      <c r="AJ72" s="166"/>
      <c r="AK72" s="143"/>
      <c r="AL72" s="142"/>
      <c r="AM72" s="141"/>
      <c r="AN72" s="193"/>
      <c r="AO72" s="154"/>
    </row>
    <row r="73" spans="1:42" s="132" customFormat="1">
      <c r="A73" s="135"/>
      <c r="B73" s="202"/>
      <c r="C73" s="194">
        <v>824010</v>
      </c>
      <c r="D73" s="191" t="s">
        <v>45</v>
      </c>
      <c r="E73" s="171">
        <v>24790695.299999997</v>
      </c>
      <c r="F73" s="190">
        <f t="shared" si="18"/>
        <v>3.3930303184506131E-3</v>
      </c>
      <c r="G73" s="171">
        <v>10624583.699999999</v>
      </c>
      <c r="H73" s="190">
        <f t="shared" si="19"/>
        <v>7.5019864321347596E-4</v>
      </c>
      <c r="I73" s="169">
        <f t="shared" si="20"/>
        <v>35415279</v>
      </c>
      <c r="J73" s="168">
        <f t="shared" si="21"/>
        <v>1.6496223713029488E-3</v>
      </c>
      <c r="K73" s="171">
        <v>3864016</v>
      </c>
      <c r="L73" s="168">
        <f t="shared" si="22"/>
        <v>8.5982547139273544E-4</v>
      </c>
      <c r="M73" s="171">
        <v>4231148</v>
      </c>
      <c r="N73" s="168">
        <f t="shared" si="23"/>
        <v>1.1455740804542328E-3</v>
      </c>
      <c r="O73" s="171">
        <v>1363656</v>
      </c>
      <c r="P73" s="168">
        <f t="shared" si="24"/>
        <v>7.5023922908927694E-4</v>
      </c>
      <c r="Q73" s="171">
        <v>1494547</v>
      </c>
      <c r="R73" s="168">
        <f t="shared" si="25"/>
        <v>1.3921399877890143E-3</v>
      </c>
      <c r="S73" s="171">
        <v>0</v>
      </c>
      <c r="T73" s="168" t="e">
        <f t="shared" si="26"/>
        <v>#DIV/0!</v>
      </c>
      <c r="U73" s="171">
        <v>58812</v>
      </c>
      <c r="V73" s="168">
        <f t="shared" si="27"/>
        <v>1.4943039553555757E-3</v>
      </c>
      <c r="W73" s="171">
        <v>0</v>
      </c>
      <c r="X73" s="168" t="e">
        <f t="shared" si="28"/>
        <v>#DIV/0!</v>
      </c>
      <c r="Y73" s="171">
        <v>10592</v>
      </c>
      <c r="Z73" s="168">
        <f t="shared" si="29"/>
        <v>5.7229727904355165E-4</v>
      </c>
      <c r="AA73" s="171">
        <v>106341</v>
      </c>
      <c r="AB73" s="168">
        <f t="shared" si="30"/>
        <v>7.1611460027707903E-4</v>
      </c>
      <c r="AC73" s="171">
        <v>0</v>
      </c>
      <c r="AD73" s="168" t="e">
        <f t="shared" si="31"/>
        <v>#DIV/0!</v>
      </c>
      <c r="AE73" s="170">
        <v>9341893.25</v>
      </c>
      <c r="AF73" s="168">
        <f t="shared" si="32"/>
        <v>2.8521644081391589E-4</v>
      </c>
      <c r="AG73" s="169">
        <f t="shared" si="33"/>
        <v>55886284.25</v>
      </c>
      <c r="AH73" s="168">
        <f t="shared" si="34"/>
        <v>1.7062587483645036E-3</v>
      </c>
      <c r="AI73" s="167"/>
      <c r="AJ73" s="166"/>
      <c r="AK73" s="143"/>
      <c r="AL73" s="142"/>
      <c r="AM73" s="141"/>
      <c r="AN73" s="193"/>
      <c r="AO73" s="154"/>
    </row>
    <row r="74" spans="1:42" s="132" customFormat="1">
      <c r="A74" s="135"/>
      <c r="B74" s="176"/>
      <c r="C74" s="194">
        <v>824011</v>
      </c>
      <c r="D74" s="191" t="s">
        <v>44</v>
      </c>
      <c r="E74" s="171">
        <v>0</v>
      </c>
      <c r="F74" s="190">
        <f t="shared" si="18"/>
        <v>0</v>
      </c>
      <c r="G74" s="171">
        <v>0</v>
      </c>
      <c r="H74" s="190">
        <f t="shared" si="19"/>
        <v>0</v>
      </c>
      <c r="I74" s="169">
        <f t="shared" si="20"/>
        <v>0</v>
      </c>
      <c r="J74" s="168">
        <f t="shared" si="21"/>
        <v>0</v>
      </c>
      <c r="K74" s="171">
        <v>0</v>
      </c>
      <c r="L74" s="168">
        <f t="shared" si="22"/>
        <v>0</v>
      </c>
      <c r="M74" s="171">
        <v>2678000</v>
      </c>
      <c r="N74" s="168">
        <f t="shared" si="23"/>
        <v>7.2506265142614605E-4</v>
      </c>
      <c r="O74" s="171">
        <v>1339000</v>
      </c>
      <c r="P74" s="168">
        <f t="shared" si="24"/>
        <v>7.3667429890715975E-4</v>
      </c>
      <c r="Q74" s="171">
        <v>0</v>
      </c>
      <c r="R74" s="168">
        <f t="shared" si="25"/>
        <v>0</v>
      </c>
      <c r="S74" s="171">
        <v>0</v>
      </c>
      <c r="T74" s="168" t="e">
        <f t="shared" si="26"/>
        <v>#DIV/0!</v>
      </c>
      <c r="U74" s="171">
        <v>0</v>
      </c>
      <c r="V74" s="168">
        <f t="shared" si="27"/>
        <v>0</v>
      </c>
      <c r="W74" s="171">
        <v>0</v>
      </c>
      <c r="X74" s="168" t="e">
        <f t="shared" si="28"/>
        <v>#DIV/0!</v>
      </c>
      <c r="Y74" s="171">
        <v>0</v>
      </c>
      <c r="Z74" s="168">
        <f t="shared" si="29"/>
        <v>0</v>
      </c>
      <c r="AA74" s="171">
        <v>0</v>
      </c>
      <c r="AB74" s="168">
        <f t="shared" si="30"/>
        <v>0</v>
      </c>
      <c r="AC74" s="171">
        <v>0</v>
      </c>
      <c r="AD74" s="168" t="e">
        <f t="shared" si="31"/>
        <v>#DIV/0!</v>
      </c>
      <c r="AE74" s="170">
        <v>0</v>
      </c>
      <c r="AF74" s="168">
        <f t="shared" si="32"/>
        <v>0</v>
      </c>
      <c r="AG74" s="169">
        <f t="shared" si="33"/>
        <v>4017000</v>
      </c>
      <c r="AH74" s="168">
        <f t="shared" si="34"/>
        <v>1.2264263914057251E-4</v>
      </c>
      <c r="AI74" s="167"/>
      <c r="AJ74" s="166"/>
      <c r="AK74" s="143"/>
      <c r="AL74" s="142"/>
      <c r="AM74" s="141"/>
      <c r="AN74" s="193"/>
      <c r="AO74" s="154"/>
    </row>
    <row r="75" spans="1:42" s="132" customFormat="1">
      <c r="A75" s="135"/>
      <c r="B75" s="176"/>
      <c r="C75" s="194">
        <v>824013</v>
      </c>
      <c r="D75" s="191" t="s">
        <v>43</v>
      </c>
      <c r="E75" s="171">
        <v>0</v>
      </c>
      <c r="F75" s="190">
        <f t="shared" si="18"/>
        <v>0</v>
      </c>
      <c r="G75" s="171">
        <v>0</v>
      </c>
      <c r="H75" s="190">
        <f t="shared" si="19"/>
        <v>0</v>
      </c>
      <c r="I75" s="169">
        <f t="shared" si="20"/>
        <v>0</v>
      </c>
      <c r="J75" s="168">
        <f t="shared" si="21"/>
        <v>0</v>
      </c>
      <c r="K75" s="171">
        <v>0</v>
      </c>
      <c r="L75" s="168">
        <f t="shared" si="22"/>
        <v>0</v>
      </c>
      <c r="M75" s="171">
        <v>0</v>
      </c>
      <c r="N75" s="168">
        <f t="shared" si="23"/>
        <v>0</v>
      </c>
      <c r="O75" s="171">
        <v>0</v>
      </c>
      <c r="P75" s="168">
        <f t="shared" si="24"/>
        <v>0</v>
      </c>
      <c r="Q75" s="171">
        <v>0</v>
      </c>
      <c r="R75" s="168">
        <f t="shared" si="25"/>
        <v>0</v>
      </c>
      <c r="S75" s="171">
        <v>0</v>
      </c>
      <c r="T75" s="168" t="e">
        <f t="shared" si="26"/>
        <v>#DIV/0!</v>
      </c>
      <c r="U75" s="171">
        <v>0</v>
      </c>
      <c r="V75" s="168">
        <f t="shared" si="27"/>
        <v>0</v>
      </c>
      <c r="W75" s="171">
        <v>0</v>
      </c>
      <c r="X75" s="168" t="e">
        <f t="shared" si="28"/>
        <v>#DIV/0!</v>
      </c>
      <c r="Y75" s="171">
        <v>0</v>
      </c>
      <c r="Z75" s="168">
        <f t="shared" si="29"/>
        <v>0</v>
      </c>
      <c r="AA75" s="171">
        <v>0</v>
      </c>
      <c r="AB75" s="168">
        <f t="shared" si="30"/>
        <v>0</v>
      </c>
      <c r="AC75" s="171">
        <v>0</v>
      </c>
      <c r="AD75" s="168" t="e">
        <f t="shared" si="31"/>
        <v>#DIV/0!</v>
      </c>
      <c r="AE75" s="170">
        <v>0</v>
      </c>
      <c r="AF75" s="168">
        <f t="shared" si="32"/>
        <v>0</v>
      </c>
      <c r="AG75" s="169">
        <f t="shared" si="33"/>
        <v>0</v>
      </c>
      <c r="AH75" s="168">
        <f t="shared" si="34"/>
        <v>0</v>
      </c>
      <c r="AI75" s="201"/>
      <c r="AJ75" s="166"/>
      <c r="AK75" s="143"/>
      <c r="AL75" s="142"/>
      <c r="AM75" s="141"/>
      <c r="AN75" s="193"/>
      <c r="AO75" s="154"/>
    </row>
    <row r="76" spans="1:42" s="132" customFormat="1">
      <c r="A76" s="135"/>
      <c r="B76" s="176"/>
      <c r="C76" s="194">
        <v>824019</v>
      </c>
      <c r="D76" s="191" t="s">
        <v>42</v>
      </c>
      <c r="E76" s="171">
        <v>0</v>
      </c>
      <c r="F76" s="190">
        <f t="shared" ref="F76:F96" si="35">+E76/$E$29</f>
        <v>0</v>
      </c>
      <c r="G76" s="171">
        <v>0</v>
      </c>
      <c r="H76" s="190">
        <f t="shared" ref="H76:H96" si="36">+G76/$G$29</f>
        <v>0</v>
      </c>
      <c r="I76" s="169">
        <f t="shared" ref="I76:I96" si="37">E76+G76</f>
        <v>0</v>
      </c>
      <c r="J76" s="168">
        <f t="shared" ref="J76:J96" si="38">+I76/$I$29</f>
        <v>0</v>
      </c>
      <c r="K76" s="171">
        <v>0</v>
      </c>
      <c r="L76" s="168">
        <f t="shared" ref="L76:L96" si="39">+K76/$K$29</f>
        <v>0</v>
      </c>
      <c r="M76" s="171">
        <v>0</v>
      </c>
      <c r="N76" s="168">
        <f t="shared" ref="N76:N96" si="40">+M76/$M$29</f>
        <v>0</v>
      </c>
      <c r="O76" s="171">
        <v>0</v>
      </c>
      <c r="P76" s="168">
        <f t="shared" ref="P76:P96" si="41">+O76/$O$29</f>
        <v>0</v>
      </c>
      <c r="Q76" s="171">
        <v>0</v>
      </c>
      <c r="R76" s="168">
        <f t="shared" ref="R76:R96" si="42">+Q76/$Q$29</f>
        <v>0</v>
      </c>
      <c r="S76" s="171">
        <v>0</v>
      </c>
      <c r="T76" s="168" t="e">
        <f t="shared" ref="T76:T96" si="43">+S76/$S$29</f>
        <v>#DIV/0!</v>
      </c>
      <c r="U76" s="171">
        <v>0</v>
      </c>
      <c r="V76" s="168">
        <f t="shared" ref="V76:V96" si="44">+U76/$U$29</f>
        <v>0</v>
      </c>
      <c r="W76" s="171">
        <v>0</v>
      </c>
      <c r="X76" s="168" t="e">
        <f t="shared" ref="X76:X96" si="45">+W76/$W$29</f>
        <v>#DIV/0!</v>
      </c>
      <c r="Y76" s="171">
        <v>0</v>
      </c>
      <c r="Z76" s="168">
        <f t="shared" ref="Z76:Z96" si="46">+Y76/$Y$29</f>
        <v>0</v>
      </c>
      <c r="AA76" s="171">
        <v>0</v>
      </c>
      <c r="AB76" s="168">
        <f t="shared" ref="AB76:AB96" si="47">+AA76/$AA$29</f>
        <v>0</v>
      </c>
      <c r="AC76" s="171">
        <v>0</v>
      </c>
      <c r="AD76" s="168" t="e">
        <f t="shared" ref="AD76:AD96" si="48">+AC76/$AC$29</f>
        <v>#DIV/0!</v>
      </c>
      <c r="AE76" s="170">
        <v>0</v>
      </c>
      <c r="AF76" s="168">
        <f t="shared" ref="AF76:AF96" si="49">+AE76/$AG$29</f>
        <v>0</v>
      </c>
      <c r="AG76" s="169">
        <f t="shared" ref="AG76:AG96" si="50">K76+M76+O76+Q76+S76+I76+U76+W76+Y76+AA76+AC76+AE76</f>
        <v>0</v>
      </c>
      <c r="AH76" s="168">
        <f t="shared" ref="AH76:AH96" si="51">+AG76/$AG$29</f>
        <v>0</v>
      </c>
      <c r="AI76" s="167"/>
      <c r="AJ76" s="166"/>
      <c r="AK76" s="143"/>
      <c r="AL76" s="142"/>
      <c r="AM76" s="141"/>
      <c r="AN76" s="193"/>
      <c r="AO76" s="154"/>
    </row>
    <row r="77" spans="1:42" s="132" customFormat="1">
      <c r="A77" s="135"/>
      <c r="B77" s="176"/>
      <c r="C77" s="194">
        <v>824020</v>
      </c>
      <c r="D77" s="191" t="s">
        <v>111</v>
      </c>
      <c r="E77" s="171">
        <v>0</v>
      </c>
      <c r="F77" s="190">
        <f t="shared" si="35"/>
        <v>0</v>
      </c>
      <c r="G77" s="171">
        <v>0</v>
      </c>
      <c r="H77" s="190">
        <f t="shared" si="36"/>
        <v>0</v>
      </c>
      <c r="I77" s="169">
        <f t="shared" si="37"/>
        <v>0</v>
      </c>
      <c r="J77" s="168">
        <f t="shared" si="38"/>
        <v>0</v>
      </c>
      <c r="K77" s="171">
        <v>0</v>
      </c>
      <c r="L77" s="168">
        <f t="shared" si="39"/>
        <v>0</v>
      </c>
      <c r="M77" s="171">
        <v>0</v>
      </c>
      <c r="N77" s="168">
        <f t="shared" si="40"/>
        <v>0</v>
      </c>
      <c r="O77" s="171">
        <v>0</v>
      </c>
      <c r="P77" s="168">
        <f t="shared" si="41"/>
        <v>0</v>
      </c>
      <c r="Q77" s="171">
        <v>0</v>
      </c>
      <c r="R77" s="168">
        <f t="shared" si="42"/>
        <v>0</v>
      </c>
      <c r="S77" s="171">
        <v>0</v>
      </c>
      <c r="T77" s="168" t="e">
        <f t="shared" si="43"/>
        <v>#DIV/0!</v>
      </c>
      <c r="U77" s="171">
        <v>0</v>
      </c>
      <c r="V77" s="168">
        <f t="shared" si="44"/>
        <v>0</v>
      </c>
      <c r="W77" s="171">
        <v>0</v>
      </c>
      <c r="X77" s="168" t="e">
        <f t="shared" si="45"/>
        <v>#DIV/0!</v>
      </c>
      <c r="Y77" s="171">
        <v>0</v>
      </c>
      <c r="Z77" s="168">
        <f t="shared" si="46"/>
        <v>0</v>
      </c>
      <c r="AA77" s="171">
        <v>0</v>
      </c>
      <c r="AB77" s="168">
        <f t="shared" si="47"/>
        <v>0</v>
      </c>
      <c r="AC77" s="171">
        <v>0</v>
      </c>
      <c r="AD77" s="168" t="e">
        <f t="shared" si="48"/>
        <v>#DIV/0!</v>
      </c>
      <c r="AE77" s="170">
        <v>0</v>
      </c>
      <c r="AF77" s="168">
        <f t="shared" si="49"/>
        <v>0</v>
      </c>
      <c r="AG77" s="169">
        <f t="shared" si="50"/>
        <v>0</v>
      </c>
      <c r="AH77" s="168">
        <f t="shared" si="51"/>
        <v>0</v>
      </c>
      <c r="AI77" s="167"/>
      <c r="AJ77" s="166"/>
      <c r="AK77" s="143"/>
      <c r="AL77" s="142"/>
      <c r="AM77" s="141"/>
      <c r="AN77" s="193"/>
      <c r="AO77" s="154"/>
    </row>
    <row r="78" spans="1:42" s="132" customFormat="1">
      <c r="A78" s="135"/>
      <c r="B78" s="176"/>
      <c r="C78" s="194">
        <v>824021</v>
      </c>
      <c r="D78" s="191" t="s">
        <v>110</v>
      </c>
      <c r="E78" s="171">
        <v>11780090</v>
      </c>
      <c r="F78" s="190">
        <f t="shared" si="35"/>
        <v>1.612306635226842E-3</v>
      </c>
      <c r="G78" s="171">
        <v>5048610</v>
      </c>
      <c r="H78" s="190">
        <f t="shared" si="36"/>
        <v>3.5648082589005226E-4</v>
      </c>
      <c r="I78" s="169">
        <f t="shared" si="37"/>
        <v>16828700</v>
      </c>
      <c r="J78" s="168">
        <f t="shared" si="38"/>
        <v>7.838707129752087E-4</v>
      </c>
      <c r="K78" s="171">
        <v>6743200</v>
      </c>
      <c r="L78" s="168">
        <f t="shared" si="39"/>
        <v>1.5005049458116874E-3</v>
      </c>
      <c r="M78" s="171">
        <v>2721300</v>
      </c>
      <c r="N78" s="168">
        <f t="shared" si="40"/>
        <v>7.3678603186182645E-4</v>
      </c>
      <c r="O78" s="171">
        <v>3389100</v>
      </c>
      <c r="P78" s="168">
        <f t="shared" si="41"/>
        <v>1.8645727157776365E-3</v>
      </c>
      <c r="Q78" s="171">
        <v>2611300</v>
      </c>
      <c r="R78" s="168">
        <f t="shared" si="42"/>
        <v>2.4323725852137489E-3</v>
      </c>
      <c r="S78" s="171">
        <v>0</v>
      </c>
      <c r="T78" s="168" t="e">
        <f t="shared" si="43"/>
        <v>#DIV/0!</v>
      </c>
      <c r="U78" s="171">
        <v>0</v>
      </c>
      <c r="V78" s="168">
        <f t="shared" si="44"/>
        <v>0</v>
      </c>
      <c r="W78" s="171">
        <v>0</v>
      </c>
      <c r="X78" s="168" t="e">
        <f t="shared" si="45"/>
        <v>#DIV/0!</v>
      </c>
      <c r="Y78" s="171">
        <v>0</v>
      </c>
      <c r="Z78" s="168">
        <f t="shared" si="46"/>
        <v>0</v>
      </c>
      <c r="AA78" s="171">
        <v>0</v>
      </c>
      <c r="AB78" s="168">
        <f t="shared" si="47"/>
        <v>0</v>
      </c>
      <c r="AC78" s="171">
        <v>0</v>
      </c>
      <c r="AD78" s="168" t="e">
        <f t="shared" si="48"/>
        <v>#DIV/0!</v>
      </c>
      <c r="AE78" s="170">
        <v>1901340</v>
      </c>
      <c r="AF78" s="168">
        <f t="shared" si="49"/>
        <v>5.8049627957066499E-5</v>
      </c>
      <c r="AG78" s="169">
        <f t="shared" si="50"/>
        <v>34194940</v>
      </c>
      <c r="AH78" s="168">
        <f t="shared" si="51"/>
        <v>1.0440024114646573E-3</v>
      </c>
      <c r="AI78" s="167"/>
      <c r="AJ78" s="166"/>
      <c r="AK78" s="143"/>
      <c r="AL78" s="142"/>
      <c r="AM78" s="141"/>
      <c r="AN78" s="193"/>
      <c r="AO78" s="154"/>
    </row>
    <row r="79" spans="1:42" s="132" customFormat="1">
      <c r="A79" s="135"/>
      <c r="B79" s="176"/>
      <c r="C79" s="194">
        <v>824032</v>
      </c>
      <c r="D79" s="191" t="s">
        <v>109</v>
      </c>
      <c r="E79" s="171">
        <v>0</v>
      </c>
      <c r="F79" s="190">
        <f t="shared" si="35"/>
        <v>0</v>
      </c>
      <c r="G79" s="171">
        <v>0</v>
      </c>
      <c r="H79" s="190">
        <f t="shared" si="36"/>
        <v>0</v>
      </c>
      <c r="I79" s="169">
        <f t="shared" si="37"/>
        <v>0</v>
      </c>
      <c r="J79" s="168">
        <f t="shared" si="38"/>
        <v>0</v>
      </c>
      <c r="K79" s="171">
        <v>0</v>
      </c>
      <c r="L79" s="168">
        <f t="shared" si="39"/>
        <v>0</v>
      </c>
      <c r="M79" s="171">
        <v>0</v>
      </c>
      <c r="N79" s="168">
        <f t="shared" si="40"/>
        <v>0</v>
      </c>
      <c r="O79" s="171">
        <v>0</v>
      </c>
      <c r="P79" s="168">
        <f t="shared" si="41"/>
        <v>0</v>
      </c>
      <c r="Q79" s="171">
        <v>0</v>
      </c>
      <c r="R79" s="168">
        <f t="shared" si="42"/>
        <v>0</v>
      </c>
      <c r="S79" s="171">
        <v>0</v>
      </c>
      <c r="T79" s="168" t="e">
        <f t="shared" si="43"/>
        <v>#DIV/0!</v>
      </c>
      <c r="U79" s="171">
        <v>0</v>
      </c>
      <c r="V79" s="168">
        <f t="shared" si="44"/>
        <v>0</v>
      </c>
      <c r="W79" s="171">
        <v>0</v>
      </c>
      <c r="X79" s="168" t="e">
        <f t="shared" si="45"/>
        <v>#DIV/0!</v>
      </c>
      <c r="Y79" s="171">
        <v>0</v>
      </c>
      <c r="Z79" s="168">
        <f t="shared" si="46"/>
        <v>0</v>
      </c>
      <c r="AA79" s="171">
        <v>0</v>
      </c>
      <c r="AB79" s="168">
        <f t="shared" si="47"/>
        <v>0</v>
      </c>
      <c r="AC79" s="171">
        <v>0</v>
      </c>
      <c r="AD79" s="168" t="e">
        <f t="shared" si="48"/>
        <v>#DIV/0!</v>
      </c>
      <c r="AE79" s="170">
        <v>0</v>
      </c>
      <c r="AF79" s="168">
        <f t="shared" si="49"/>
        <v>0</v>
      </c>
      <c r="AG79" s="169">
        <f t="shared" si="50"/>
        <v>0</v>
      </c>
      <c r="AH79" s="168">
        <f t="shared" si="51"/>
        <v>0</v>
      </c>
      <c r="AI79" s="167"/>
      <c r="AJ79" s="166"/>
      <c r="AK79" s="143"/>
      <c r="AL79" s="142"/>
      <c r="AM79" s="141"/>
      <c r="AN79" s="193"/>
      <c r="AO79" s="154"/>
    </row>
    <row r="80" spans="1:42" s="132" customFormat="1">
      <c r="A80" s="135"/>
      <c r="B80" s="176"/>
      <c r="C80" s="194">
        <v>824033</v>
      </c>
      <c r="D80" s="191" t="s">
        <v>40</v>
      </c>
      <c r="E80" s="171">
        <v>52155430.599999994</v>
      </c>
      <c r="F80" s="190">
        <f t="shared" si="35"/>
        <v>7.1383620005868436E-3</v>
      </c>
      <c r="G80" s="171">
        <v>22352327.399999999</v>
      </c>
      <c r="H80" s="190">
        <f t="shared" si="36"/>
        <v>1.5782910805383747E-3</v>
      </c>
      <c r="I80" s="169">
        <f t="shared" si="37"/>
        <v>74507758</v>
      </c>
      <c r="J80" s="168">
        <f t="shared" si="38"/>
        <v>3.4705265044622765E-3</v>
      </c>
      <c r="K80" s="171">
        <v>20150805</v>
      </c>
      <c r="L80" s="168">
        <f t="shared" si="39"/>
        <v>4.4839812795982445E-3</v>
      </c>
      <c r="M80" s="171">
        <v>45381165</v>
      </c>
      <c r="N80" s="168">
        <f t="shared" si="40"/>
        <v>1.2286851314304488E-2</v>
      </c>
      <c r="O80" s="171">
        <v>15498221</v>
      </c>
      <c r="P80" s="168">
        <f t="shared" si="41"/>
        <v>8.5266176919217476E-3</v>
      </c>
      <c r="Q80" s="171">
        <v>14790616</v>
      </c>
      <c r="R80" s="168">
        <f t="shared" si="42"/>
        <v>1.3777156541501873E-2</v>
      </c>
      <c r="S80" s="171">
        <v>0</v>
      </c>
      <c r="T80" s="168" t="e">
        <f t="shared" si="43"/>
        <v>#DIV/0!</v>
      </c>
      <c r="U80" s="171">
        <v>847000</v>
      </c>
      <c r="V80" s="168">
        <f t="shared" si="44"/>
        <v>2.1520700710504194E-2</v>
      </c>
      <c r="W80" s="171">
        <v>0</v>
      </c>
      <c r="X80" s="168" t="e">
        <f t="shared" si="45"/>
        <v>#DIV/0!</v>
      </c>
      <c r="Y80" s="171">
        <v>0</v>
      </c>
      <c r="Z80" s="168">
        <f t="shared" si="46"/>
        <v>0</v>
      </c>
      <c r="AA80" s="171">
        <v>0</v>
      </c>
      <c r="AB80" s="168">
        <f t="shared" si="47"/>
        <v>0</v>
      </c>
      <c r="AC80" s="171">
        <v>0</v>
      </c>
      <c r="AD80" s="168" t="e">
        <f t="shared" si="48"/>
        <v>#DIV/0!</v>
      </c>
      <c r="AE80" s="170">
        <v>3818887</v>
      </c>
      <c r="AF80" s="168">
        <f t="shared" si="49"/>
        <v>1.1659407026627421E-4</v>
      </c>
      <c r="AG80" s="169">
        <f t="shared" si="50"/>
        <v>174994452</v>
      </c>
      <c r="AH80" s="168">
        <f t="shared" si="51"/>
        <v>5.3427387175101412E-3</v>
      </c>
      <c r="AI80" s="167"/>
      <c r="AJ80" s="166"/>
      <c r="AK80" s="143"/>
      <c r="AL80" s="142"/>
      <c r="AM80" s="141"/>
      <c r="AN80" s="193"/>
      <c r="AO80" s="154"/>
    </row>
    <row r="81" spans="1:41" s="132" customFormat="1">
      <c r="A81" s="135"/>
      <c r="B81" s="176"/>
      <c r="C81" s="200">
        <v>824037</v>
      </c>
      <c r="D81" s="191" t="s">
        <v>39</v>
      </c>
      <c r="E81" s="171">
        <v>237999.99999999997</v>
      </c>
      <c r="F81" s="190">
        <f t="shared" si="35"/>
        <v>3.2574367359161805E-5</v>
      </c>
      <c r="G81" s="171">
        <v>102000</v>
      </c>
      <c r="H81" s="190">
        <f t="shared" si="36"/>
        <v>7.2021891650940213E-6</v>
      </c>
      <c r="I81" s="169">
        <f t="shared" si="37"/>
        <v>340000</v>
      </c>
      <c r="J81" s="168">
        <f t="shared" si="38"/>
        <v>1.5836995276615005E-5</v>
      </c>
      <c r="K81" s="171">
        <v>100000</v>
      </c>
      <c r="L81" s="168">
        <f t="shared" si="39"/>
        <v>2.2252119851282588E-5</v>
      </c>
      <c r="M81" s="171">
        <v>0</v>
      </c>
      <c r="N81" s="168">
        <f t="shared" si="40"/>
        <v>0</v>
      </c>
      <c r="O81" s="171">
        <v>0</v>
      </c>
      <c r="P81" s="168">
        <f t="shared" si="41"/>
        <v>0</v>
      </c>
      <c r="Q81" s="171">
        <v>0</v>
      </c>
      <c r="R81" s="168">
        <f t="shared" si="42"/>
        <v>0</v>
      </c>
      <c r="S81" s="171">
        <v>0</v>
      </c>
      <c r="T81" s="168" t="e">
        <f t="shared" si="43"/>
        <v>#DIV/0!</v>
      </c>
      <c r="U81" s="171">
        <v>0</v>
      </c>
      <c r="V81" s="168">
        <f t="shared" si="44"/>
        <v>0</v>
      </c>
      <c r="W81" s="171">
        <v>0</v>
      </c>
      <c r="X81" s="168" t="e">
        <f t="shared" si="45"/>
        <v>#DIV/0!</v>
      </c>
      <c r="Y81" s="171">
        <v>0</v>
      </c>
      <c r="Z81" s="168">
        <f t="shared" si="46"/>
        <v>0</v>
      </c>
      <c r="AA81" s="171">
        <v>0</v>
      </c>
      <c r="AB81" s="168">
        <f t="shared" si="47"/>
        <v>0</v>
      </c>
      <c r="AC81" s="171">
        <v>0</v>
      </c>
      <c r="AD81" s="168" t="e">
        <f t="shared" si="48"/>
        <v>#DIV/0!</v>
      </c>
      <c r="AE81" s="170">
        <v>0</v>
      </c>
      <c r="AF81" s="168">
        <f t="shared" si="49"/>
        <v>0</v>
      </c>
      <c r="AG81" s="169">
        <f t="shared" si="50"/>
        <v>440000</v>
      </c>
      <c r="AH81" s="168">
        <f t="shared" si="51"/>
        <v>1.3433597516019891E-5</v>
      </c>
      <c r="AI81" s="167"/>
      <c r="AJ81" s="166"/>
      <c r="AK81" s="143"/>
      <c r="AL81" s="142"/>
      <c r="AM81" s="141"/>
      <c r="AN81" s="193"/>
      <c r="AO81" s="154"/>
    </row>
    <row r="82" spans="1:41" s="132" customFormat="1">
      <c r="A82" s="135"/>
      <c r="B82" s="176"/>
      <c r="C82" s="194">
        <v>824039</v>
      </c>
      <c r="D82" s="191" t="s">
        <v>38</v>
      </c>
      <c r="E82" s="171">
        <v>0</v>
      </c>
      <c r="F82" s="190">
        <f t="shared" si="35"/>
        <v>0</v>
      </c>
      <c r="G82" s="171">
        <v>0</v>
      </c>
      <c r="H82" s="190">
        <f t="shared" si="36"/>
        <v>0</v>
      </c>
      <c r="I82" s="169">
        <f t="shared" si="37"/>
        <v>0</v>
      </c>
      <c r="J82" s="168">
        <f t="shared" si="38"/>
        <v>0</v>
      </c>
      <c r="K82" s="171">
        <v>0</v>
      </c>
      <c r="L82" s="168">
        <f t="shared" si="39"/>
        <v>0</v>
      </c>
      <c r="M82" s="171">
        <v>0</v>
      </c>
      <c r="N82" s="168">
        <f t="shared" si="40"/>
        <v>0</v>
      </c>
      <c r="O82" s="171">
        <v>0</v>
      </c>
      <c r="P82" s="168">
        <f t="shared" si="41"/>
        <v>0</v>
      </c>
      <c r="Q82" s="171">
        <v>0</v>
      </c>
      <c r="R82" s="168">
        <f t="shared" si="42"/>
        <v>0</v>
      </c>
      <c r="S82" s="171">
        <v>0</v>
      </c>
      <c r="T82" s="168" t="e">
        <f t="shared" si="43"/>
        <v>#DIV/0!</v>
      </c>
      <c r="U82" s="171">
        <v>0</v>
      </c>
      <c r="V82" s="168">
        <f t="shared" si="44"/>
        <v>0</v>
      </c>
      <c r="W82" s="171">
        <v>0</v>
      </c>
      <c r="X82" s="168" t="e">
        <f t="shared" si="45"/>
        <v>#DIV/0!</v>
      </c>
      <c r="Y82" s="171">
        <v>0</v>
      </c>
      <c r="Z82" s="168">
        <f t="shared" si="46"/>
        <v>0</v>
      </c>
      <c r="AA82" s="171">
        <v>0</v>
      </c>
      <c r="AB82" s="168">
        <f t="shared" si="47"/>
        <v>0</v>
      </c>
      <c r="AC82" s="171">
        <v>0</v>
      </c>
      <c r="AD82" s="168" t="e">
        <f t="shared" si="48"/>
        <v>#DIV/0!</v>
      </c>
      <c r="AE82" s="170">
        <v>0</v>
      </c>
      <c r="AF82" s="168">
        <f t="shared" si="49"/>
        <v>0</v>
      </c>
      <c r="AG82" s="169">
        <f t="shared" si="50"/>
        <v>0</v>
      </c>
      <c r="AH82" s="168">
        <f t="shared" si="51"/>
        <v>0</v>
      </c>
      <c r="AI82" s="167"/>
      <c r="AJ82" s="166"/>
      <c r="AK82" s="143"/>
      <c r="AL82" s="142"/>
      <c r="AM82" s="141"/>
      <c r="AN82" s="193"/>
      <c r="AO82" s="154"/>
    </row>
    <row r="83" spans="1:41" s="132" customFormat="1">
      <c r="A83" s="135"/>
      <c r="B83" s="176"/>
      <c r="C83" s="194">
        <v>824041</v>
      </c>
      <c r="D83" s="191" t="s">
        <v>108</v>
      </c>
      <c r="E83" s="171">
        <v>3570000</v>
      </c>
      <c r="F83" s="190">
        <f t="shared" si="35"/>
        <v>4.8861551038742706E-4</v>
      </c>
      <c r="G83" s="171">
        <v>1530000</v>
      </c>
      <c r="H83" s="190">
        <f t="shared" si="36"/>
        <v>1.0803283747641032E-4</v>
      </c>
      <c r="I83" s="169">
        <f t="shared" si="37"/>
        <v>5100000</v>
      </c>
      <c r="J83" s="168">
        <f t="shared" si="38"/>
        <v>2.375549291492251E-4</v>
      </c>
      <c r="K83" s="171">
        <v>720000</v>
      </c>
      <c r="L83" s="168">
        <f t="shared" si="39"/>
        <v>1.6021526292923463E-4</v>
      </c>
      <c r="M83" s="171">
        <v>520000</v>
      </c>
      <c r="N83" s="168">
        <f t="shared" si="40"/>
        <v>1.4078886435459146E-4</v>
      </c>
      <c r="O83" s="171">
        <v>0</v>
      </c>
      <c r="P83" s="168">
        <f t="shared" si="41"/>
        <v>0</v>
      </c>
      <c r="Q83" s="171">
        <v>0</v>
      </c>
      <c r="R83" s="168">
        <f t="shared" si="42"/>
        <v>0</v>
      </c>
      <c r="S83" s="171">
        <v>0</v>
      </c>
      <c r="T83" s="168" t="e">
        <f t="shared" si="43"/>
        <v>#DIV/0!</v>
      </c>
      <c r="U83" s="171">
        <v>0</v>
      </c>
      <c r="V83" s="168">
        <f t="shared" si="44"/>
        <v>0</v>
      </c>
      <c r="W83" s="171">
        <v>0</v>
      </c>
      <c r="X83" s="168" t="e">
        <f t="shared" si="45"/>
        <v>#DIV/0!</v>
      </c>
      <c r="Y83" s="171">
        <v>0</v>
      </c>
      <c r="Z83" s="168">
        <f t="shared" si="46"/>
        <v>0</v>
      </c>
      <c r="AA83" s="171">
        <v>0</v>
      </c>
      <c r="AB83" s="168">
        <f t="shared" si="47"/>
        <v>0</v>
      </c>
      <c r="AC83" s="171">
        <v>0</v>
      </c>
      <c r="AD83" s="168" t="e">
        <f t="shared" si="48"/>
        <v>#DIV/0!</v>
      </c>
      <c r="AE83" s="170">
        <v>0</v>
      </c>
      <c r="AF83" s="168">
        <f t="shared" si="49"/>
        <v>0</v>
      </c>
      <c r="AG83" s="169">
        <f t="shared" si="50"/>
        <v>6340000</v>
      </c>
      <c r="AH83" s="168">
        <f t="shared" si="51"/>
        <v>1.9356592784446842E-4</v>
      </c>
      <c r="AI83" s="167"/>
      <c r="AJ83" s="166"/>
      <c r="AK83" s="143"/>
      <c r="AL83" s="142"/>
      <c r="AM83" s="141"/>
      <c r="AN83" s="193"/>
      <c r="AO83" s="154"/>
    </row>
    <row r="84" spans="1:41" s="132" customFormat="1">
      <c r="A84" s="135"/>
      <c r="B84" s="176"/>
      <c r="C84" s="194">
        <v>824042</v>
      </c>
      <c r="D84" s="191" t="s">
        <v>36</v>
      </c>
      <c r="E84" s="171">
        <v>3849999.9999999995</v>
      </c>
      <c r="F84" s="190">
        <f t="shared" si="35"/>
        <v>5.2693829551585269E-4</v>
      </c>
      <c r="G84" s="171">
        <v>1650000</v>
      </c>
      <c r="H84" s="190">
        <f t="shared" si="36"/>
        <v>1.1650600120005035E-4</v>
      </c>
      <c r="I84" s="169">
        <f t="shared" si="37"/>
        <v>5500000</v>
      </c>
      <c r="J84" s="168">
        <f t="shared" si="38"/>
        <v>2.561866882981839E-4</v>
      </c>
      <c r="K84" s="171">
        <v>16000</v>
      </c>
      <c r="L84" s="168">
        <f t="shared" si="39"/>
        <v>3.5603391762052139E-6</v>
      </c>
      <c r="M84" s="171">
        <v>0</v>
      </c>
      <c r="N84" s="168">
        <f t="shared" si="40"/>
        <v>0</v>
      </c>
      <c r="O84" s="171">
        <v>0</v>
      </c>
      <c r="P84" s="168">
        <f t="shared" si="41"/>
        <v>0</v>
      </c>
      <c r="Q84" s="171">
        <v>0</v>
      </c>
      <c r="R84" s="168">
        <f t="shared" si="42"/>
        <v>0</v>
      </c>
      <c r="S84" s="171">
        <v>0</v>
      </c>
      <c r="T84" s="168" t="e">
        <f t="shared" si="43"/>
        <v>#DIV/0!</v>
      </c>
      <c r="U84" s="171">
        <v>0</v>
      </c>
      <c r="V84" s="168">
        <f t="shared" si="44"/>
        <v>0</v>
      </c>
      <c r="W84" s="171">
        <v>0</v>
      </c>
      <c r="X84" s="168" t="e">
        <f t="shared" si="45"/>
        <v>#DIV/0!</v>
      </c>
      <c r="Y84" s="171">
        <v>0</v>
      </c>
      <c r="Z84" s="168">
        <f t="shared" si="46"/>
        <v>0</v>
      </c>
      <c r="AA84" s="171">
        <v>0</v>
      </c>
      <c r="AB84" s="168">
        <f t="shared" si="47"/>
        <v>0</v>
      </c>
      <c r="AC84" s="171">
        <v>0</v>
      </c>
      <c r="AD84" s="168" t="e">
        <f t="shared" si="48"/>
        <v>#DIV/0!</v>
      </c>
      <c r="AE84" s="170">
        <v>0</v>
      </c>
      <c r="AF84" s="168">
        <f t="shared" si="49"/>
        <v>0</v>
      </c>
      <c r="AG84" s="169">
        <f t="shared" si="50"/>
        <v>5516000</v>
      </c>
      <c r="AH84" s="168">
        <f t="shared" si="51"/>
        <v>1.6840846340537664E-4</v>
      </c>
      <c r="AI84" s="167"/>
      <c r="AJ84" s="166"/>
      <c r="AK84" s="143"/>
      <c r="AL84" s="142"/>
      <c r="AM84" s="141"/>
      <c r="AN84" s="193"/>
      <c r="AO84" s="154"/>
    </row>
    <row r="85" spans="1:41" s="198" customFormat="1">
      <c r="A85" s="135"/>
      <c r="B85" s="176"/>
      <c r="C85" s="194">
        <v>824045</v>
      </c>
      <c r="D85" s="191" t="s">
        <v>107</v>
      </c>
      <c r="E85" s="171">
        <v>39793961.360123642</v>
      </c>
      <c r="F85" s="190">
        <f t="shared" si="35"/>
        <v>5.4464836807603268E-3</v>
      </c>
      <c r="G85" s="171">
        <v>17054554.868624419</v>
      </c>
      <c r="H85" s="190">
        <f t="shared" si="36"/>
        <v>1.2042169636304733E-3</v>
      </c>
      <c r="I85" s="169">
        <f t="shared" si="37"/>
        <v>56848516.228748061</v>
      </c>
      <c r="J85" s="168">
        <f t="shared" si="38"/>
        <v>2.6479696558742781E-3</v>
      </c>
      <c r="K85" s="171">
        <v>13878879.134466767</v>
      </c>
      <c r="L85" s="168">
        <f t="shared" si="39"/>
        <v>3.0883448190161967E-3</v>
      </c>
      <c r="M85" s="171">
        <v>30737404.636785157</v>
      </c>
      <c r="N85" s="168">
        <f t="shared" si="40"/>
        <v>8.3220851769625695E-3</v>
      </c>
      <c r="O85" s="171">
        <v>0</v>
      </c>
      <c r="P85" s="168">
        <f t="shared" si="41"/>
        <v>0</v>
      </c>
      <c r="Q85" s="171">
        <v>0</v>
      </c>
      <c r="R85" s="168">
        <f t="shared" si="42"/>
        <v>0</v>
      </c>
      <c r="S85" s="171">
        <v>0</v>
      </c>
      <c r="T85" s="168" t="e">
        <f t="shared" si="43"/>
        <v>#DIV/0!</v>
      </c>
      <c r="U85" s="171">
        <v>0</v>
      </c>
      <c r="V85" s="168">
        <f t="shared" si="44"/>
        <v>0</v>
      </c>
      <c r="W85" s="171">
        <v>0</v>
      </c>
      <c r="X85" s="168" t="e">
        <f t="shared" si="45"/>
        <v>#DIV/0!</v>
      </c>
      <c r="Y85" s="171">
        <v>0</v>
      </c>
      <c r="Z85" s="168">
        <f t="shared" si="46"/>
        <v>0</v>
      </c>
      <c r="AA85" s="171">
        <v>0</v>
      </c>
      <c r="AB85" s="168">
        <f t="shared" si="47"/>
        <v>0</v>
      </c>
      <c r="AC85" s="171">
        <v>0</v>
      </c>
      <c r="AD85" s="168" t="e">
        <f t="shared" si="48"/>
        <v>#DIV/0!</v>
      </c>
      <c r="AE85" s="170">
        <v>0</v>
      </c>
      <c r="AF85" s="168">
        <f t="shared" si="49"/>
        <v>0</v>
      </c>
      <c r="AG85" s="169">
        <f t="shared" si="50"/>
        <v>101464799.99999999</v>
      </c>
      <c r="AH85" s="168">
        <f t="shared" si="51"/>
        <v>3.0978120119169428E-3</v>
      </c>
      <c r="AI85" s="167"/>
      <c r="AJ85" s="166"/>
      <c r="AK85" s="143"/>
      <c r="AL85" s="142"/>
      <c r="AM85" s="141"/>
      <c r="AN85" s="193"/>
      <c r="AO85" s="199"/>
    </row>
    <row r="86" spans="1:41" s="132" customFormat="1">
      <c r="A86" s="135"/>
      <c r="B86" s="176"/>
      <c r="C86" s="194">
        <v>825002</v>
      </c>
      <c r="D86" s="191" t="s">
        <v>35</v>
      </c>
      <c r="E86" s="171">
        <v>0</v>
      </c>
      <c r="F86" s="190">
        <f t="shared" si="35"/>
        <v>0</v>
      </c>
      <c r="G86" s="171">
        <v>0</v>
      </c>
      <c r="H86" s="190">
        <f t="shared" si="36"/>
        <v>0</v>
      </c>
      <c r="I86" s="169">
        <f t="shared" si="37"/>
        <v>0</v>
      </c>
      <c r="J86" s="168">
        <f t="shared" si="38"/>
        <v>0</v>
      </c>
      <c r="K86" s="171">
        <v>0</v>
      </c>
      <c r="L86" s="168">
        <f t="shared" si="39"/>
        <v>0</v>
      </c>
      <c r="M86" s="171">
        <v>0</v>
      </c>
      <c r="N86" s="168">
        <f t="shared" si="40"/>
        <v>0</v>
      </c>
      <c r="O86" s="171">
        <v>0</v>
      </c>
      <c r="P86" s="168">
        <f t="shared" si="41"/>
        <v>0</v>
      </c>
      <c r="Q86" s="171">
        <v>0</v>
      </c>
      <c r="R86" s="168">
        <f t="shared" si="42"/>
        <v>0</v>
      </c>
      <c r="S86" s="171">
        <v>0</v>
      </c>
      <c r="T86" s="168" t="e">
        <f t="shared" si="43"/>
        <v>#DIV/0!</v>
      </c>
      <c r="U86" s="171">
        <v>0</v>
      </c>
      <c r="V86" s="168">
        <f t="shared" si="44"/>
        <v>0</v>
      </c>
      <c r="W86" s="171">
        <v>0</v>
      </c>
      <c r="X86" s="168" t="e">
        <f t="shared" si="45"/>
        <v>#DIV/0!</v>
      </c>
      <c r="Y86" s="171">
        <v>0</v>
      </c>
      <c r="Z86" s="168">
        <f t="shared" si="46"/>
        <v>0</v>
      </c>
      <c r="AA86" s="171">
        <v>0</v>
      </c>
      <c r="AB86" s="168">
        <f t="shared" si="47"/>
        <v>0</v>
      </c>
      <c r="AC86" s="171">
        <v>0</v>
      </c>
      <c r="AD86" s="168" t="e">
        <f t="shared" si="48"/>
        <v>#DIV/0!</v>
      </c>
      <c r="AE86" s="170">
        <v>0</v>
      </c>
      <c r="AF86" s="168">
        <f t="shared" si="49"/>
        <v>0</v>
      </c>
      <c r="AG86" s="169">
        <f t="shared" si="50"/>
        <v>0</v>
      </c>
      <c r="AH86" s="168">
        <f t="shared" si="51"/>
        <v>0</v>
      </c>
      <c r="AI86" s="167"/>
      <c r="AJ86" s="166"/>
      <c r="AK86" s="143"/>
      <c r="AL86" s="142"/>
      <c r="AM86" s="141"/>
      <c r="AN86" s="193"/>
      <c r="AO86" s="154"/>
    </row>
    <row r="87" spans="1:41" s="132" customFormat="1">
      <c r="A87" s="135"/>
      <c r="B87" s="176"/>
      <c r="C87" s="194">
        <v>825003</v>
      </c>
      <c r="D87" s="191" t="s">
        <v>106</v>
      </c>
      <c r="E87" s="171">
        <v>0</v>
      </c>
      <c r="F87" s="190">
        <f t="shared" si="35"/>
        <v>0</v>
      </c>
      <c r="G87" s="171">
        <v>0</v>
      </c>
      <c r="H87" s="190">
        <f t="shared" si="36"/>
        <v>0</v>
      </c>
      <c r="I87" s="169">
        <f t="shared" si="37"/>
        <v>0</v>
      </c>
      <c r="J87" s="168">
        <f t="shared" si="38"/>
        <v>0</v>
      </c>
      <c r="K87" s="171">
        <v>0</v>
      </c>
      <c r="L87" s="168">
        <f t="shared" si="39"/>
        <v>0</v>
      </c>
      <c r="M87" s="171">
        <v>0</v>
      </c>
      <c r="N87" s="168">
        <f t="shared" si="40"/>
        <v>0</v>
      </c>
      <c r="O87" s="171">
        <v>0</v>
      </c>
      <c r="P87" s="168">
        <f t="shared" si="41"/>
        <v>0</v>
      </c>
      <c r="Q87" s="171">
        <v>0</v>
      </c>
      <c r="R87" s="168">
        <f t="shared" si="42"/>
        <v>0</v>
      </c>
      <c r="S87" s="171">
        <v>0</v>
      </c>
      <c r="T87" s="168" t="e">
        <f t="shared" si="43"/>
        <v>#DIV/0!</v>
      </c>
      <c r="U87" s="171">
        <v>0</v>
      </c>
      <c r="V87" s="168">
        <f t="shared" si="44"/>
        <v>0</v>
      </c>
      <c r="W87" s="171">
        <v>0</v>
      </c>
      <c r="X87" s="168" t="e">
        <f t="shared" si="45"/>
        <v>#DIV/0!</v>
      </c>
      <c r="Y87" s="171">
        <v>0</v>
      </c>
      <c r="Z87" s="168">
        <f t="shared" si="46"/>
        <v>0</v>
      </c>
      <c r="AA87" s="171">
        <v>0</v>
      </c>
      <c r="AB87" s="168">
        <f t="shared" si="47"/>
        <v>0</v>
      </c>
      <c r="AC87" s="171">
        <v>0</v>
      </c>
      <c r="AD87" s="168" t="e">
        <f t="shared" si="48"/>
        <v>#DIV/0!</v>
      </c>
      <c r="AE87" s="170">
        <v>0</v>
      </c>
      <c r="AF87" s="168">
        <f t="shared" si="49"/>
        <v>0</v>
      </c>
      <c r="AG87" s="169">
        <f t="shared" si="50"/>
        <v>0</v>
      </c>
      <c r="AH87" s="168">
        <f t="shared" si="51"/>
        <v>0</v>
      </c>
      <c r="AI87" s="167"/>
      <c r="AJ87" s="166"/>
      <c r="AK87" s="143"/>
      <c r="AL87" s="142"/>
      <c r="AM87" s="141"/>
      <c r="AN87" s="193"/>
      <c r="AO87" s="154"/>
    </row>
    <row r="88" spans="1:41" s="132" customFormat="1">
      <c r="A88" s="135"/>
      <c r="B88" s="176"/>
      <c r="C88" s="194">
        <v>825004</v>
      </c>
      <c r="D88" s="191" t="s">
        <v>105</v>
      </c>
      <c r="E88" s="171">
        <v>0</v>
      </c>
      <c r="F88" s="190">
        <f t="shared" si="35"/>
        <v>0</v>
      </c>
      <c r="G88" s="171">
        <v>0</v>
      </c>
      <c r="H88" s="190">
        <f t="shared" si="36"/>
        <v>0</v>
      </c>
      <c r="I88" s="169">
        <f t="shared" si="37"/>
        <v>0</v>
      </c>
      <c r="J88" s="168">
        <f t="shared" si="38"/>
        <v>0</v>
      </c>
      <c r="K88" s="171">
        <v>0</v>
      </c>
      <c r="L88" s="168">
        <f t="shared" si="39"/>
        <v>0</v>
      </c>
      <c r="M88" s="171">
        <v>0</v>
      </c>
      <c r="N88" s="168">
        <f t="shared" si="40"/>
        <v>0</v>
      </c>
      <c r="O88" s="171">
        <v>0</v>
      </c>
      <c r="P88" s="168">
        <f t="shared" si="41"/>
        <v>0</v>
      </c>
      <c r="Q88" s="171">
        <v>0</v>
      </c>
      <c r="R88" s="168">
        <f t="shared" si="42"/>
        <v>0</v>
      </c>
      <c r="S88" s="171">
        <v>0</v>
      </c>
      <c r="T88" s="168" t="e">
        <f t="shared" si="43"/>
        <v>#DIV/0!</v>
      </c>
      <c r="U88" s="171">
        <v>0</v>
      </c>
      <c r="V88" s="168">
        <f t="shared" si="44"/>
        <v>0</v>
      </c>
      <c r="W88" s="171">
        <v>0</v>
      </c>
      <c r="X88" s="168" t="e">
        <f t="shared" si="45"/>
        <v>#DIV/0!</v>
      </c>
      <c r="Y88" s="171">
        <v>0</v>
      </c>
      <c r="Z88" s="168">
        <f t="shared" si="46"/>
        <v>0</v>
      </c>
      <c r="AA88" s="171">
        <v>0</v>
      </c>
      <c r="AB88" s="168">
        <f t="shared" si="47"/>
        <v>0</v>
      </c>
      <c r="AC88" s="171">
        <v>0</v>
      </c>
      <c r="AD88" s="168" t="e">
        <f t="shared" si="48"/>
        <v>#DIV/0!</v>
      </c>
      <c r="AE88" s="170">
        <v>0</v>
      </c>
      <c r="AF88" s="168">
        <f t="shared" si="49"/>
        <v>0</v>
      </c>
      <c r="AG88" s="169">
        <f t="shared" si="50"/>
        <v>0</v>
      </c>
      <c r="AH88" s="168">
        <f t="shared" si="51"/>
        <v>0</v>
      </c>
      <c r="AI88" s="167"/>
      <c r="AJ88" s="166"/>
      <c r="AK88" s="143"/>
      <c r="AL88" s="142"/>
      <c r="AM88" s="141"/>
      <c r="AN88" s="193"/>
      <c r="AO88" s="154"/>
    </row>
    <row r="89" spans="1:41" s="132" customFormat="1">
      <c r="A89" s="135"/>
      <c r="B89" s="176"/>
      <c r="C89" s="194">
        <v>825011</v>
      </c>
      <c r="D89" s="191" t="s">
        <v>34</v>
      </c>
      <c r="E89" s="171">
        <v>0</v>
      </c>
      <c r="F89" s="190">
        <f t="shared" si="35"/>
        <v>0</v>
      </c>
      <c r="G89" s="171">
        <v>0</v>
      </c>
      <c r="H89" s="190">
        <f t="shared" si="36"/>
        <v>0</v>
      </c>
      <c r="I89" s="169">
        <f t="shared" si="37"/>
        <v>0</v>
      </c>
      <c r="J89" s="168">
        <f t="shared" si="38"/>
        <v>0</v>
      </c>
      <c r="K89" s="171">
        <v>0</v>
      </c>
      <c r="L89" s="168">
        <f t="shared" si="39"/>
        <v>0</v>
      </c>
      <c r="M89" s="171">
        <v>0</v>
      </c>
      <c r="N89" s="168">
        <f t="shared" si="40"/>
        <v>0</v>
      </c>
      <c r="O89" s="171">
        <v>0</v>
      </c>
      <c r="P89" s="168">
        <f t="shared" si="41"/>
        <v>0</v>
      </c>
      <c r="Q89" s="171">
        <v>0</v>
      </c>
      <c r="R89" s="168">
        <f t="shared" si="42"/>
        <v>0</v>
      </c>
      <c r="S89" s="171">
        <v>0</v>
      </c>
      <c r="T89" s="168" t="e">
        <f t="shared" si="43"/>
        <v>#DIV/0!</v>
      </c>
      <c r="U89" s="171">
        <v>0</v>
      </c>
      <c r="V89" s="168">
        <f t="shared" si="44"/>
        <v>0</v>
      </c>
      <c r="W89" s="171">
        <v>0</v>
      </c>
      <c r="X89" s="168" t="e">
        <f t="shared" si="45"/>
        <v>#DIV/0!</v>
      </c>
      <c r="Y89" s="171">
        <v>0</v>
      </c>
      <c r="Z89" s="168">
        <f t="shared" si="46"/>
        <v>0</v>
      </c>
      <c r="AA89" s="171">
        <v>0</v>
      </c>
      <c r="AB89" s="168">
        <f t="shared" si="47"/>
        <v>0</v>
      </c>
      <c r="AC89" s="171">
        <v>0</v>
      </c>
      <c r="AD89" s="168" t="e">
        <f t="shared" si="48"/>
        <v>#DIV/0!</v>
      </c>
      <c r="AE89" s="170">
        <v>50499670</v>
      </c>
      <c r="AF89" s="168">
        <f t="shared" si="49"/>
        <v>1.5418005487996005E-3</v>
      </c>
      <c r="AG89" s="169">
        <f t="shared" si="50"/>
        <v>50499670</v>
      </c>
      <c r="AH89" s="168">
        <f t="shared" si="51"/>
        <v>1.5418005487996005E-3</v>
      </c>
      <c r="AI89" s="167"/>
      <c r="AJ89" s="166"/>
      <c r="AK89" s="143"/>
      <c r="AL89" s="142"/>
      <c r="AM89" s="141"/>
      <c r="AN89" s="193"/>
      <c r="AO89" s="154"/>
    </row>
    <row r="90" spans="1:41" s="132" customFormat="1">
      <c r="A90" s="135"/>
      <c r="B90" s="176"/>
      <c r="C90" s="194">
        <v>825012</v>
      </c>
      <c r="D90" s="191" t="s">
        <v>33</v>
      </c>
      <c r="E90" s="171">
        <v>265230</v>
      </c>
      <c r="F90" s="190">
        <f t="shared" si="35"/>
        <v>3.6301258212901205E-5</v>
      </c>
      <c r="G90" s="171">
        <v>113670</v>
      </c>
      <c r="H90" s="190">
        <f t="shared" si="36"/>
        <v>8.0262043372180147E-6</v>
      </c>
      <c r="I90" s="169">
        <f t="shared" si="37"/>
        <v>378900</v>
      </c>
      <c r="J90" s="168">
        <f t="shared" si="38"/>
        <v>1.7648933853851251E-5</v>
      </c>
      <c r="K90" s="171">
        <v>545624</v>
      </c>
      <c r="L90" s="168">
        <f t="shared" si="39"/>
        <v>1.214129064173621E-4</v>
      </c>
      <c r="M90" s="171">
        <v>78400</v>
      </c>
      <c r="N90" s="168">
        <f t="shared" si="40"/>
        <v>2.1226628779615329E-5</v>
      </c>
      <c r="O90" s="171">
        <v>45000</v>
      </c>
      <c r="P90" s="168">
        <f t="shared" si="41"/>
        <v>2.4757538051398198E-5</v>
      </c>
      <c r="Q90" s="171">
        <v>37900</v>
      </c>
      <c r="R90" s="168">
        <f t="shared" si="42"/>
        <v>3.5303075471834373E-5</v>
      </c>
      <c r="S90" s="171">
        <v>0</v>
      </c>
      <c r="T90" s="168" t="e">
        <f t="shared" si="43"/>
        <v>#DIV/0!</v>
      </c>
      <c r="U90" s="171">
        <v>15000</v>
      </c>
      <c r="V90" s="168">
        <f t="shared" si="44"/>
        <v>3.8112220856855122E-4</v>
      </c>
      <c r="W90" s="171">
        <v>0</v>
      </c>
      <c r="X90" s="168" t="e">
        <f t="shared" si="45"/>
        <v>#DIV/0!</v>
      </c>
      <c r="Y90" s="171">
        <v>15000</v>
      </c>
      <c r="Z90" s="168">
        <f t="shared" si="46"/>
        <v>8.1046631284490886E-4</v>
      </c>
      <c r="AA90" s="171">
        <v>21173</v>
      </c>
      <c r="AB90" s="168">
        <f t="shared" si="47"/>
        <v>1.4258183044796075E-4</v>
      </c>
      <c r="AC90" s="171">
        <v>0</v>
      </c>
      <c r="AD90" s="168" t="e">
        <f t="shared" si="48"/>
        <v>#DIV/0!</v>
      </c>
      <c r="AE90" s="170">
        <v>5800</v>
      </c>
      <c r="AF90" s="168">
        <f t="shared" si="49"/>
        <v>1.7707923998389856E-7</v>
      </c>
      <c r="AG90" s="169">
        <f t="shared" si="50"/>
        <v>1142797</v>
      </c>
      <c r="AH90" s="168">
        <f t="shared" si="51"/>
        <v>3.4890624864806782E-5</v>
      </c>
      <c r="AI90" s="167"/>
      <c r="AJ90" s="166"/>
      <c r="AK90" s="143"/>
      <c r="AL90" s="142"/>
      <c r="AM90" s="141"/>
      <c r="AN90" s="193"/>
      <c r="AO90" s="154"/>
    </row>
    <row r="91" spans="1:41" s="132" customFormat="1">
      <c r="A91" s="135"/>
      <c r="B91" s="176"/>
      <c r="C91" s="194">
        <v>825013</v>
      </c>
      <c r="D91" s="191" t="s">
        <v>32</v>
      </c>
      <c r="E91" s="171">
        <v>0</v>
      </c>
      <c r="F91" s="190">
        <f t="shared" si="35"/>
        <v>0</v>
      </c>
      <c r="G91" s="171">
        <v>0</v>
      </c>
      <c r="H91" s="190">
        <f t="shared" si="36"/>
        <v>0</v>
      </c>
      <c r="I91" s="169">
        <f t="shared" si="37"/>
        <v>0</v>
      </c>
      <c r="J91" s="168">
        <f t="shared" si="38"/>
        <v>0</v>
      </c>
      <c r="K91" s="171">
        <v>0</v>
      </c>
      <c r="L91" s="168">
        <f t="shared" si="39"/>
        <v>0</v>
      </c>
      <c r="M91" s="171">
        <v>0</v>
      </c>
      <c r="N91" s="168">
        <f t="shared" si="40"/>
        <v>0</v>
      </c>
      <c r="O91" s="171">
        <v>0</v>
      </c>
      <c r="P91" s="168">
        <f t="shared" si="41"/>
        <v>0</v>
      </c>
      <c r="Q91" s="171">
        <v>0</v>
      </c>
      <c r="R91" s="168">
        <f t="shared" si="42"/>
        <v>0</v>
      </c>
      <c r="S91" s="171">
        <v>0</v>
      </c>
      <c r="T91" s="168" t="e">
        <f t="shared" si="43"/>
        <v>#DIV/0!</v>
      </c>
      <c r="U91" s="171">
        <v>0</v>
      </c>
      <c r="V91" s="168">
        <f t="shared" si="44"/>
        <v>0</v>
      </c>
      <c r="W91" s="171">
        <v>0</v>
      </c>
      <c r="X91" s="168" t="e">
        <f t="shared" si="45"/>
        <v>#DIV/0!</v>
      </c>
      <c r="Y91" s="171">
        <v>0</v>
      </c>
      <c r="Z91" s="168">
        <f t="shared" si="46"/>
        <v>0</v>
      </c>
      <c r="AA91" s="171">
        <v>0</v>
      </c>
      <c r="AB91" s="168">
        <f t="shared" si="47"/>
        <v>0</v>
      </c>
      <c r="AC91" s="171">
        <v>0</v>
      </c>
      <c r="AD91" s="168" t="e">
        <f t="shared" si="48"/>
        <v>#DIV/0!</v>
      </c>
      <c r="AE91" s="170">
        <v>350000000</v>
      </c>
      <c r="AF91" s="168">
        <f t="shared" si="49"/>
        <v>1.0685816205924913E-2</v>
      </c>
      <c r="AG91" s="169">
        <f t="shared" si="50"/>
        <v>350000000</v>
      </c>
      <c r="AH91" s="168">
        <f t="shared" si="51"/>
        <v>1.0685816205924913E-2</v>
      </c>
      <c r="AI91" s="167"/>
      <c r="AJ91" s="166"/>
      <c r="AK91" s="143"/>
      <c r="AL91" s="142"/>
      <c r="AM91" s="141"/>
      <c r="AN91" s="193"/>
      <c r="AO91" s="154"/>
    </row>
    <row r="92" spans="1:41" s="132" customFormat="1">
      <c r="A92" s="135"/>
      <c r="B92" s="176"/>
      <c r="C92" s="194">
        <v>825015</v>
      </c>
      <c r="D92" s="191" t="s">
        <v>31</v>
      </c>
      <c r="E92" s="171">
        <v>0</v>
      </c>
      <c r="F92" s="190">
        <f t="shared" si="35"/>
        <v>0</v>
      </c>
      <c r="G92" s="171">
        <v>0</v>
      </c>
      <c r="H92" s="190">
        <f t="shared" si="36"/>
        <v>0</v>
      </c>
      <c r="I92" s="169">
        <f t="shared" si="37"/>
        <v>0</v>
      </c>
      <c r="J92" s="168">
        <f t="shared" si="38"/>
        <v>0</v>
      </c>
      <c r="K92" s="171">
        <v>0</v>
      </c>
      <c r="L92" s="168">
        <f t="shared" si="39"/>
        <v>0</v>
      </c>
      <c r="M92" s="171">
        <v>0</v>
      </c>
      <c r="N92" s="168">
        <f t="shared" si="40"/>
        <v>0</v>
      </c>
      <c r="O92" s="171">
        <v>0</v>
      </c>
      <c r="P92" s="168">
        <f t="shared" si="41"/>
        <v>0</v>
      </c>
      <c r="Q92" s="171">
        <v>0</v>
      </c>
      <c r="R92" s="168">
        <f t="shared" si="42"/>
        <v>0</v>
      </c>
      <c r="S92" s="171">
        <v>0</v>
      </c>
      <c r="T92" s="168" t="e">
        <f t="shared" si="43"/>
        <v>#DIV/0!</v>
      </c>
      <c r="U92" s="171">
        <v>0</v>
      </c>
      <c r="V92" s="168">
        <f t="shared" si="44"/>
        <v>0</v>
      </c>
      <c r="W92" s="171">
        <v>0</v>
      </c>
      <c r="X92" s="168" t="e">
        <f t="shared" si="45"/>
        <v>#DIV/0!</v>
      </c>
      <c r="Y92" s="171">
        <v>0</v>
      </c>
      <c r="Z92" s="168">
        <f t="shared" si="46"/>
        <v>0</v>
      </c>
      <c r="AA92" s="171">
        <v>0</v>
      </c>
      <c r="AB92" s="168">
        <f t="shared" si="47"/>
        <v>0</v>
      </c>
      <c r="AC92" s="171">
        <v>0</v>
      </c>
      <c r="AD92" s="168" t="e">
        <f t="shared" si="48"/>
        <v>#DIV/0!</v>
      </c>
      <c r="AE92" s="170">
        <v>0</v>
      </c>
      <c r="AF92" s="168">
        <f t="shared" si="49"/>
        <v>0</v>
      </c>
      <c r="AG92" s="169">
        <f t="shared" si="50"/>
        <v>0</v>
      </c>
      <c r="AH92" s="168">
        <f t="shared" si="51"/>
        <v>0</v>
      </c>
      <c r="AI92" s="167"/>
      <c r="AJ92" s="166"/>
      <c r="AK92" s="143"/>
      <c r="AL92" s="142"/>
      <c r="AM92" s="141"/>
      <c r="AN92" s="193"/>
      <c r="AO92" s="154"/>
    </row>
    <row r="93" spans="1:41" s="132" customFormat="1">
      <c r="A93" s="135"/>
      <c r="B93" s="176"/>
      <c r="C93" s="194">
        <v>825016</v>
      </c>
      <c r="D93" s="191" t="s">
        <v>30</v>
      </c>
      <c r="E93" s="171">
        <v>0</v>
      </c>
      <c r="F93" s="190">
        <f t="shared" si="35"/>
        <v>0</v>
      </c>
      <c r="G93" s="171">
        <v>0</v>
      </c>
      <c r="H93" s="190">
        <f t="shared" si="36"/>
        <v>0</v>
      </c>
      <c r="I93" s="169">
        <f t="shared" si="37"/>
        <v>0</v>
      </c>
      <c r="J93" s="168">
        <f t="shared" si="38"/>
        <v>0</v>
      </c>
      <c r="K93" s="171">
        <v>0</v>
      </c>
      <c r="L93" s="168">
        <f t="shared" si="39"/>
        <v>0</v>
      </c>
      <c r="M93" s="171">
        <v>0</v>
      </c>
      <c r="N93" s="168">
        <f t="shared" si="40"/>
        <v>0</v>
      </c>
      <c r="O93" s="171">
        <v>1300000</v>
      </c>
      <c r="P93" s="168">
        <f t="shared" si="41"/>
        <v>7.1521776592928135E-4</v>
      </c>
      <c r="Q93" s="171">
        <v>0</v>
      </c>
      <c r="R93" s="168">
        <f t="shared" si="42"/>
        <v>0</v>
      </c>
      <c r="S93" s="171">
        <v>0</v>
      </c>
      <c r="T93" s="168" t="e">
        <f t="shared" si="43"/>
        <v>#DIV/0!</v>
      </c>
      <c r="U93" s="171">
        <v>0</v>
      </c>
      <c r="V93" s="168">
        <f t="shared" si="44"/>
        <v>0</v>
      </c>
      <c r="W93" s="171">
        <v>0</v>
      </c>
      <c r="X93" s="168" t="e">
        <f t="shared" si="45"/>
        <v>#DIV/0!</v>
      </c>
      <c r="Y93" s="171">
        <v>0</v>
      </c>
      <c r="Z93" s="168">
        <f t="shared" si="46"/>
        <v>0</v>
      </c>
      <c r="AA93" s="171">
        <v>0</v>
      </c>
      <c r="AB93" s="168">
        <f t="shared" si="47"/>
        <v>0</v>
      </c>
      <c r="AC93" s="171">
        <v>0</v>
      </c>
      <c r="AD93" s="168" t="e">
        <f t="shared" si="48"/>
        <v>#DIV/0!</v>
      </c>
      <c r="AE93" s="170">
        <v>0</v>
      </c>
      <c r="AF93" s="168">
        <f t="shared" si="49"/>
        <v>0</v>
      </c>
      <c r="AG93" s="169">
        <f t="shared" si="50"/>
        <v>1300000</v>
      </c>
      <c r="AH93" s="168">
        <f t="shared" si="51"/>
        <v>3.9690174479149676E-5</v>
      </c>
      <c r="AI93" s="167"/>
      <c r="AJ93" s="166"/>
      <c r="AK93" s="143"/>
      <c r="AL93" s="142"/>
      <c r="AM93" s="141"/>
      <c r="AN93" s="193"/>
      <c r="AO93" s="154"/>
    </row>
    <row r="94" spans="1:41" s="132" customFormat="1">
      <c r="A94" s="135"/>
      <c r="B94" s="176"/>
      <c r="C94" s="194">
        <v>825099</v>
      </c>
      <c r="D94" s="191" t="s">
        <v>29</v>
      </c>
      <c r="E94" s="171">
        <v>0</v>
      </c>
      <c r="F94" s="190">
        <f t="shared" si="35"/>
        <v>0</v>
      </c>
      <c r="G94" s="171">
        <v>0</v>
      </c>
      <c r="H94" s="190">
        <f t="shared" si="36"/>
        <v>0</v>
      </c>
      <c r="I94" s="169">
        <f t="shared" si="37"/>
        <v>0</v>
      </c>
      <c r="J94" s="168">
        <f t="shared" si="38"/>
        <v>0</v>
      </c>
      <c r="K94" s="171">
        <v>0</v>
      </c>
      <c r="L94" s="168">
        <f t="shared" si="39"/>
        <v>0</v>
      </c>
      <c r="M94" s="171">
        <v>0</v>
      </c>
      <c r="N94" s="168">
        <f t="shared" si="40"/>
        <v>0</v>
      </c>
      <c r="O94" s="171">
        <v>0</v>
      </c>
      <c r="P94" s="168">
        <f t="shared" si="41"/>
        <v>0</v>
      </c>
      <c r="Q94" s="171">
        <v>0</v>
      </c>
      <c r="R94" s="168">
        <f t="shared" si="42"/>
        <v>0</v>
      </c>
      <c r="S94" s="171">
        <v>0</v>
      </c>
      <c r="T94" s="168" t="e">
        <f t="shared" si="43"/>
        <v>#DIV/0!</v>
      </c>
      <c r="U94" s="171">
        <v>0</v>
      </c>
      <c r="V94" s="168">
        <f t="shared" si="44"/>
        <v>0</v>
      </c>
      <c r="W94" s="171">
        <v>0</v>
      </c>
      <c r="X94" s="168" t="e">
        <f t="shared" si="45"/>
        <v>#DIV/0!</v>
      </c>
      <c r="Y94" s="171">
        <v>0</v>
      </c>
      <c r="Z94" s="168">
        <f t="shared" si="46"/>
        <v>0</v>
      </c>
      <c r="AA94" s="171">
        <v>0</v>
      </c>
      <c r="AB94" s="168">
        <f t="shared" si="47"/>
        <v>0</v>
      </c>
      <c r="AC94" s="171">
        <v>0</v>
      </c>
      <c r="AD94" s="168" t="e">
        <f t="shared" si="48"/>
        <v>#DIV/0!</v>
      </c>
      <c r="AE94" s="170">
        <v>0</v>
      </c>
      <c r="AF94" s="168">
        <f t="shared" si="49"/>
        <v>0</v>
      </c>
      <c r="AG94" s="169">
        <f t="shared" si="50"/>
        <v>0</v>
      </c>
      <c r="AH94" s="168">
        <f t="shared" si="51"/>
        <v>0</v>
      </c>
      <c r="AI94" s="167"/>
      <c r="AJ94" s="166"/>
      <c r="AK94" s="143"/>
      <c r="AL94" s="142"/>
      <c r="AM94" s="141"/>
      <c r="AN94" s="193"/>
      <c r="AO94" s="154"/>
    </row>
    <row r="95" spans="1:41" s="132" customFormat="1">
      <c r="A95" s="135"/>
      <c r="B95" s="176"/>
      <c r="C95" s="194">
        <v>829207</v>
      </c>
      <c r="D95" s="191" t="s">
        <v>28</v>
      </c>
      <c r="E95" s="171">
        <v>0</v>
      </c>
      <c r="F95" s="190">
        <f t="shared" si="35"/>
        <v>0</v>
      </c>
      <c r="G95" s="171">
        <v>0</v>
      </c>
      <c r="H95" s="190">
        <f t="shared" si="36"/>
        <v>0</v>
      </c>
      <c r="I95" s="169">
        <f t="shared" si="37"/>
        <v>0</v>
      </c>
      <c r="J95" s="168">
        <f t="shared" si="38"/>
        <v>0</v>
      </c>
      <c r="K95" s="171">
        <v>0</v>
      </c>
      <c r="L95" s="168">
        <f t="shared" si="39"/>
        <v>0</v>
      </c>
      <c r="M95" s="171">
        <v>0</v>
      </c>
      <c r="N95" s="168">
        <f t="shared" si="40"/>
        <v>0</v>
      </c>
      <c r="O95" s="171">
        <v>0</v>
      </c>
      <c r="P95" s="168">
        <f t="shared" si="41"/>
        <v>0</v>
      </c>
      <c r="Q95" s="171">
        <v>0</v>
      </c>
      <c r="R95" s="168">
        <f t="shared" si="42"/>
        <v>0</v>
      </c>
      <c r="S95" s="171">
        <v>0</v>
      </c>
      <c r="T95" s="168" t="e">
        <f t="shared" si="43"/>
        <v>#DIV/0!</v>
      </c>
      <c r="U95" s="171">
        <v>0</v>
      </c>
      <c r="V95" s="168">
        <f t="shared" si="44"/>
        <v>0</v>
      </c>
      <c r="W95" s="171">
        <v>0</v>
      </c>
      <c r="X95" s="168" t="e">
        <f t="shared" si="45"/>
        <v>#DIV/0!</v>
      </c>
      <c r="Y95" s="171">
        <v>0</v>
      </c>
      <c r="Z95" s="168">
        <f t="shared" si="46"/>
        <v>0</v>
      </c>
      <c r="AA95" s="171">
        <v>0</v>
      </c>
      <c r="AB95" s="168">
        <f t="shared" si="47"/>
        <v>0</v>
      </c>
      <c r="AC95" s="171">
        <v>0</v>
      </c>
      <c r="AD95" s="168" t="e">
        <f t="shared" si="48"/>
        <v>#DIV/0!</v>
      </c>
      <c r="AE95" s="170">
        <v>0</v>
      </c>
      <c r="AF95" s="168">
        <f t="shared" si="49"/>
        <v>0</v>
      </c>
      <c r="AG95" s="169">
        <f t="shared" si="50"/>
        <v>0</v>
      </c>
      <c r="AH95" s="168">
        <f t="shared" si="51"/>
        <v>0</v>
      </c>
      <c r="AI95" s="167"/>
      <c r="AJ95" s="166"/>
      <c r="AK95" s="143"/>
      <c r="AL95" s="142"/>
      <c r="AM95" s="141"/>
      <c r="AN95" s="193"/>
      <c r="AO95" s="154"/>
    </row>
    <row r="96" spans="1:41" s="132" customFormat="1">
      <c r="A96" s="164"/>
      <c r="B96" s="163"/>
      <c r="C96" s="188" t="s">
        <v>27</v>
      </c>
      <c r="D96" s="187"/>
      <c r="E96" s="157">
        <f>SUM(E44:E95)</f>
        <v>1400555738.3267901</v>
      </c>
      <c r="F96" s="186">
        <f t="shared" si="35"/>
        <v>0.19168998792957545</v>
      </c>
      <c r="G96" s="157">
        <f>SUM(G44:G95)</f>
        <v>600238173.5686245</v>
      </c>
      <c r="H96" s="186">
        <f t="shared" si="36"/>
        <v>4.2382635981880121E-2</v>
      </c>
      <c r="I96" s="157">
        <f t="shared" si="37"/>
        <v>2000793911.8954146</v>
      </c>
      <c r="J96" s="156">
        <f t="shared" si="38"/>
        <v>9.3195775682846302E-2</v>
      </c>
      <c r="K96" s="157">
        <f>SUM(K44:K95)</f>
        <v>614405689.26641119</v>
      </c>
      <c r="L96" s="156">
        <f t="shared" si="39"/>
        <v>0.1367182903486607</v>
      </c>
      <c r="M96" s="157">
        <f>SUM(M44:M95)</f>
        <v>648600847.05345178</v>
      </c>
      <c r="N96" s="156">
        <f t="shared" si="40"/>
        <v>0.17560726283861838</v>
      </c>
      <c r="O96" s="157">
        <f>SUM(O44:O95)</f>
        <v>245396970.25</v>
      </c>
      <c r="P96" s="156">
        <f t="shared" si="41"/>
        <v>0.13500944063693793</v>
      </c>
      <c r="Q96" s="157">
        <f>SUM(Q44:Q95)</f>
        <v>195061582.36805555</v>
      </c>
      <c r="R96" s="156">
        <f t="shared" si="42"/>
        <v>0.18169587767796574</v>
      </c>
      <c r="S96" s="157">
        <f>SUM(S44:S95)</f>
        <v>0</v>
      </c>
      <c r="T96" s="156" t="e">
        <f t="shared" si="43"/>
        <v>#DIV/0!</v>
      </c>
      <c r="U96" s="157">
        <f>SUM(U44:U95)</f>
        <v>6741925.333333333</v>
      </c>
      <c r="V96" s="156">
        <f t="shared" si="44"/>
        <v>0.17129983153628439</v>
      </c>
      <c r="W96" s="157">
        <f>SUM(W44:W95)</f>
        <v>0</v>
      </c>
      <c r="X96" s="156" t="e">
        <f t="shared" si="45"/>
        <v>#DIV/0!</v>
      </c>
      <c r="Y96" s="157">
        <f>SUM(Y44:Y95)</f>
        <v>5702463.083333333</v>
      </c>
      <c r="Z96" s="156">
        <f t="shared" si="46"/>
        <v>0.30811028195222512</v>
      </c>
      <c r="AA96" s="157">
        <f>SUM(AA44:AA95)</f>
        <v>40462818.5</v>
      </c>
      <c r="AB96" s="156">
        <f t="shared" si="47"/>
        <v>0.27248206332657676</v>
      </c>
      <c r="AC96" s="157">
        <f>SUM(AC44:AC95)</f>
        <v>0</v>
      </c>
      <c r="AD96" s="156" t="e">
        <f t="shared" si="48"/>
        <v>#DIV/0!</v>
      </c>
      <c r="AE96" s="157">
        <f>SUM(AE44:AE95)</f>
        <v>653666533.55000019</v>
      </c>
      <c r="AF96" s="156">
        <f t="shared" si="49"/>
        <v>1.9957029821369581E-2</v>
      </c>
      <c r="AG96" s="157">
        <f t="shared" si="50"/>
        <v>4410832741.3000002</v>
      </c>
      <c r="AH96" s="156">
        <f t="shared" si="51"/>
        <v>0.1346667085388793</v>
      </c>
      <c r="AI96" s="155"/>
      <c r="AJ96" s="166">
        <v>0</v>
      </c>
      <c r="AK96" s="143"/>
      <c r="AL96" s="142"/>
      <c r="AM96" s="141"/>
      <c r="AN96" s="193"/>
      <c r="AO96" s="154"/>
    </row>
    <row r="97" spans="1:42" s="128" customFormat="1">
      <c r="A97" s="135"/>
      <c r="B97" s="176"/>
      <c r="C97" s="175"/>
      <c r="D97" s="174"/>
      <c r="E97" s="169"/>
      <c r="F97" s="172"/>
      <c r="G97" s="169"/>
      <c r="H97" s="172"/>
      <c r="I97" s="169"/>
      <c r="J97" s="168"/>
      <c r="K97" s="185"/>
      <c r="L97" s="168"/>
      <c r="M97" s="169"/>
      <c r="N97" s="168"/>
      <c r="O97" s="169"/>
      <c r="P97" s="168"/>
      <c r="Q97" s="169"/>
      <c r="R97" s="168"/>
      <c r="S97" s="169"/>
      <c r="T97" s="168"/>
      <c r="U97" s="169"/>
      <c r="V97" s="168"/>
      <c r="W97" s="169"/>
      <c r="X97" s="168"/>
      <c r="Y97" s="169"/>
      <c r="Z97" s="168"/>
      <c r="AA97" s="169"/>
      <c r="AB97" s="168"/>
      <c r="AC97" s="169"/>
      <c r="AD97" s="168"/>
      <c r="AE97" s="169"/>
      <c r="AF97" s="168"/>
      <c r="AG97" s="169"/>
      <c r="AH97" s="168"/>
      <c r="AI97" s="167"/>
      <c r="AJ97" s="166"/>
      <c r="AK97" s="143"/>
      <c r="AL97" s="142"/>
      <c r="AM97" s="141"/>
      <c r="AN97" s="193"/>
      <c r="AO97" s="154"/>
      <c r="AP97" s="132"/>
    </row>
    <row r="98" spans="1:42" s="132" customFormat="1">
      <c r="A98" s="164"/>
      <c r="B98" s="163"/>
      <c r="C98" s="188" t="s">
        <v>26</v>
      </c>
      <c r="D98" s="187"/>
      <c r="E98" s="158">
        <f>E41-E96</f>
        <v>-203556863.73259139</v>
      </c>
      <c r="F98" s="186">
        <f>+E98/$E$29</f>
        <v>-2.7860235536572575E-2</v>
      </c>
      <c r="G98" s="158">
        <f>G41-G96</f>
        <v>174198404.82227397</v>
      </c>
      <c r="H98" s="186">
        <f>+G98/$G$29</f>
        <v>1.2300096703800429E-2</v>
      </c>
      <c r="I98" s="158">
        <f>E98+G98</f>
        <v>-29358458.910317421</v>
      </c>
      <c r="J98" s="156">
        <f>+I98/$I$29</f>
        <v>-1.3674993385040964E-3</v>
      </c>
      <c r="K98" s="158">
        <f>K41-K96</f>
        <v>111506855.03661919</v>
      </c>
      <c r="L98" s="156">
        <f>+K98/$K$29</f>
        <v>2.4812639025144436E-2</v>
      </c>
      <c r="M98" s="158">
        <f>M41-M96</f>
        <v>-78663675.523149133</v>
      </c>
      <c r="N98" s="156">
        <f>+M98/$M$29</f>
        <v>-2.1298018351658156E-2</v>
      </c>
      <c r="O98" s="158">
        <f>O41-O96</f>
        <v>44827296.477273047</v>
      </c>
      <c r="P98" s="156">
        <f>+O98/$O$29</f>
        <v>2.4662522183942132E-2</v>
      </c>
      <c r="Q98" s="158">
        <f>Q41-Q96</f>
        <v>-13811710.549873769</v>
      </c>
      <c r="R98" s="156">
        <f>+Q98/$Q$29</f>
        <v>-1.2865326119718329E-2</v>
      </c>
      <c r="S98" s="158">
        <f>S41-S96</f>
        <v>0</v>
      </c>
      <c r="T98" s="156" t="e">
        <f>+S98/$S$29</f>
        <v>#DIV/0!</v>
      </c>
      <c r="U98" s="158">
        <f>U41-U96</f>
        <v>4712111.0303030265</v>
      </c>
      <c r="V98" s="156">
        <f>+U98/$U$29</f>
        <v>0.11972601085928807</v>
      </c>
      <c r="W98" s="158">
        <f>W41-W96</f>
        <v>0</v>
      </c>
      <c r="X98" s="156" t="e">
        <f>+W98/$W$29</f>
        <v>#DIV/0!</v>
      </c>
      <c r="Y98" s="158">
        <f>Y41-Y96</f>
        <v>-226626.71969697252</v>
      </c>
      <c r="Z98" s="156">
        <f>+Y98/$Y$29</f>
        <v>-1.2244888126996133E-2</v>
      </c>
      <c r="AA98" s="158">
        <f>AA41-AA96</f>
        <v>4242594.227272734</v>
      </c>
      <c r="AB98" s="156">
        <f>+AA98/$AA$29</f>
        <v>2.8570200291526852E-2</v>
      </c>
      <c r="AC98" s="158">
        <f>AC41-AC96</f>
        <v>0</v>
      </c>
      <c r="AD98" s="156" t="e">
        <f>+AC98/$AC$29</f>
        <v>#DIV/0!</v>
      </c>
      <c r="AE98" s="158">
        <f>AE41-AE96</f>
        <v>-845685883.55000019</v>
      </c>
      <c r="AF98" s="156">
        <f>+AE98/$AG$29</f>
        <v>-2.5819554055887203E-2</v>
      </c>
      <c r="AG98" s="157">
        <f>K98+M98+O98+Q98+S98+I98+U98+W98+Y98+AA98+AC98+AE98</f>
        <v>-802457498.48156953</v>
      </c>
      <c r="AH98" s="156">
        <f>+AG98/$AG$29</f>
        <v>-2.4499752405258063E-2</v>
      </c>
      <c r="AI98" s="155"/>
      <c r="AJ98" s="166">
        <v>2.5486946105957031E-4</v>
      </c>
      <c r="AK98" s="143"/>
      <c r="AL98" s="142"/>
      <c r="AM98" s="141"/>
      <c r="AN98" s="189"/>
      <c r="AO98" s="154"/>
    </row>
    <row r="99" spans="1:42" s="128" customFormat="1">
      <c r="A99" s="164"/>
      <c r="B99" s="163"/>
      <c r="C99" s="188" t="s">
        <v>25</v>
      </c>
      <c r="D99" s="187"/>
      <c r="E99" s="197"/>
      <c r="F99" s="186"/>
      <c r="G99" s="197"/>
      <c r="H99" s="186"/>
      <c r="I99" s="158"/>
      <c r="J99" s="156"/>
      <c r="K99" s="196"/>
      <c r="L99" s="156"/>
      <c r="M99" s="158"/>
      <c r="N99" s="156"/>
      <c r="O99" s="158"/>
      <c r="P99" s="156"/>
      <c r="Q99" s="157"/>
      <c r="R99" s="156"/>
      <c r="S99" s="157"/>
      <c r="T99" s="156"/>
      <c r="U99" s="158"/>
      <c r="V99" s="156"/>
      <c r="W99" s="158"/>
      <c r="X99" s="156"/>
      <c r="Y99" s="158"/>
      <c r="Z99" s="156"/>
      <c r="AA99" s="158"/>
      <c r="AB99" s="156"/>
      <c r="AC99" s="169"/>
      <c r="AD99" s="156"/>
      <c r="AE99" s="180"/>
      <c r="AF99" s="156"/>
      <c r="AG99" s="157"/>
      <c r="AH99" s="156"/>
      <c r="AI99" s="155"/>
      <c r="AJ99" s="166"/>
      <c r="AK99" s="143"/>
      <c r="AL99" s="142"/>
      <c r="AM99" s="141"/>
      <c r="AN99" s="189"/>
      <c r="AO99" s="154"/>
      <c r="AP99" s="132"/>
    </row>
    <row r="100" spans="1:42" s="128" customFormat="1">
      <c r="A100" s="135"/>
      <c r="B100" s="176"/>
      <c r="C100" s="194">
        <v>910200</v>
      </c>
      <c r="D100" s="191" t="s">
        <v>24</v>
      </c>
      <c r="E100" s="171">
        <v>1261.9599999999998</v>
      </c>
      <c r="F100" s="190">
        <f t="shared" ref="F100:F108" si="52">+E100/$E$29</f>
        <v>1.7272079257381441E-7</v>
      </c>
      <c r="G100" s="171">
        <v>540.83999999999992</v>
      </c>
      <c r="H100" s="190">
        <f t="shared" ref="H100:H108" si="53">+G100/$G$29</f>
        <v>3.8188548902445591E-8</v>
      </c>
      <c r="I100" s="169">
        <f t="shared" ref="I100:I108" si="54">E100+G100</f>
        <v>1802.7999999999997</v>
      </c>
      <c r="J100" s="168">
        <f t="shared" ref="J100:J108" si="55">+I100/$I$29</f>
        <v>8.3973338484357436E-8</v>
      </c>
      <c r="K100" s="171">
        <v>598.36</v>
      </c>
      <c r="L100" s="168">
        <f t="shared" ref="L100:L108" si="56">+K100/$K$29</f>
        <v>1.3314778434213451E-7</v>
      </c>
      <c r="M100" s="171">
        <v>0</v>
      </c>
      <c r="N100" s="168">
        <f t="shared" ref="N100:N108" si="57">+M100/$M$29</f>
        <v>0</v>
      </c>
      <c r="O100" s="171">
        <v>0</v>
      </c>
      <c r="P100" s="168">
        <f t="shared" ref="P100:P108" si="58">+O100/$O$29</f>
        <v>0</v>
      </c>
      <c r="Q100" s="171">
        <v>0</v>
      </c>
      <c r="R100" s="168">
        <f t="shared" ref="R100:R108" si="59">+Q100/$Q$29</f>
        <v>0</v>
      </c>
      <c r="S100" s="171">
        <v>0</v>
      </c>
      <c r="T100" s="168" t="e">
        <f t="shared" ref="T100:T108" si="60">+S100/$S$29</f>
        <v>#DIV/0!</v>
      </c>
      <c r="U100" s="171">
        <v>0</v>
      </c>
      <c r="V100" s="168">
        <f t="shared" ref="V100:V108" si="61">+U100/$U$29</f>
        <v>0</v>
      </c>
      <c r="W100" s="171">
        <v>0</v>
      </c>
      <c r="X100" s="168" t="e">
        <f t="shared" ref="X100:X108" si="62">+W100/$W$29</f>
        <v>#DIV/0!</v>
      </c>
      <c r="Y100" s="171">
        <v>0</v>
      </c>
      <c r="Z100" s="168">
        <f t="shared" ref="Z100:Z108" si="63">+Y100/$Y$29</f>
        <v>0</v>
      </c>
      <c r="AA100" s="171">
        <v>0</v>
      </c>
      <c r="AB100" s="168">
        <f t="shared" ref="AB100:AB108" si="64">+AA100/$AA$29</f>
        <v>0</v>
      </c>
      <c r="AC100" s="171">
        <v>0</v>
      </c>
      <c r="AD100" s="168" t="e">
        <f t="shared" ref="AD100:AD108" si="65">+AC100/$AC$29</f>
        <v>#DIV/0!</v>
      </c>
      <c r="AE100" s="170">
        <v>0</v>
      </c>
      <c r="AF100" s="168">
        <f t="shared" ref="AF100:AF108" si="66">+AE100/$AG$29</f>
        <v>0</v>
      </c>
      <c r="AG100" s="169">
        <f t="shared" ref="AG100:AG108" si="67">K100+M100+O100+Q100+S100+I100+U100+W100+Y100+AA100+AC100+AE100</f>
        <v>2401.16</v>
      </c>
      <c r="AH100" s="168">
        <f t="shared" ref="AH100:AH108" si="68">+AG100/$AG$29</f>
        <v>7.3309584117196179E-8</v>
      </c>
      <c r="AI100" s="167"/>
      <c r="AJ100" s="166"/>
      <c r="AK100" s="143"/>
      <c r="AL100" s="142"/>
      <c r="AM100" s="141"/>
      <c r="AN100" s="189"/>
      <c r="AO100" s="154"/>
      <c r="AP100" s="132"/>
    </row>
    <row r="101" spans="1:42" s="132" customFormat="1">
      <c r="A101" s="135"/>
      <c r="B101" s="176"/>
      <c r="C101" s="194">
        <v>910300</v>
      </c>
      <c r="D101" s="191" t="s">
        <v>23</v>
      </c>
      <c r="E101" s="171">
        <v>0</v>
      </c>
      <c r="F101" s="190">
        <f t="shared" si="52"/>
        <v>0</v>
      </c>
      <c r="G101" s="171">
        <v>0</v>
      </c>
      <c r="H101" s="190">
        <f t="shared" si="53"/>
        <v>0</v>
      </c>
      <c r="I101" s="169">
        <f t="shared" si="54"/>
        <v>0</v>
      </c>
      <c r="J101" s="168">
        <f t="shared" si="55"/>
        <v>0</v>
      </c>
      <c r="K101" s="171">
        <v>0</v>
      </c>
      <c r="L101" s="168">
        <f t="shared" si="56"/>
        <v>0</v>
      </c>
      <c r="M101" s="171">
        <v>0</v>
      </c>
      <c r="N101" s="168">
        <f t="shared" si="57"/>
        <v>0</v>
      </c>
      <c r="O101" s="171">
        <v>0</v>
      </c>
      <c r="P101" s="168">
        <f t="shared" si="58"/>
        <v>0</v>
      </c>
      <c r="Q101" s="171">
        <v>0</v>
      </c>
      <c r="R101" s="168">
        <f t="shared" si="59"/>
        <v>0</v>
      </c>
      <c r="S101" s="171">
        <v>0</v>
      </c>
      <c r="T101" s="168" t="e">
        <f t="shared" si="60"/>
        <v>#DIV/0!</v>
      </c>
      <c r="U101" s="171">
        <v>0</v>
      </c>
      <c r="V101" s="168">
        <f t="shared" si="61"/>
        <v>0</v>
      </c>
      <c r="W101" s="171">
        <v>0</v>
      </c>
      <c r="X101" s="168" t="e">
        <f t="shared" si="62"/>
        <v>#DIV/0!</v>
      </c>
      <c r="Y101" s="171">
        <v>0</v>
      </c>
      <c r="Z101" s="168">
        <f t="shared" si="63"/>
        <v>0</v>
      </c>
      <c r="AA101" s="171">
        <v>0</v>
      </c>
      <c r="AB101" s="168">
        <f t="shared" si="64"/>
        <v>0</v>
      </c>
      <c r="AC101" s="171">
        <v>0</v>
      </c>
      <c r="AD101" s="168" t="e">
        <f t="shared" si="65"/>
        <v>#DIV/0!</v>
      </c>
      <c r="AE101" s="170">
        <v>0</v>
      </c>
      <c r="AF101" s="168">
        <f t="shared" si="66"/>
        <v>0</v>
      </c>
      <c r="AG101" s="169">
        <f t="shared" si="67"/>
        <v>0</v>
      </c>
      <c r="AH101" s="168">
        <f t="shared" si="68"/>
        <v>0</v>
      </c>
      <c r="AI101" s="167"/>
      <c r="AJ101" s="166"/>
      <c r="AK101" s="143"/>
      <c r="AL101" s="142"/>
      <c r="AM101" s="141"/>
      <c r="AN101" s="189"/>
      <c r="AO101" s="154"/>
      <c r="AP101" s="128"/>
    </row>
    <row r="102" spans="1:42" s="132" customFormat="1">
      <c r="A102" s="135"/>
      <c r="B102" s="176"/>
      <c r="C102" s="194">
        <v>910800</v>
      </c>
      <c r="D102" s="195" t="s">
        <v>104</v>
      </c>
      <c r="E102" s="171">
        <v>0</v>
      </c>
      <c r="F102" s="172">
        <f t="shared" si="52"/>
        <v>0</v>
      </c>
      <c r="G102" s="171">
        <v>0</v>
      </c>
      <c r="H102" s="172">
        <f t="shared" si="53"/>
        <v>0</v>
      </c>
      <c r="I102" s="169">
        <f t="shared" si="54"/>
        <v>0</v>
      </c>
      <c r="J102" s="168">
        <f t="shared" si="55"/>
        <v>0</v>
      </c>
      <c r="K102" s="171">
        <v>0</v>
      </c>
      <c r="L102" s="168">
        <f t="shared" si="56"/>
        <v>0</v>
      </c>
      <c r="M102" s="171">
        <v>0</v>
      </c>
      <c r="N102" s="168">
        <f t="shared" si="57"/>
        <v>0</v>
      </c>
      <c r="O102" s="171">
        <v>0</v>
      </c>
      <c r="P102" s="168">
        <f t="shared" si="58"/>
        <v>0</v>
      </c>
      <c r="Q102" s="171">
        <v>0</v>
      </c>
      <c r="R102" s="168">
        <f t="shared" si="59"/>
        <v>0</v>
      </c>
      <c r="S102" s="171">
        <v>0</v>
      </c>
      <c r="T102" s="168" t="e">
        <f t="shared" si="60"/>
        <v>#DIV/0!</v>
      </c>
      <c r="U102" s="171">
        <v>0</v>
      </c>
      <c r="V102" s="168">
        <f t="shared" si="61"/>
        <v>0</v>
      </c>
      <c r="W102" s="171">
        <v>0</v>
      </c>
      <c r="X102" s="168" t="e">
        <f t="shared" si="62"/>
        <v>#DIV/0!</v>
      </c>
      <c r="Y102" s="171">
        <v>0</v>
      </c>
      <c r="Z102" s="168">
        <f t="shared" si="63"/>
        <v>0</v>
      </c>
      <c r="AA102" s="171">
        <v>0</v>
      </c>
      <c r="AB102" s="168">
        <f t="shared" si="64"/>
        <v>0</v>
      </c>
      <c r="AC102" s="171">
        <v>0</v>
      </c>
      <c r="AD102" s="168" t="e">
        <f t="shared" si="65"/>
        <v>#DIV/0!</v>
      </c>
      <c r="AE102" s="170">
        <v>0</v>
      </c>
      <c r="AF102" s="168">
        <f t="shared" si="66"/>
        <v>0</v>
      </c>
      <c r="AG102" s="169">
        <f t="shared" si="67"/>
        <v>0</v>
      </c>
      <c r="AH102" s="168">
        <f t="shared" si="68"/>
        <v>0</v>
      </c>
      <c r="AI102" s="167"/>
      <c r="AJ102" s="166"/>
      <c r="AK102" s="143"/>
      <c r="AL102" s="142"/>
      <c r="AM102" s="141"/>
      <c r="AN102" s="193"/>
      <c r="AO102" s="154"/>
    </row>
    <row r="103" spans="1:42" s="132" customFormat="1">
      <c r="A103" s="135"/>
      <c r="B103" s="176"/>
      <c r="C103" s="194">
        <v>919001</v>
      </c>
      <c r="D103" s="195" t="s">
        <v>21</v>
      </c>
      <c r="E103" s="171">
        <v>0</v>
      </c>
      <c r="F103" s="172">
        <f t="shared" si="52"/>
        <v>0</v>
      </c>
      <c r="G103" s="171">
        <v>0</v>
      </c>
      <c r="H103" s="172">
        <f t="shared" si="53"/>
        <v>0</v>
      </c>
      <c r="I103" s="169">
        <f t="shared" si="54"/>
        <v>0</v>
      </c>
      <c r="J103" s="168">
        <f t="shared" si="55"/>
        <v>0</v>
      </c>
      <c r="K103" s="171">
        <v>0</v>
      </c>
      <c r="L103" s="168">
        <f t="shared" si="56"/>
        <v>0</v>
      </c>
      <c r="M103" s="171">
        <v>0</v>
      </c>
      <c r="N103" s="168">
        <f t="shared" si="57"/>
        <v>0</v>
      </c>
      <c r="O103" s="171">
        <v>0</v>
      </c>
      <c r="P103" s="168">
        <f t="shared" si="58"/>
        <v>0</v>
      </c>
      <c r="Q103" s="171">
        <v>0</v>
      </c>
      <c r="R103" s="168">
        <f t="shared" si="59"/>
        <v>0</v>
      </c>
      <c r="S103" s="171">
        <v>0</v>
      </c>
      <c r="T103" s="168" t="e">
        <f t="shared" si="60"/>
        <v>#DIV/0!</v>
      </c>
      <c r="U103" s="171">
        <v>0</v>
      </c>
      <c r="V103" s="168">
        <f t="shared" si="61"/>
        <v>0</v>
      </c>
      <c r="W103" s="171">
        <v>0</v>
      </c>
      <c r="X103" s="168" t="e">
        <f t="shared" si="62"/>
        <v>#DIV/0!</v>
      </c>
      <c r="Y103" s="171">
        <v>0</v>
      </c>
      <c r="Z103" s="168">
        <f t="shared" si="63"/>
        <v>0</v>
      </c>
      <c r="AA103" s="171">
        <v>0</v>
      </c>
      <c r="AB103" s="168">
        <f t="shared" si="64"/>
        <v>0</v>
      </c>
      <c r="AC103" s="171">
        <v>0</v>
      </c>
      <c r="AD103" s="168" t="e">
        <f t="shared" si="65"/>
        <v>#DIV/0!</v>
      </c>
      <c r="AE103" s="170">
        <v>-0.35359913855791092</v>
      </c>
      <c r="AF103" s="168">
        <f t="shared" si="66"/>
        <v>-1.0795701157723467E-11</v>
      </c>
      <c r="AG103" s="169">
        <f t="shared" si="67"/>
        <v>-0.35359913855791092</v>
      </c>
      <c r="AH103" s="168">
        <f t="shared" si="68"/>
        <v>-1.0795701157723467E-11</v>
      </c>
      <c r="AI103" s="167"/>
      <c r="AJ103" s="166"/>
      <c r="AK103" s="143"/>
      <c r="AL103" s="142"/>
      <c r="AM103" s="141"/>
      <c r="AN103" s="193"/>
      <c r="AO103" s="154"/>
      <c r="AP103" s="128"/>
    </row>
    <row r="104" spans="1:42" s="132" customFormat="1">
      <c r="A104" s="135"/>
      <c r="B104" s="176"/>
      <c r="C104" s="194">
        <v>919900</v>
      </c>
      <c r="D104" s="191" t="s">
        <v>20</v>
      </c>
      <c r="E104" s="171">
        <v>7802022.5752197178</v>
      </c>
      <c r="F104" s="190">
        <f t="shared" si="52"/>
        <v>1.0678401239902552E-3</v>
      </c>
      <c r="G104" s="171">
        <v>3343723.9608084508</v>
      </c>
      <c r="H104" s="190">
        <f t="shared" si="53"/>
        <v>2.3609933805490089E-4</v>
      </c>
      <c r="I104" s="169">
        <f t="shared" si="54"/>
        <v>11145746.536028169</v>
      </c>
      <c r="J104" s="168">
        <f t="shared" si="55"/>
        <v>5.1916216248654753E-4</v>
      </c>
      <c r="K104" s="171">
        <v>1231750</v>
      </c>
      <c r="L104" s="168">
        <f t="shared" si="56"/>
        <v>2.740904862681733E-4</v>
      </c>
      <c r="M104" s="171">
        <v>1818008</v>
      </c>
      <c r="N104" s="168">
        <f t="shared" si="57"/>
        <v>4.9222169559146565E-4</v>
      </c>
      <c r="O104" s="171">
        <v>1807258.4545454546</v>
      </c>
      <c r="P104" s="168">
        <f t="shared" si="58"/>
        <v>9.942948879360044E-4</v>
      </c>
      <c r="Q104" s="171">
        <v>153500</v>
      </c>
      <c r="R104" s="168">
        <f t="shared" si="59"/>
        <v>1.4298211305874869E-4</v>
      </c>
      <c r="S104" s="171">
        <v>0</v>
      </c>
      <c r="T104" s="168" t="e">
        <f t="shared" si="60"/>
        <v>#DIV/0!</v>
      </c>
      <c r="U104" s="171">
        <v>15018</v>
      </c>
      <c r="V104" s="168">
        <f t="shared" si="61"/>
        <v>3.8157955521883353E-4</v>
      </c>
      <c r="W104" s="171">
        <v>0</v>
      </c>
      <c r="X104" s="168" t="e">
        <f t="shared" si="62"/>
        <v>#DIV/0!</v>
      </c>
      <c r="Y104" s="171">
        <v>2000</v>
      </c>
      <c r="Z104" s="168">
        <f t="shared" si="63"/>
        <v>1.0806217504598785E-4</v>
      </c>
      <c r="AA104" s="171">
        <v>650.28</v>
      </c>
      <c r="AB104" s="168">
        <f t="shared" si="64"/>
        <v>4.3790730035280739E-6</v>
      </c>
      <c r="AC104" s="171">
        <v>0</v>
      </c>
      <c r="AD104" s="168" t="e">
        <f t="shared" si="65"/>
        <v>#DIV/0!</v>
      </c>
      <c r="AE104" s="170">
        <v>0</v>
      </c>
      <c r="AF104" s="168">
        <f t="shared" si="66"/>
        <v>0</v>
      </c>
      <c r="AG104" s="169">
        <f t="shared" si="67"/>
        <v>16173931.270573623</v>
      </c>
      <c r="AH104" s="168">
        <f t="shared" si="68"/>
        <v>4.9380473395603237E-4</v>
      </c>
      <c r="AI104" s="167"/>
      <c r="AJ104" s="166"/>
      <c r="AK104" s="143"/>
      <c r="AL104" s="142"/>
      <c r="AM104" s="141"/>
      <c r="AN104" s="193"/>
      <c r="AO104" s="154"/>
      <c r="AP104" s="128"/>
    </row>
    <row r="105" spans="1:42" s="132" customFormat="1">
      <c r="A105" s="164"/>
      <c r="B105" s="176"/>
      <c r="C105" s="194">
        <v>920100</v>
      </c>
      <c r="D105" s="191" t="s">
        <v>19</v>
      </c>
      <c r="E105" s="171">
        <v>-252.392</v>
      </c>
      <c r="F105" s="190">
        <f t="shared" si="52"/>
        <v>-3.4544158514762885E-8</v>
      </c>
      <c r="G105" s="171">
        <v>-108.16799999999999</v>
      </c>
      <c r="H105" s="190">
        <f t="shared" si="53"/>
        <v>-7.6377097804891176E-9</v>
      </c>
      <c r="I105" s="169">
        <f t="shared" si="54"/>
        <v>-360.56</v>
      </c>
      <c r="J105" s="168">
        <f t="shared" si="55"/>
        <v>-1.6794667696871491E-8</v>
      </c>
      <c r="K105" s="171">
        <v>-119.67</v>
      </c>
      <c r="L105" s="168">
        <f t="shared" si="56"/>
        <v>-2.6629111826029874E-8</v>
      </c>
      <c r="M105" s="171">
        <v>0</v>
      </c>
      <c r="N105" s="168">
        <f t="shared" si="57"/>
        <v>0</v>
      </c>
      <c r="O105" s="171">
        <v>0</v>
      </c>
      <c r="P105" s="168">
        <f t="shared" si="58"/>
        <v>0</v>
      </c>
      <c r="Q105" s="171">
        <v>0</v>
      </c>
      <c r="R105" s="168">
        <f t="shared" si="59"/>
        <v>0</v>
      </c>
      <c r="S105" s="171">
        <v>0</v>
      </c>
      <c r="T105" s="168" t="e">
        <f t="shared" si="60"/>
        <v>#DIV/0!</v>
      </c>
      <c r="U105" s="171">
        <v>0</v>
      </c>
      <c r="V105" s="168">
        <f t="shared" si="61"/>
        <v>0</v>
      </c>
      <c r="W105" s="171">
        <v>0</v>
      </c>
      <c r="X105" s="168" t="e">
        <f t="shared" si="62"/>
        <v>#DIV/0!</v>
      </c>
      <c r="Y105" s="171">
        <v>0</v>
      </c>
      <c r="Z105" s="168">
        <f t="shared" si="63"/>
        <v>0</v>
      </c>
      <c r="AA105" s="171">
        <v>0</v>
      </c>
      <c r="AB105" s="168">
        <f t="shared" si="64"/>
        <v>0</v>
      </c>
      <c r="AC105" s="171">
        <v>0</v>
      </c>
      <c r="AD105" s="168" t="e">
        <f t="shared" si="65"/>
        <v>#DIV/0!</v>
      </c>
      <c r="AE105" s="170">
        <v>0</v>
      </c>
      <c r="AF105" s="168">
        <f t="shared" si="66"/>
        <v>0</v>
      </c>
      <c r="AG105" s="169">
        <f t="shared" si="67"/>
        <v>-480.23</v>
      </c>
      <c r="AH105" s="168">
        <f t="shared" si="68"/>
        <v>-1.4661855761632347E-8</v>
      </c>
      <c r="AI105" s="167"/>
      <c r="AJ105" s="166"/>
      <c r="AK105" s="143"/>
      <c r="AL105" s="142"/>
      <c r="AM105" s="141"/>
      <c r="AN105" s="193"/>
      <c r="AO105" s="154"/>
    </row>
    <row r="106" spans="1:42" s="128" customFormat="1">
      <c r="A106" s="164"/>
      <c r="B106" s="176"/>
      <c r="C106" s="192">
        <v>920101</v>
      </c>
      <c r="D106" s="191" t="s">
        <v>103</v>
      </c>
      <c r="E106" s="171">
        <v>0</v>
      </c>
      <c r="F106" s="190">
        <f t="shared" si="52"/>
        <v>0</v>
      </c>
      <c r="G106" s="171">
        <v>0</v>
      </c>
      <c r="H106" s="190">
        <f t="shared" si="53"/>
        <v>0</v>
      </c>
      <c r="I106" s="169">
        <f t="shared" si="54"/>
        <v>0</v>
      </c>
      <c r="J106" s="168">
        <f t="shared" si="55"/>
        <v>0</v>
      </c>
      <c r="K106" s="171">
        <v>0</v>
      </c>
      <c r="L106" s="168">
        <f t="shared" si="56"/>
        <v>0</v>
      </c>
      <c r="M106" s="171">
        <v>0</v>
      </c>
      <c r="N106" s="168">
        <f t="shared" si="57"/>
        <v>0</v>
      </c>
      <c r="O106" s="171">
        <v>0</v>
      </c>
      <c r="P106" s="168">
        <f t="shared" si="58"/>
        <v>0</v>
      </c>
      <c r="Q106" s="171">
        <v>0</v>
      </c>
      <c r="R106" s="168">
        <f t="shared" si="59"/>
        <v>0</v>
      </c>
      <c r="S106" s="171">
        <v>0</v>
      </c>
      <c r="T106" s="168" t="e">
        <f t="shared" si="60"/>
        <v>#DIV/0!</v>
      </c>
      <c r="U106" s="171">
        <v>0</v>
      </c>
      <c r="V106" s="168">
        <f t="shared" si="61"/>
        <v>0</v>
      </c>
      <c r="W106" s="171">
        <v>0</v>
      </c>
      <c r="X106" s="168" t="e">
        <f t="shared" si="62"/>
        <v>#DIV/0!</v>
      </c>
      <c r="Y106" s="171">
        <v>0</v>
      </c>
      <c r="Z106" s="168">
        <f t="shared" si="63"/>
        <v>0</v>
      </c>
      <c r="AA106" s="171">
        <v>0</v>
      </c>
      <c r="AB106" s="168">
        <f t="shared" si="64"/>
        <v>0</v>
      </c>
      <c r="AC106" s="171">
        <v>0</v>
      </c>
      <c r="AD106" s="168" t="e">
        <f t="shared" si="65"/>
        <v>#DIV/0!</v>
      </c>
      <c r="AE106" s="170">
        <v>0</v>
      </c>
      <c r="AF106" s="168">
        <f t="shared" si="66"/>
        <v>0</v>
      </c>
      <c r="AG106" s="169">
        <f t="shared" si="67"/>
        <v>0</v>
      </c>
      <c r="AH106" s="168">
        <f t="shared" si="68"/>
        <v>0</v>
      </c>
      <c r="AI106" s="167"/>
      <c r="AJ106" s="166"/>
      <c r="AK106" s="143"/>
      <c r="AL106" s="142"/>
      <c r="AM106" s="141"/>
      <c r="AN106" s="193"/>
      <c r="AO106" s="140"/>
      <c r="AP106" s="132"/>
    </row>
    <row r="107" spans="1:42" s="128" customFormat="1">
      <c r="A107" s="164"/>
      <c r="B107" s="176"/>
      <c r="C107" s="192">
        <v>929900</v>
      </c>
      <c r="D107" s="191" t="s">
        <v>18</v>
      </c>
      <c r="E107" s="171">
        <v>-5259227.272728608</v>
      </c>
      <c r="F107" s="190">
        <f t="shared" si="52"/>
        <v>-7.1981513112262324E-4</v>
      </c>
      <c r="G107" s="171">
        <v>-2253954.5454551177</v>
      </c>
      <c r="H107" s="190">
        <f t="shared" si="53"/>
        <v>-1.5915104907736539E-4</v>
      </c>
      <c r="I107" s="169">
        <f t="shared" si="54"/>
        <v>-7513181.8181837257</v>
      </c>
      <c r="J107" s="168">
        <f t="shared" si="55"/>
        <v>-3.4995948519683941E-4</v>
      </c>
      <c r="K107" s="171">
        <v>0</v>
      </c>
      <c r="L107" s="168">
        <f t="shared" si="56"/>
        <v>0</v>
      </c>
      <c r="M107" s="171">
        <v>0</v>
      </c>
      <c r="N107" s="168">
        <f t="shared" si="57"/>
        <v>0</v>
      </c>
      <c r="O107" s="171">
        <v>0</v>
      </c>
      <c r="P107" s="168">
        <f t="shared" si="58"/>
        <v>0</v>
      </c>
      <c r="Q107" s="171">
        <v>-424</v>
      </c>
      <c r="R107" s="168">
        <f t="shared" si="59"/>
        <v>-3.9494733509387263E-7</v>
      </c>
      <c r="S107" s="171">
        <v>0</v>
      </c>
      <c r="T107" s="168" t="e">
        <f t="shared" si="60"/>
        <v>#DIV/0!</v>
      </c>
      <c r="U107" s="171">
        <v>0</v>
      </c>
      <c r="V107" s="168">
        <f t="shared" si="61"/>
        <v>0</v>
      </c>
      <c r="W107" s="171">
        <v>0</v>
      </c>
      <c r="X107" s="168" t="e">
        <f t="shared" si="62"/>
        <v>#DIV/0!</v>
      </c>
      <c r="Y107" s="171">
        <v>0</v>
      </c>
      <c r="Z107" s="168">
        <f t="shared" si="63"/>
        <v>0</v>
      </c>
      <c r="AA107" s="171">
        <v>0</v>
      </c>
      <c r="AB107" s="168">
        <f t="shared" si="64"/>
        <v>0</v>
      </c>
      <c r="AC107" s="171">
        <v>0</v>
      </c>
      <c r="AD107" s="168" t="e">
        <f t="shared" si="65"/>
        <v>#DIV/0!</v>
      </c>
      <c r="AE107" s="170">
        <v>0</v>
      </c>
      <c r="AF107" s="168">
        <f t="shared" si="66"/>
        <v>0</v>
      </c>
      <c r="AG107" s="169">
        <f t="shared" si="67"/>
        <v>-7513605.8181837257</v>
      </c>
      <c r="AH107" s="168">
        <f t="shared" si="68"/>
        <v>-2.2939717376251249E-4</v>
      </c>
      <c r="AI107" s="167"/>
      <c r="AJ107" s="166"/>
      <c r="AK107" s="143"/>
      <c r="AL107" s="142"/>
      <c r="AM107" s="141"/>
      <c r="AN107" s="189"/>
      <c r="AO107" s="140"/>
      <c r="AP107" s="132"/>
    </row>
    <row r="108" spans="1:42" s="128" customFormat="1">
      <c r="A108" s="164"/>
      <c r="B108" s="163"/>
      <c r="C108" s="188" t="s">
        <v>17</v>
      </c>
      <c r="D108" s="187"/>
      <c r="E108" s="158">
        <f>SUM(E100:E107)</f>
        <v>2543804.8704911098</v>
      </c>
      <c r="F108" s="186">
        <f t="shared" si="52"/>
        <v>3.4816316950169092E-4</v>
      </c>
      <c r="G108" s="158">
        <f>SUM(G100:G107)</f>
        <v>1090202.0873533329</v>
      </c>
      <c r="H108" s="186">
        <f t="shared" si="53"/>
        <v>7.6978839816657454E-5</v>
      </c>
      <c r="I108" s="158">
        <f t="shared" si="54"/>
        <v>3634006.9578444427</v>
      </c>
      <c r="J108" s="156">
        <f t="shared" si="55"/>
        <v>1.6926985596049562E-4</v>
      </c>
      <c r="K108" s="158">
        <f>SUM(K100:K107)</f>
        <v>1232228.6900000002</v>
      </c>
      <c r="L108" s="156">
        <f t="shared" si="56"/>
        <v>2.7419700494068941E-4</v>
      </c>
      <c r="M108" s="158">
        <f>SUM(M100:M107)</f>
        <v>1818008</v>
      </c>
      <c r="N108" s="156">
        <f t="shared" si="57"/>
        <v>4.9222169559146565E-4</v>
      </c>
      <c r="O108" s="158">
        <f>SUM(O100:O107)</f>
        <v>1807258.4545454546</v>
      </c>
      <c r="P108" s="156">
        <f t="shared" si="58"/>
        <v>9.942948879360044E-4</v>
      </c>
      <c r="Q108" s="158">
        <f>SUM(Q100:Q107)</f>
        <v>153076</v>
      </c>
      <c r="R108" s="156">
        <f t="shared" si="59"/>
        <v>1.4258716572365483E-4</v>
      </c>
      <c r="S108" s="158">
        <f>SUM(S100:S107)</f>
        <v>0</v>
      </c>
      <c r="T108" s="156" t="e">
        <f t="shared" si="60"/>
        <v>#DIV/0!</v>
      </c>
      <c r="U108" s="158">
        <f>SUM(U100:U107)</f>
        <v>15018</v>
      </c>
      <c r="V108" s="156">
        <f t="shared" si="61"/>
        <v>3.8157955521883353E-4</v>
      </c>
      <c r="W108" s="158">
        <f>SUM(W100:W107)</f>
        <v>0</v>
      </c>
      <c r="X108" s="156" t="e">
        <f t="shared" si="62"/>
        <v>#DIV/0!</v>
      </c>
      <c r="Y108" s="158">
        <f>SUM(Y100:Y107)</f>
        <v>2000</v>
      </c>
      <c r="Z108" s="156">
        <f t="shared" si="63"/>
        <v>1.0806217504598785E-4</v>
      </c>
      <c r="AA108" s="158">
        <f>SUM(AA100:AA107)</f>
        <v>650.28</v>
      </c>
      <c r="AB108" s="156">
        <f t="shared" si="64"/>
        <v>4.3790730035280739E-6</v>
      </c>
      <c r="AC108" s="158">
        <f>SUM(AC100:AC107)</f>
        <v>0</v>
      </c>
      <c r="AD108" s="156" t="e">
        <f t="shared" si="65"/>
        <v>#DIV/0!</v>
      </c>
      <c r="AE108" s="158">
        <f>SUM(AE100:AE107)</f>
        <v>-0.35359913855791092</v>
      </c>
      <c r="AF108" s="156">
        <f t="shared" si="66"/>
        <v>-1.0795701157723467E-11</v>
      </c>
      <c r="AG108" s="157">
        <f t="shared" si="67"/>
        <v>8662246.0287907589</v>
      </c>
      <c r="AH108" s="156">
        <f t="shared" si="68"/>
        <v>2.6446619712617431E-4</v>
      </c>
      <c r="AI108" s="155"/>
      <c r="AJ108" s="166">
        <v>-3.0765533447265625E-3</v>
      </c>
      <c r="AK108" s="143"/>
      <c r="AL108" s="142"/>
      <c r="AM108" s="141"/>
      <c r="AN108" s="110"/>
      <c r="AO108" s="140"/>
      <c r="AP108" s="132"/>
    </row>
    <row r="109" spans="1:42" s="128" customFormat="1">
      <c r="A109" s="164"/>
      <c r="B109" s="176"/>
      <c r="C109" s="175"/>
      <c r="D109" s="174"/>
      <c r="E109" s="169"/>
      <c r="F109" s="172"/>
      <c r="G109" s="169"/>
      <c r="H109" s="172"/>
      <c r="I109" s="169"/>
      <c r="J109" s="168"/>
      <c r="K109" s="185"/>
      <c r="L109" s="168"/>
      <c r="M109" s="169"/>
      <c r="N109" s="168"/>
      <c r="O109" s="169"/>
      <c r="P109" s="168"/>
      <c r="Q109" s="169"/>
      <c r="R109" s="168"/>
      <c r="S109" s="169"/>
      <c r="T109" s="168"/>
      <c r="U109" s="169"/>
      <c r="V109" s="168"/>
      <c r="W109" s="169"/>
      <c r="X109" s="168"/>
      <c r="Y109" s="169"/>
      <c r="Z109" s="168"/>
      <c r="AA109" s="169"/>
      <c r="AB109" s="168"/>
      <c r="AC109" s="169"/>
      <c r="AD109" s="168"/>
      <c r="AE109" s="169"/>
      <c r="AF109" s="168"/>
      <c r="AG109" s="169"/>
      <c r="AH109" s="168"/>
      <c r="AI109" s="167"/>
      <c r="AJ109" s="166"/>
      <c r="AK109" s="143"/>
      <c r="AL109" s="142"/>
      <c r="AM109" s="141"/>
      <c r="AN109" s="110"/>
      <c r="AO109" s="140"/>
      <c r="AP109" s="132"/>
    </row>
    <row r="110" spans="1:42" s="128" customFormat="1">
      <c r="A110" s="164"/>
      <c r="B110" s="163"/>
      <c r="C110" s="162" t="s">
        <v>16</v>
      </c>
      <c r="D110" s="161"/>
      <c r="E110" s="158">
        <f>E98+E108</f>
        <v>-201013058.86210027</v>
      </c>
      <c r="F110" s="160">
        <f>+E110/$E$29</f>
        <v>-2.7512072367070883E-2</v>
      </c>
      <c r="G110" s="158">
        <f>G98+G108</f>
        <v>175288606.90962729</v>
      </c>
      <c r="H110" s="160">
        <f>+G110/$G$29</f>
        <v>1.2377075543617085E-2</v>
      </c>
      <c r="I110" s="158">
        <f>E110+G110</f>
        <v>-25724451.952472985</v>
      </c>
      <c r="J110" s="156">
        <f>+I110/$I$29</f>
        <v>-1.1982294825436009E-3</v>
      </c>
      <c r="K110" s="158">
        <f>K98+K108</f>
        <v>112739083.72661918</v>
      </c>
      <c r="L110" s="156">
        <f>+K110/$K$29</f>
        <v>2.5086836030085127E-2</v>
      </c>
      <c r="M110" s="158">
        <f>M98+M108</f>
        <v>-76845667.523149133</v>
      </c>
      <c r="N110" s="156">
        <f>+M110/$M$29</f>
        <v>-2.0805796656066688E-2</v>
      </c>
      <c r="O110" s="158">
        <f>O98+O108</f>
        <v>46634554.9318185</v>
      </c>
      <c r="P110" s="156">
        <f>+O110/$O$29</f>
        <v>2.5656817071878134E-2</v>
      </c>
      <c r="Q110" s="158">
        <f>Q98+Q108</f>
        <v>-13658634.549873769</v>
      </c>
      <c r="R110" s="156">
        <f>+Q110/$Q$29</f>
        <v>-1.2722738953994674E-2</v>
      </c>
      <c r="S110" s="158">
        <f>S98+S108</f>
        <v>0</v>
      </c>
      <c r="T110" s="156" t="e">
        <f>+S110/$S$29</f>
        <v>#DIV/0!</v>
      </c>
      <c r="U110" s="158">
        <f>U98+U108</f>
        <v>4727129.0303030265</v>
      </c>
      <c r="V110" s="156">
        <f>+U110/$U$29</f>
        <v>0.1201075904145069</v>
      </c>
      <c r="W110" s="158">
        <f>W98+W108</f>
        <v>0</v>
      </c>
      <c r="X110" s="156" t="e">
        <f>+W110/$W$29</f>
        <v>#DIV/0!</v>
      </c>
      <c r="Y110" s="158">
        <f>Y98+Y108</f>
        <v>-224626.71969697252</v>
      </c>
      <c r="Z110" s="156">
        <f>+Y110/$Y$29</f>
        <v>-1.2136825951950144E-2</v>
      </c>
      <c r="AA110" s="158">
        <f>AA98+AA108</f>
        <v>4243244.5072727343</v>
      </c>
      <c r="AB110" s="156">
        <f>+AA110/$AA$29</f>
        <v>2.8574579364530381E-2</v>
      </c>
      <c r="AC110" s="158">
        <f>AC98+AC108</f>
        <v>0</v>
      </c>
      <c r="AD110" s="156" t="e">
        <f>+AC110/$AC$29</f>
        <v>#DIV/0!</v>
      </c>
      <c r="AE110" s="158">
        <f>AE98+AE108</f>
        <v>-845685883.90359938</v>
      </c>
      <c r="AF110" s="156">
        <f>+AE110/$AG$29</f>
        <v>-2.5819554066682907E-2</v>
      </c>
      <c r="AG110" s="157">
        <f>K110+M110+O110+Q110+S110+I110+U110+W110+Y110+AA110+AC110+AE110</f>
        <v>-793795252.45277882</v>
      </c>
      <c r="AH110" s="156">
        <f>+AG110/$AG$29</f>
        <v>-2.4235286208131892E-2</v>
      </c>
      <c r="AI110" s="155"/>
      <c r="AJ110" s="166">
        <v>-2.8216838836669922E-3</v>
      </c>
      <c r="AK110" s="143"/>
      <c r="AL110" s="142"/>
      <c r="AM110" s="141"/>
      <c r="AN110" s="184"/>
      <c r="AO110" s="154"/>
      <c r="AP110" s="132"/>
    </row>
    <row r="111" spans="1:42" s="128" customFormat="1">
      <c r="A111" s="164"/>
      <c r="B111" s="163"/>
      <c r="C111" s="183"/>
      <c r="D111" s="182"/>
      <c r="E111" s="181"/>
      <c r="F111" s="160"/>
      <c r="G111" s="181"/>
      <c r="H111" s="160"/>
      <c r="I111" s="158"/>
      <c r="J111" s="156"/>
      <c r="K111" s="158"/>
      <c r="L111" s="156"/>
      <c r="M111" s="158"/>
      <c r="N111" s="156"/>
      <c r="O111" s="171"/>
      <c r="P111" s="156"/>
      <c r="Q111" s="158"/>
      <c r="R111" s="156"/>
      <c r="S111" s="158"/>
      <c r="T111" s="156"/>
      <c r="U111" s="158"/>
      <c r="V111" s="156"/>
      <c r="W111" s="158"/>
      <c r="X111" s="156"/>
      <c r="Y111" s="158"/>
      <c r="Z111" s="156"/>
      <c r="AA111" s="158"/>
      <c r="AB111" s="156"/>
      <c r="AC111" s="158"/>
      <c r="AD111" s="156"/>
      <c r="AE111" s="180"/>
      <c r="AF111" s="156"/>
      <c r="AG111" s="169"/>
      <c r="AH111" s="156"/>
      <c r="AI111" s="155"/>
      <c r="AJ111" s="166"/>
      <c r="AK111" s="143"/>
      <c r="AL111" s="142"/>
      <c r="AM111" s="141"/>
      <c r="AN111" s="165"/>
      <c r="AO111" s="154"/>
      <c r="AP111" s="132"/>
    </row>
    <row r="112" spans="1:42" s="128" customFormat="1">
      <c r="A112" s="135"/>
      <c r="B112" s="176"/>
      <c r="C112" s="179">
        <v>821008</v>
      </c>
      <c r="D112" s="178" t="s">
        <v>15</v>
      </c>
      <c r="E112" s="171">
        <v>0</v>
      </c>
      <c r="F112" s="177">
        <f>+E112/$E$29</f>
        <v>0</v>
      </c>
      <c r="G112" s="171">
        <v>0</v>
      </c>
      <c r="H112" s="177">
        <f>+G112/$G$29</f>
        <v>0</v>
      </c>
      <c r="I112" s="169">
        <f>E112+G112</f>
        <v>0</v>
      </c>
      <c r="J112" s="168">
        <f>+I112/$I$29</f>
        <v>0</v>
      </c>
      <c r="K112" s="171">
        <v>0</v>
      </c>
      <c r="L112" s="168">
        <f>+K112/$K$29</f>
        <v>0</v>
      </c>
      <c r="M112" s="171">
        <v>0</v>
      </c>
      <c r="N112" s="168">
        <f>+M112/$M$29</f>
        <v>0</v>
      </c>
      <c r="O112" s="171">
        <v>0</v>
      </c>
      <c r="P112" s="168">
        <f>+O112/$O$29</f>
        <v>0</v>
      </c>
      <c r="Q112" s="171">
        <v>0</v>
      </c>
      <c r="R112" s="168">
        <f>+Q112/$Q$29</f>
        <v>0</v>
      </c>
      <c r="S112" s="171">
        <v>0</v>
      </c>
      <c r="T112" s="168" t="e">
        <f>+S112/$S$29</f>
        <v>#DIV/0!</v>
      </c>
      <c r="U112" s="171">
        <v>0</v>
      </c>
      <c r="V112" s="168">
        <f>+U112/$U$29</f>
        <v>0</v>
      </c>
      <c r="W112" s="171">
        <v>0</v>
      </c>
      <c r="X112" s="168" t="e">
        <f>+W112/$W$29</f>
        <v>#DIV/0!</v>
      </c>
      <c r="Y112" s="171">
        <v>0</v>
      </c>
      <c r="Z112" s="168">
        <f>+Y112/$Y$29</f>
        <v>0</v>
      </c>
      <c r="AA112" s="171">
        <v>0</v>
      </c>
      <c r="AB112" s="168">
        <f>+AA112/$AA$29</f>
        <v>0</v>
      </c>
      <c r="AC112" s="169">
        <v>0</v>
      </c>
      <c r="AD112" s="168" t="e">
        <f>+AC112/$AC$29</f>
        <v>#DIV/0!</v>
      </c>
      <c r="AE112" s="170">
        <v>0</v>
      </c>
      <c r="AF112" s="168">
        <f>+AE112/$AG$29</f>
        <v>0</v>
      </c>
      <c r="AG112" s="169">
        <f>K112+M112+O112+Q112+S112+I112+U112+W112+Y112+AA112+AC112+AE112</f>
        <v>0</v>
      </c>
      <c r="AH112" s="168">
        <f>+AG112/$AG$29</f>
        <v>0</v>
      </c>
      <c r="AI112" s="167"/>
      <c r="AJ112" s="166"/>
      <c r="AK112" s="143"/>
      <c r="AL112" s="142"/>
      <c r="AM112" s="141"/>
      <c r="AN112" s="165"/>
      <c r="AO112" s="154"/>
      <c r="AP112" s="132"/>
    </row>
    <row r="113" spans="1:42" s="132" customFormat="1">
      <c r="A113" s="164"/>
      <c r="B113" s="176"/>
      <c r="C113" s="175"/>
      <c r="D113" s="174"/>
      <c r="E113" s="173"/>
      <c r="F113" s="172"/>
      <c r="G113" s="173"/>
      <c r="H113" s="172"/>
      <c r="I113" s="169"/>
      <c r="J113" s="168"/>
      <c r="K113" s="169"/>
      <c r="L113" s="168"/>
      <c r="M113" s="169"/>
      <c r="N113" s="168"/>
      <c r="O113" s="169"/>
      <c r="P113" s="168"/>
      <c r="Q113" s="169"/>
      <c r="R113" s="168"/>
      <c r="S113" s="169"/>
      <c r="T113" s="168"/>
      <c r="U113" s="171"/>
      <c r="V113" s="168"/>
      <c r="W113" s="169"/>
      <c r="X113" s="168"/>
      <c r="Y113" s="169"/>
      <c r="Z113" s="168"/>
      <c r="AA113" s="169"/>
      <c r="AB113" s="168"/>
      <c r="AC113" s="169"/>
      <c r="AD113" s="168"/>
      <c r="AE113" s="170"/>
      <c r="AF113" s="168"/>
      <c r="AG113" s="169"/>
      <c r="AH113" s="168"/>
      <c r="AI113" s="167"/>
      <c r="AJ113" s="166"/>
      <c r="AK113" s="143"/>
      <c r="AL113" s="142"/>
      <c r="AM113" s="141"/>
      <c r="AN113" s="165"/>
      <c r="AO113" s="154"/>
    </row>
    <row r="114" spans="1:42" s="133" customFormat="1">
      <c r="A114" s="164"/>
      <c r="B114" s="163"/>
      <c r="C114" s="162" t="s">
        <v>14</v>
      </c>
      <c r="D114" s="161"/>
      <c r="E114" s="158">
        <f>+E110-E112</f>
        <v>-201013058.86210027</v>
      </c>
      <c r="F114" s="160">
        <f>+E114/$E$29</f>
        <v>-2.7512072367070883E-2</v>
      </c>
      <c r="G114" s="158">
        <f>+G110-G112</f>
        <v>175288606.90962729</v>
      </c>
      <c r="H114" s="160">
        <f>+G114/$G$29</f>
        <v>1.2377075543617085E-2</v>
      </c>
      <c r="I114" s="158">
        <f>E114+G114</f>
        <v>-25724451.952472985</v>
      </c>
      <c r="J114" s="159">
        <f>+I114/$I$29</f>
        <v>-1.1982294825436009E-3</v>
      </c>
      <c r="K114" s="158">
        <f>+K110-K112</f>
        <v>112739083.72661918</v>
      </c>
      <c r="L114" s="156">
        <f>+K114/$K$29</f>
        <v>2.5086836030085127E-2</v>
      </c>
      <c r="M114" s="158">
        <f>+M110-M112</f>
        <v>-76845667.523149133</v>
      </c>
      <c r="N114" s="156">
        <f>+M114/$M$29</f>
        <v>-2.0805796656066688E-2</v>
      </c>
      <c r="O114" s="158">
        <f>+O110-O112</f>
        <v>46634554.9318185</v>
      </c>
      <c r="P114" s="156">
        <f>+O114/$O$29</f>
        <v>2.5656817071878134E-2</v>
      </c>
      <c r="Q114" s="158">
        <f>+Q110-Q112</f>
        <v>-13658634.549873769</v>
      </c>
      <c r="R114" s="156">
        <f>+Q114/$Q$29</f>
        <v>-1.2722738953994674E-2</v>
      </c>
      <c r="S114" s="158">
        <f>+S110-S112</f>
        <v>0</v>
      </c>
      <c r="T114" s="156" t="e">
        <f>+S114/$S$29</f>
        <v>#DIV/0!</v>
      </c>
      <c r="U114" s="158">
        <f>+U110-U112</f>
        <v>4727129.0303030265</v>
      </c>
      <c r="V114" s="156">
        <f>+U114/$U$29</f>
        <v>0.1201075904145069</v>
      </c>
      <c r="W114" s="158">
        <f>+W110-W112</f>
        <v>0</v>
      </c>
      <c r="X114" s="156" t="e">
        <f>+W114/$W$29</f>
        <v>#DIV/0!</v>
      </c>
      <c r="Y114" s="158">
        <f>+Y110-Y112</f>
        <v>-224626.71969697252</v>
      </c>
      <c r="Z114" s="156">
        <f>+Y114/$Y$29</f>
        <v>-1.2136825951950144E-2</v>
      </c>
      <c r="AA114" s="158">
        <f>+AA110-AA112</f>
        <v>4243244.5072727343</v>
      </c>
      <c r="AB114" s="156">
        <f>+AA114/$AA$29</f>
        <v>2.8574579364530381E-2</v>
      </c>
      <c r="AC114" s="158">
        <f>+AC110-AC112</f>
        <v>0</v>
      </c>
      <c r="AD114" s="156" t="e">
        <f>+AC114/$AC$29</f>
        <v>#DIV/0!</v>
      </c>
      <c r="AE114" s="158">
        <f>+AE110-AE112</f>
        <v>-845685883.90359938</v>
      </c>
      <c r="AF114" s="156">
        <f>+AE114/$AG$29</f>
        <v>-2.5819554066682907E-2</v>
      </c>
      <c r="AG114" s="157">
        <f>K114+M114+O114+Q114+S114+I114+U114+W114+Y114+AA114+AC114+AE114</f>
        <v>-793795252.45277882</v>
      </c>
      <c r="AH114" s="156">
        <f>+AG114/$AG$29</f>
        <v>-2.4235286208131892E-2</v>
      </c>
      <c r="AI114" s="155"/>
      <c r="AJ114" s="144">
        <v>-2.8216838836669922E-3</v>
      </c>
      <c r="AK114" s="143"/>
      <c r="AL114" s="142"/>
      <c r="AM114" s="141"/>
      <c r="AN114" s="110"/>
      <c r="AO114" s="154"/>
      <c r="AP114" s="128"/>
    </row>
    <row r="115" spans="1:42" s="128" customFormat="1" ht="18" customHeight="1" thickBot="1">
      <c r="A115" s="135"/>
      <c r="B115" s="153"/>
      <c r="C115" s="152"/>
      <c r="D115" s="152"/>
      <c r="E115" s="151"/>
      <c r="F115" s="146"/>
      <c r="G115" s="151"/>
      <c r="H115" s="150"/>
      <c r="I115" s="147"/>
      <c r="J115" s="146"/>
      <c r="K115" s="147"/>
      <c r="L115" s="146"/>
      <c r="M115" s="147"/>
      <c r="N115" s="146"/>
      <c r="O115" s="149"/>
      <c r="P115" s="146"/>
      <c r="Q115" s="147"/>
      <c r="R115" s="146"/>
      <c r="S115" s="147"/>
      <c r="T115" s="146"/>
      <c r="U115" s="147"/>
      <c r="V115" s="146"/>
      <c r="W115" s="147"/>
      <c r="X115" s="146"/>
      <c r="Y115" s="147"/>
      <c r="Z115" s="146"/>
      <c r="AA115" s="147"/>
      <c r="AB115" s="146"/>
      <c r="AC115" s="147"/>
      <c r="AD115" s="146"/>
      <c r="AE115" s="148"/>
      <c r="AF115" s="146"/>
      <c r="AG115" s="147"/>
      <c r="AH115" s="146"/>
      <c r="AI115" s="145"/>
      <c r="AJ115" s="144"/>
      <c r="AK115" s="143"/>
      <c r="AL115" s="142"/>
      <c r="AM115" s="141"/>
      <c r="AN115" s="110"/>
      <c r="AO115" s="140"/>
    </row>
    <row r="116" spans="1:42" s="132" customFormat="1">
      <c r="A116" s="136"/>
      <c r="B116" s="135"/>
      <c r="C116" s="139"/>
      <c r="D116" s="139"/>
      <c r="E116" s="138"/>
      <c r="F116" s="103"/>
      <c r="G116" s="138"/>
      <c r="H116" s="137"/>
      <c r="I116" s="105"/>
      <c r="J116" s="103"/>
      <c r="K116" s="105"/>
      <c r="L116" s="103"/>
      <c r="M116" s="105"/>
      <c r="N116" s="103"/>
      <c r="O116" s="106"/>
      <c r="P116" s="103"/>
      <c r="Q116" s="105"/>
      <c r="R116" s="103"/>
      <c r="S116" s="105"/>
      <c r="T116" s="103"/>
      <c r="U116" s="105"/>
      <c r="V116" s="103"/>
      <c r="W116" s="105"/>
      <c r="X116" s="103"/>
      <c r="Y116" s="105"/>
      <c r="Z116" s="103"/>
      <c r="AA116" s="105"/>
      <c r="AB116" s="103"/>
      <c r="AC116" s="105"/>
      <c r="AD116" s="103"/>
      <c r="AE116" s="104"/>
      <c r="AF116" s="103"/>
      <c r="AG116" s="136"/>
      <c r="AH116" s="103"/>
      <c r="AI116" s="135"/>
      <c r="AJ116" s="134"/>
      <c r="AK116" s="80"/>
      <c r="AL116" s="79"/>
      <c r="AM116" s="78"/>
      <c r="AN116" s="110"/>
      <c r="AO116" s="76"/>
      <c r="AP116" s="133"/>
    </row>
    <row r="117" spans="1:42" s="127" customFormat="1">
      <c r="A117" s="118"/>
      <c r="B117" s="118"/>
      <c r="C117" s="124"/>
      <c r="D117" s="124"/>
      <c r="E117" s="123"/>
      <c r="F117" s="119"/>
      <c r="G117" s="123"/>
      <c r="H117" s="122"/>
      <c r="I117" s="120"/>
      <c r="J117" s="119"/>
      <c r="K117" s="120"/>
      <c r="L117" s="119"/>
      <c r="M117" s="120"/>
      <c r="N117" s="119"/>
      <c r="O117" s="120"/>
      <c r="P117" s="119"/>
      <c r="Q117" s="120"/>
      <c r="R117" s="119"/>
      <c r="S117" s="120"/>
      <c r="T117" s="119"/>
      <c r="U117" s="120"/>
      <c r="V117" s="119"/>
      <c r="W117" s="120"/>
      <c r="X117" s="119"/>
      <c r="Y117" s="120"/>
      <c r="Z117" s="119"/>
      <c r="AA117" s="120"/>
      <c r="AB117" s="119"/>
      <c r="AC117" s="120"/>
      <c r="AD117" s="119"/>
      <c r="AE117" s="121"/>
      <c r="AF117" s="119"/>
      <c r="AG117" s="121">
        <v>-2.8216838836669922E-3</v>
      </c>
      <c r="AH117" s="119"/>
      <c r="AI117" s="131"/>
      <c r="AJ117" s="130"/>
      <c r="AK117" s="129"/>
      <c r="AL117" s="79"/>
      <c r="AM117" s="78"/>
      <c r="AN117" s="110"/>
      <c r="AO117" s="76"/>
      <c r="AP117" s="128"/>
    </row>
    <row r="118" spans="1:42" s="112" customFormat="1">
      <c r="A118" s="118"/>
      <c r="B118" s="118"/>
      <c r="C118" s="124"/>
      <c r="D118" s="124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6"/>
      <c r="AF118" s="122"/>
      <c r="AG118" s="123"/>
      <c r="AH118" s="123"/>
      <c r="AI118" s="118"/>
      <c r="AJ118" s="92"/>
      <c r="AK118" s="116"/>
      <c r="AL118" s="79"/>
      <c r="AM118" s="78"/>
      <c r="AN118" s="110"/>
      <c r="AO118" s="113"/>
      <c r="AP118" s="125"/>
    </row>
    <row r="119" spans="1:42" s="112" customFormat="1">
      <c r="A119" s="118"/>
      <c r="B119" s="118"/>
      <c r="C119" s="124"/>
      <c r="D119" s="124"/>
      <c r="E119" s="123"/>
      <c r="F119" s="119"/>
      <c r="G119" s="123"/>
      <c r="H119" s="122"/>
      <c r="I119" s="120"/>
      <c r="J119" s="119"/>
      <c r="K119" s="120"/>
      <c r="L119" s="119"/>
      <c r="M119" s="120"/>
      <c r="N119" s="119"/>
      <c r="O119" s="120"/>
      <c r="P119" s="119"/>
      <c r="Q119" s="120"/>
      <c r="R119" s="119"/>
      <c r="S119" s="120"/>
      <c r="T119" s="119"/>
      <c r="U119" s="120"/>
      <c r="V119" s="119"/>
      <c r="W119" s="120"/>
      <c r="X119" s="119"/>
      <c r="Y119" s="120"/>
      <c r="Z119" s="119"/>
      <c r="AA119" s="120"/>
      <c r="AB119" s="119"/>
      <c r="AC119" s="120"/>
      <c r="AD119" s="119"/>
      <c r="AE119" s="121"/>
      <c r="AF119" s="119"/>
      <c r="AG119" s="120"/>
      <c r="AH119" s="119"/>
      <c r="AI119" s="118"/>
      <c r="AJ119" s="117"/>
      <c r="AK119" s="116"/>
      <c r="AL119" s="79"/>
      <c r="AM119" s="78"/>
      <c r="AN119" s="110"/>
      <c r="AO119" s="113"/>
      <c r="AP119" s="115"/>
    </row>
    <row r="120" spans="1:42" s="112" customFormat="1">
      <c r="A120" s="82"/>
      <c r="B120" s="82"/>
      <c r="C120" s="109"/>
      <c r="D120" s="109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14"/>
      <c r="AF120" s="107"/>
      <c r="AG120" s="108"/>
      <c r="AH120" s="108"/>
      <c r="AI120" s="102"/>
      <c r="AJ120" s="92"/>
      <c r="AK120" s="80"/>
      <c r="AL120" s="79"/>
      <c r="AM120" s="78"/>
      <c r="AN120" s="110"/>
      <c r="AO120" s="113"/>
    </row>
    <row r="121" spans="1:42">
      <c r="C121" s="109"/>
      <c r="D121" s="109"/>
      <c r="E121" s="108"/>
      <c r="F121" s="101"/>
      <c r="G121" s="108"/>
      <c r="H121" s="107"/>
      <c r="I121" s="102"/>
      <c r="J121" s="101"/>
      <c r="K121" s="102"/>
      <c r="L121" s="101"/>
      <c r="M121" s="102"/>
      <c r="N121" s="101"/>
      <c r="O121" s="102"/>
      <c r="P121" s="101"/>
      <c r="Q121" s="102"/>
      <c r="R121" s="101"/>
      <c r="S121" s="102"/>
      <c r="T121" s="101"/>
      <c r="U121" s="102"/>
      <c r="V121" s="101"/>
      <c r="W121" s="102"/>
      <c r="X121" s="101"/>
      <c r="Y121" s="102"/>
      <c r="Z121" s="101"/>
      <c r="AA121" s="102"/>
      <c r="AB121" s="101"/>
      <c r="AC121" s="102"/>
      <c r="AD121" s="101"/>
      <c r="AE121" s="111"/>
      <c r="AF121" s="101"/>
      <c r="AG121" s="102"/>
      <c r="AH121" s="101"/>
      <c r="AJ121" s="92"/>
      <c r="AN121" s="110"/>
    </row>
    <row r="122" spans="1:42">
      <c r="C122" s="109"/>
      <c r="D122" s="109"/>
      <c r="E122" s="108"/>
      <c r="F122" s="101"/>
      <c r="G122" s="108"/>
      <c r="H122" s="107"/>
      <c r="I122" s="102"/>
      <c r="J122" s="101"/>
      <c r="K122" s="102"/>
      <c r="L122" s="101"/>
      <c r="M122" s="102"/>
      <c r="N122" s="101"/>
      <c r="O122" s="102"/>
      <c r="P122" s="101"/>
      <c r="Q122" s="102"/>
      <c r="R122" s="101"/>
      <c r="S122" s="102"/>
      <c r="T122" s="101"/>
      <c r="U122" s="102"/>
      <c r="V122" s="101"/>
      <c r="W122" s="102"/>
      <c r="X122" s="101"/>
      <c r="Y122" s="102"/>
      <c r="Z122" s="101"/>
      <c r="AA122" s="102"/>
      <c r="AB122" s="101"/>
      <c r="AC122" s="102"/>
      <c r="AD122" s="101"/>
      <c r="AE122" s="111"/>
      <c r="AF122" s="101"/>
      <c r="AG122" s="102"/>
      <c r="AH122" s="101"/>
      <c r="AJ122" s="92"/>
      <c r="AN122" s="110"/>
    </row>
    <row r="123" spans="1:42">
      <c r="C123" s="109"/>
      <c r="D123" s="109"/>
      <c r="E123" s="108"/>
      <c r="F123" s="101"/>
      <c r="G123" s="108"/>
      <c r="H123" s="107"/>
      <c r="I123" s="102"/>
      <c r="J123" s="101"/>
      <c r="K123" s="102"/>
      <c r="L123" s="103"/>
      <c r="M123" s="105"/>
      <c r="N123" s="103"/>
      <c r="O123" s="106"/>
      <c r="P123" s="103"/>
      <c r="Q123" s="105"/>
      <c r="R123" s="103"/>
      <c r="S123" s="105"/>
      <c r="T123" s="103"/>
      <c r="U123" s="105"/>
      <c r="V123" s="103"/>
      <c r="W123" s="105"/>
      <c r="X123" s="103"/>
      <c r="Y123" s="105"/>
      <c r="Z123" s="103"/>
      <c r="AA123" s="105"/>
      <c r="AB123" s="103"/>
      <c r="AC123" s="105"/>
      <c r="AD123" s="103"/>
      <c r="AE123" s="104"/>
      <c r="AF123" s="103"/>
      <c r="AG123" s="102"/>
      <c r="AH123" s="101"/>
      <c r="AJ123" s="92"/>
      <c r="AN123" s="110"/>
    </row>
    <row r="124" spans="1:42">
      <c r="C124" s="109"/>
      <c r="D124" s="109"/>
      <c r="E124" s="108"/>
      <c r="F124" s="101"/>
      <c r="G124" s="108"/>
      <c r="H124" s="107"/>
      <c r="I124" s="102"/>
      <c r="J124" s="101"/>
      <c r="K124" s="102"/>
      <c r="L124" s="103"/>
      <c r="M124" s="105"/>
      <c r="N124" s="103"/>
      <c r="O124" s="106"/>
      <c r="P124" s="103"/>
      <c r="Q124" s="105"/>
      <c r="R124" s="103"/>
      <c r="S124" s="105"/>
      <c r="T124" s="103"/>
      <c r="U124" s="105"/>
      <c r="V124" s="103"/>
      <c r="W124" s="105"/>
      <c r="X124" s="103"/>
      <c r="Y124" s="105"/>
      <c r="Z124" s="103"/>
      <c r="AA124" s="105"/>
      <c r="AB124" s="103"/>
      <c r="AC124" s="105"/>
      <c r="AD124" s="103"/>
      <c r="AE124" s="104"/>
      <c r="AF124" s="103"/>
      <c r="AG124" s="102"/>
      <c r="AH124" s="101"/>
      <c r="AJ124" s="92"/>
      <c r="AN124" s="110"/>
    </row>
    <row r="125" spans="1:42">
      <c r="C125" s="109"/>
      <c r="D125" s="109"/>
      <c r="E125" s="108"/>
      <c r="F125" s="101"/>
      <c r="G125" s="108"/>
      <c r="H125" s="107"/>
      <c r="I125" s="102"/>
      <c r="J125" s="101"/>
      <c r="K125" s="102"/>
      <c r="L125" s="103"/>
      <c r="M125" s="105"/>
      <c r="N125" s="103"/>
      <c r="O125" s="106"/>
      <c r="P125" s="103"/>
      <c r="Q125" s="105"/>
      <c r="R125" s="103"/>
      <c r="S125" s="105"/>
      <c r="T125" s="103"/>
      <c r="U125" s="105"/>
      <c r="V125" s="103"/>
      <c r="W125" s="105"/>
      <c r="X125" s="103"/>
      <c r="Y125" s="105"/>
      <c r="Z125" s="103"/>
      <c r="AA125" s="105"/>
      <c r="AB125" s="103"/>
      <c r="AC125" s="105"/>
      <c r="AD125" s="103"/>
      <c r="AE125" s="104"/>
      <c r="AF125" s="103"/>
      <c r="AG125" s="102"/>
      <c r="AH125" s="101"/>
      <c r="AJ125" s="92"/>
      <c r="AN125" s="110"/>
    </row>
    <row r="126" spans="1:42">
      <c r="C126" s="109"/>
      <c r="D126" s="109"/>
      <c r="E126" s="108"/>
      <c r="F126" s="101"/>
      <c r="G126" s="108"/>
      <c r="H126" s="107"/>
      <c r="I126" s="102"/>
      <c r="J126" s="101"/>
      <c r="K126" s="102"/>
      <c r="L126" s="103"/>
      <c r="M126" s="105"/>
      <c r="N126" s="103"/>
      <c r="O126" s="106"/>
      <c r="P126" s="103"/>
      <c r="Q126" s="105"/>
      <c r="R126" s="103"/>
      <c r="S126" s="105"/>
      <c r="T126" s="103"/>
      <c r="U126" s="105"/>
      <c r="V126" s="103"/>
      <c r="W126" s="105"/>
      <c r="X126" s="103"/>
      <c r="Y126" s="105"/>
      <c r="Z126" s="103"/>
      <c r="AA126" s="105"/>
      <c r="AB126" s="103"/>
      <c r="AC126" s="105"/>
      <c r="AD126" s="103"/>
      <c r="AE126" s="104"/>
      <c r="AF126" s="103"/>
      <c r="AG126" s="102"/>
      <c r="AH126" s="101"/>
      <c r="AJ126" s="92"/>
      <c r="AN126" s="110"/>
    </row>
    <row r="127" spans="1:42">
      <c r="C127" s="109"/>
      <c r="D127" s="109"/>
      <c r="E127" s="108"/>
      <c r="F127" s="101"/>
      <c r="G127" s="108"/>
      <c r="H127" s="107"/>
      <c r="I127" s="102"/>
      <c r="J127" s="101"/>
      <c r="K127" s="102"/>
      <c r="L127" s="103"/>
      <c r="M127" s="105"/>
      <c r="N127" s="103"/>
      <c r="O127" s="106"/>
      <c r="P127" s="103"/>
      <c r="Q127" s="105"/>
      <c r="R127" s="103"/>
      <c r="S127" s="105"/>
      <c r="T127" s="103"/>
      <c r="U127" s="105"/>
      <c r="V127" s="103"/>
      <c r="W127" s="105"/>
      <c r="X127" s="103"/>
      <c r="Y127" s="105"/>
      <c r="Z127" s="103"/>
      <c r="AA127" s="105"/>
      <c r="AB127" s="103"/>
      <c r="AC127" s="105"/>
      <c r="AD127" s="103"/>
      <c r="AE127" s="104"/>
      <c r="AF127" s="103"/>
      <c r="AG127" s="102"/>
      <c r="AH127" s="101"/>
      <c r="AJ127" s="92"/>
      <c r="AN127" s="110"/>
    </row>
    <row r="128" spans="1:42">
      <c r="C128" s="109"/>
      <c r="D128" s="109"/>
      <c r="E128" s="108"/>
      <c r="F128" s="101"/>
      <c r="G128" s="108"/>
      <c r="H128" s="107"/>
      <c r="I128" s="102"/>
      <c r="J128" s="101"/>
      <c r="K128" s="102"/>
      <c r="L128" s="103"/>
      <c r="M128" s="105"/>
      <c r="N128" s="103"/>
      <c r="O128" s="106"/>
      <c r="P128" s="103"/>
      <c r="Q128" s="105"/>
      <c r="R128" s="103"/>
      <c r="S128" s="105"/>
      <c r="T128" s="103"/>
      <c r="U128" s="105"/>
      <c r="V128" s="103"/>
      <c r="W128" s="105"/>
      <c r="X128" s="103"/>
      <c r="Y128" s="105"/>
      <c r="Z128" s="103"/>
      <c r="AA128" s="105"/>
      <c r="AB128" s="103"/>
      <c r="AC128" s="105"/>
      <c r="AD128" s="103"/>
      <c r="AE128" s="104"/>
      <c r="AF128" s="103"/>
      <c r="AG128" s="102"/>
      <c r="AH128" s="101"/>
      <c r="AJ128" s="92"/>
      <c r="AN128" s="110"/>
    </row>
    <row r="129" spans="1:42">
      <c r="C129" s="109"/>
      <c r="D129" s="109"/>
      <c r="E129" s="108"/>
      <c r="F129" s="101"/>
      <c r="G129" s="108"/>
      <c r="H129" s="107"/>
      <c r="I129" s="102"/>
      <c r="J129" s="101"/>
      <c r="K129" s="102"/>
      <c r="L129" s="103"/>
      <c r="M129" s="105"/>
      <c r="N129" s="103"/>
      <c r="O129" s="106"/>
      <c r="P129" s="103"/>
      <c r="Q129" s="105"/>
      <c r="R129" s="103"/>
      <c r="S129" s="105"/>
      <c r="T129" s="103"/>
      <c r="U129" s="105"/>
      <c r="V129" s="103"/>
      <c r="W129" s="105"/>
      <c r="X129" s="103"/>
      <c r="Y129" s="105"/>
      <c r="Z129" s="103"/>
      <c r="AA129" s="105"/>
      <c r="AB129" s="103"/>
      <c r="AC129" s="105"/>
      <c r="AD129" s="103"/>
      <c r="AE129" s="104"/>
      <c r="AF129" s="103"/>
      <c r="AG129" s="102"/>
      <c r="AH129" s="101"/>
      <c r="AJ129" s="92"/>
      <c r="AN129" s="110"/>
    </row>
    <row r="130" spans="1:42">
      <c r="C130" s="109"/>
      <c r="D130" s="109"/>
      <c r="E130" s="108"/>
      <c r="F130" s="101"/>
      <c r="G130" s="108"/>
      <c r="H130" s="107"/>
      <c r="I130" s="102"/>
      <c r="J130" s="101"/>
      <c r="K130" s="102"/>
      <c r="L130" s="103"/>
      <c r="M130" s="105"/>
      <c r="N130" s="103"/>
      <c r="O130" s="106"/>
      <c r="P130" s="103"/>
      <c r="Q130" s="105"/>
      <c r="R130" s="103"/>
      <c r="S130" s="105"/>
      <c r="T130" s="103"/>
      <c r="U130" s="105"/>
      <c r="V130" s="103"/>
      <c r="W130" s="105"/>
      <c r="X130" s="103"/>
      <c r="Y130" s="105"/>
      <c r="Z130" s="103"/>
      <c r="AA130" s="105"/>
      <c r="AB130" s="103"/>
      <c r="AC130" s="105"/>
      <c r="AD130" s="103"/>
      <c r="AE130" s="104"/>
      <c r="AF130" s="103"/>
      <c r="AG130" s="102"/>
      <c r="AH130" s="101"/>
      <c r="AJ130" s="92"/>
      <c r="AN130" s="110"/>
    </row>
    <row r="131" spans="1:42">
      <c r="C131" s="109"/>
      <c r="D131" s="109"/>
      <c r="E131" s="108"/>
      <c r="F131" s="101"/>
      <c r="G131" s="108"/>
      <c r="H131" s="107"/>
      <c r="I131" s="102"/>
      <c r="J131" s="101"/>
      <c r="K131" s="102"/>
      <c r="L131" s="103"/>
      <c r="M131" s="105"/>
      <c r="N131" s="103"/>
      <c r="O131" s="106"/>
      <c r="P131" s="103"/>
      <c r="Q131" s="105"/>
      <c r="R131" s="103"/>
      <c r="S131" s="105"/>
      <c r="T131" s="103"/>
      <c r="U131" s="105"/>
      <c r="V131" s="103"/>
      <c r="W131" s="105"/>
      <c r="X131" s="103"/>
      <c r="Y131" s="105"/>
      <c r="Z131" s="103"/>
      <c r="AA131" s="105"/>
      <c r="AB131" s="103"/>
      <c r="AC131" s="105"/>
      <c r="AD131" s="103"/>
      <c r="AE131" s="104"/>
      <c r="AF131" s="103"/>
      <c r="AG131" s="102"/>
      <c r="AH131" s="101"/>
      <c r="AJ131" s="92"/>
      <c r="AN131" s="110"/>
    </row>
    <row r="132" spans="1:42">
      <c r="C132" s="109"/>
      <c r="D132" s="109"/>
      <c r="E132" s="108"/>
      <c r="F132" s="101"/>
      <c r="G132" s="108"/>
      <c r="H132" s="107"/>
      <c r="I132" s="102"/>
      <c r="J132" s="101"/>
      <c r="K132" s="102"/>
      <c r="L132" s="103"/>
      <c r="M132" s="105"/>
      <c r="N132" s="103"/>
      <c r="O132" s="106"/>
      <c r="P132" s="103"/>
      <c r="Q132" s="105"/>
      <c r="R132" s="103"/>
      <c r="S132" s="105"/>
      <c r="T132" s="103"/>
      <c r="U132" s="105"/>
      <c r="V132" s="103"/>
      <c r="W132" s="105"/>
      <c r="X132" s="103"/>
      <c r="Y132" s="105"/>
      <c r="Z132" s="103"/>
      <c r="AA132" s="105"/>
      <c r="AB132" s="103"/>
      <c r="AC132" s="105"/>
      <c r="AD132" s="103"/>
      <c r="AE132" s="104"/>
      <c r="AF132" s="103"/>
      <c r="AG132" s="102"/>
      <c r="AH132" s="101"/>
      <c r="AJ132" s="92"/>
      <c r="AN132" s="110"/>
    </row>
    <row r="133" spans="1:42">
      <c r="C133" s="109"/>
      <c r="D133" s="109"/>
      <c r="E133" s="108"/>
      <c r="F133" s="101"/>
      <c r="G133" s="108"/>
      <c r="H133" s="107"/>
      <c r="I133" s="102"/>
      <c r="J133" s="101"/>
      <c r="K133" s="102"/>
      <c r="L133" s="103"/>
      <c r="M133" s="105"/>
      <c r="N133" s="103"/>
      <c r="O133" s="106"/>
      <c r="P133" s="103"/>
      <c r="Q133" s="105"/>
      <c r="R133" s="103"/>
      <c r="S133" s="105"/>
      <c r="T133" s="103"/>
      <c r="U133" s="105"/>
      <c r="V133" s="103"/>
      <c r="W133" s="105"/>
      <c r="X133" s="103"/>
      <c r="Y133" s="105"/>
      <c r="Z133" s="103"/>
      <c r="AA133" s="105"/>
      <c r="AB133" s="103"/>
      <c r="AC133" s="105"/>
      <c r="AD133" s="103"/>
      <c r="AE133" s="104"/>
      <c r="AF133" s="103"/>
      <c r="AG133" s="102"/>
      <c r="AH133" s="101"/>
      <c r="AJ133" s="92"/>
      <c r="AN133" s="110"/>
    </row>
    <row r="134" spans="1:42">
      <c r="C134" s="109"/>
      <c r="D134" s="109"/>
      <c r="E134" s="108"/>
      <c r="F134" s="101"/>
      <c r="G134" s="108"/>
      <c r="H134" s="107"/>
      <c r="I134" s="102"/>
      <c r="J134" s="101"/>
      <c r="K134" s="102"/>
      <c r="L134" s="103"/>
      <c r="M134" s="105"/>
      <c r="N134" s="103"/>
      <c r="O134" s="106"/>
      <c r="P134" s="103"/>
      <c r="Q134" s="105"/>
      <c r="R134" s="103"/>
      <c r="S134" s="105"/>
      <c r="T134" s="103"/>
      <c r="U134" s="105"/>
      <c r="V134" s="103"/>
      <c r="W134" s="105"/>
      <c r="X134" s="103"/>
      <c r="Y134" s="105"/>
      <c r="Z134" s="103"/>
      <c r="AA134" s="105"/>
      <c r="AB134" s="103"/>
      <c r="AC134" s="105"/>
      <c r="AD134" s="103"/>
      <c r="AE134" s="104"/>
      <c r="AF134" s="103"/>
      <c r="AG134" s="102"/>
      <c r="AH134" s="101"/>
      <c r="AJ134" s="92"/>
      <c r="AN134" s="110"/>
    </row>
    <row r="135" spans="1:42">
      <c r="C135" s="109"/>
      <c r="D135" s="109"/>
      <c r="E135" s="108"/>
      <c r="F135" s="101"/>
      <c r="G135" s="108"/>
      <c r="H135" s="107"/>
      <c r="I135" s="102"/>
      <c r="J135" s="101"/>
      <c r="K135" s="102"/>
      <c r="L135" s="103"/>
      <c r="M135" s="105"/>
      <c r="N135" s="103"/>
      <c r="O135" s="106"/>
      <c r="P135" s="103"/>
      <c r="Q135" s="105"/>
      <c r="R135" s="103"/>
      <c r="S135" s="105"/>
      <c r="T135" s="103"/>
      <c r="U135" s="105"/>
      <c r="V135" s="103"/>
      <c r="W135" s="105"/>
      <c r="X135" s="103"/>
      <c r="Y135" s="105"/>
      <c r="Z135" s="103"/>
      <c r="AA135" s="105"/>
      <c r="AB135" s="103"/>
      <c r="AC135" s="105"/>
      <c r="AD135" s="103"/>
      <c r="AE135" s="104"/>
      <c r="AF135" s="103"/>
      <c r="AG135" s="102"/>
      <c r="AH135" s="101"/>
      <c r="AJ135" s="92"/>
      <c r="AN135" s="110"/>
    </row>
    <row r="136" spans="1:42" s="76" customFormat="1">
      <c r="A136" s="82"/>
      <c r="B136" s="82"/>
      <c r="C136" s="109"/>
      <c r="D136" s="109"/>
      <c r="E136" s="108"/>
      <c r="F136" s="101"/>
      <c r="G136" s="108"/>
      <c r="H136" s="107"/>
      <c r="I136" s="102"/>
      <c r="J136" s="101"/>
      <c r="K136" s="102"/>
      <c r="L136" s="103"/>
      <c r="M136" s="105"/>
      <c r="N136" s="103"/>
      <c r="O136" s="106"/>
      <c r="P136" s="103"/>
      <c r="Q136" s="105"/>
      <c r="R136" s="103"/>
      <c r="S136" s="105"/>
      <c r="T136" s="103"/>
      <c r="U136" s="105"/>
      <c r="V136" s="103"/>
      <c r="W136" s="105"/>
      <c r="X136" s="103"/>
      <c r="Y136" s="105"/>
      <c r="Z136" s="103"/>
      <c r="AA136" s="105"/>
      <c r="AB136" s="103"/>
      <c r="AC136" s="105"/>
      <c r="AD136" s="103"/>
      <c r="AE136" s="104"/>
      <c r="AF136" s="103"/>
      <c r="AG136" s="102"/>
      <c r="AH136" s="101"/>
      <c r="AI136" s="82"/>
      <c r="AJ136" s="92"/>
      <c r="AK136" s="80"/>
      <c r="AL136" s="79"/>
      <c r="AM136" s="78"/>
      <c r="AN136" s="110"/>
      <c r="AP136" s="75"/>
    </row>
    <row r="137" spans="1:42" s="76" customFormat="1">
      <c r="A137" s="82"/>
      <c r="B137" s="82"/>
      <c r="C137" s="109"/>
      <c r="D137" s="109"/>
      <c r="E137" s="108"/>
      <c r="F137" s="101"/>
      <c r="G137" s="108"/>
      <c r="H137" s="107"/>
      <c r="I137" s="102"/>
      <c r="J137" s="101"/>
      <c r="K137" s="102"/>
      <c r="L137" s="103"/>
      <c r="M137" s="105"/>
      <c r="N137" s="103"/>
      <c r="O137" s="106"/>
      <c r="P137" s="103"/>
      <c r="Q137" s="105"/>
      <c r="R137" s="103"/>
      <c r="S137" s="105"/>
      <c r="T137" s="103"/>
      <c r="U137" s="105"/>
      <c r="V137" s="103"/>
      <c r="W137" s="105"/>
      <c r="X137" s="103"/>
      <c r="Y137" s="105"/>
      <c r="Z137" s="103"/>
      <c r="AA137" s="105"/>
      <c r="AB137" s="103"/>
      <c r="AC137" s="105"/>
      <c r="AD137" s="103"/>
      <c r="AE137" s="104"/>
      <c r="AF137" s="103"/>
      <c r="AG137" s="102"/>
      <c r="AH137" s="101"/>
      <c r="AI137" s="82"/>
      <c r="AJ137" s="92"/>
      <c r="AK137" s="80"/>
      <c r="AL137" s="79"/>
      <c r="AM137" s="78"/>
      <c r="AN137" s="110"/>
      <c r="AP137" s="75"/>
    </row>
    <row r="138" spans="1:42" s="76" customFormat="1">
      <c r="A138" s="82"/>
      <c r="B138" s="82"/>
      <c r="C138" s="109"/>
      <c r="D138" s="109"/>
      <c r="E138" s="108"/>
      <c r="F138" s="101"/>
      <c r="G138" s="108"/>
      <c r="H138" s="107"/>
      <c r="I138" s="102"/>
      <c r="J138" s="101"/>
      <c r="K138" s="102"/>
      <c r="L138" s="103"/>
      <c r="M138" s="105"/>
      <c r="N138" s="103"/>
      <c r="O138" s="106"/>
      <c r="P138" s="103"/>
      <c r="Q138" s="105"/>
      <c r="R138" s="103"/>
      <c r="S138" s="105"/>
      <c r="T138" s="103"/>
      <c r="U138" s="105"/>
      <c r="V138" s="103"/>
      <c r="W138" s="105"/>
      <c r="X138" s="103"/>
      <c r="Y138" s="105"/>
      <c r="Z138" s="103"/>
      <c r="AA138" s="105"/>
      <c r="AB138" s="103"/>
      <c r="AC138" s="105"/>
      <c r="AD138" s="103"/>
      <c r="AE138" s="104"/>
      <c r="AF138" s="103"/>
      <c r="AG138" s="102"/>
      <c r="AH138" s="101"/>
      <c r="AI138" s="82"/>
      <c r="AJ138" s="92"/>
      <c r="AK138" s="80"/>
      <c r="AL138" s="79"/>
      <c r="AM138" s="78"/>
      <c r="AN138" s="110"/>
      <c r="AP138" s="75"/>
    </row>
    <row r="139" spans="1:42" s="76" customFormat="1">
      <c r="A139" s="82"/>
      <c r="B139" s="82"/>
      <c r="C139" s="109"/>
      <c r="D139" s="109"/>
      <c r="E139" s="108"/>
      <c r="F139" s="101"/>
      <c r="G139" s="108"/>
      <c r="H139" s="107"/>
      <c r="I139" s="102"/>
      <c r="J139" s="101"/>
      <c r="K139" s="102"/>
      <c r="L139" s="103"/>
      <c r="M139" s="105"/>
      <c r="N139" s="103"/>
      <c r="O139" s="106"/>
      <c r="P139" s="103"/>
      <c r="Q139" s="105"/>
      <c r="R139" s="103"/>
      <c r="S139" s="105"/>
      <c r="T139" s="103"/>
      <c r="U139" s="105"/>
      <c r="V139" s="103"/>
      <c r="W139" s="105"/>
      <c r="X139" s="103"/>
      <c r="Y139" s="105"/>
      <c r="Z139" s="103"/>
      <c r="AA139" s="105"/>
      <c r="AB139" s="103"/>
      <c r="AC139" s="105"/>
      <c r="AD139" s="103"/>
      <c r="AE139" s="104"/>
      <c r="AF139" s="103"/>
      <c r="AG139" s="102"/>
      <c r="AH139" s="101"/>
      <c r="AI139" s="82"/>
      <c r="AJ139" s="92"/>
      <c r="AK139" s="80"/>
      <c r="AL139" s="79"/>
      <c r="AM139" s="78"/>
      <c r="AN139" s="110"/>
      <c r="AP139" s="75"/>
    </row>
    <row r="140" spans="1:42" s="76" customFormat="1">
      <c r="A140" s="82"/>
      <c r="B140" s="82"/>
      <c r="C140" s="109"/>
      <c r="D140" s="109"/>
      <c r="E140" s="108"/>
      <c r="F140" s="101"/>
      <c r="G140" s="108"/>
      <c r="H140" s="107"/>
      <c r="I140" s="102"/>
      <c r="J140" s="101"/>
      <c r="K140" s="102"/>
      <c r="L140" s="103"/>
      <c r="M140" s="105"/>
      <c r="N140" s="103"/>
      <c r="O140" s="106"/>
      <c r="P140" s="103"/>
      <c r="Q140" s="105"/>
      <c r="R140" s="103"/>
      <c r="S140" s="105"/>
      <c r="T140" s="103"/>
      <c r="U140" s="105"/>
      <c r="V140" s="103"/>
      <c r="W140" s="105"/>
      <c r="X140" s="103"/>
      <c r="Y140" s="105"/>
      <c r="Z140" s="103"/>
      <c r="AA140" s="105"/>
      <c r="AB140" s="103"/>
      <c r="AC140" s="105"/>
      <c r="AD140" s="103"/>
      <c r="AE140" s="104"/>
      <c r="AF140" s="103"/>
      <c r="AG140" s="102"/>
      <c r="AH140" s="101"/>
      <c r="AI140" s="82"/>
      <c r="AJ140" s="92"/>
      <c r="AK140" s="80"/>
      <c r="AL140" s="79"/>
      <c r="AM140" s="78"/>
      <c r="AN140" s="110"/>
      <c r="AP140" s="75"/>
    </row>
    <row r="141" spans="1:42" s="76" customFormat="1">
      <c r="A141" s="82"/>
      <c r="B141" s="82"/>
      <c r="C141" s="109"/>
      <c r="D141" s="109"/>
      <c r="E141" s="108"/>
      <c r="F141" s="101"/>
      <c r="G141" s="108"/>
      <c r="H141" s="107"/>
      <c r="I141" s="102"/>
      <c r="J141" s="101"/>
      <c r="K141" s="102"/>
      <c r="L141" s="103"/>
      <c r="M141" s="105"/>
      <c r="N141" s="103"/>
      <c r="O141" s="106"/>
      <c r="P141" s="103"/>
      <c r="Q141" s="105"/>
      <c r="R141" s="103"/>
      <c r="S141" s="105"/>
      <c r="T141" s="103"/>
      <c r="U141" s="105"/>
      <c r="V141" s="103"/>
      <c r="W141" s="105"/>
      <c r="X141" s="103"/>
      <c r="Y141" s="105"/>
      <c r="Z141" s="103"/>
      <c r="AA141" s="105"/>
      <c r="AB141" s="103"/>
      <c r="AC141" s="105"/>
      <c r="AD141" s="103"/>
      <c r="AE141" s="104"/>
      <c r="AF141" s="103"/>
      <c r="AG141" s="102"/>
      <c r="AH141" s="101"/>
      <c r="AI141" s="82"/>
      <c r="AJ141" s="92"/>
      <c r="AK141" s="80"/>
      <c r="AL141" s="79"/>
      <c r="AM141" s="78"/>
      <c r="AN141" s="110"/>
      <c r="AP141" s="75"/>
    </row>
    <row r="142" spans="1:42" s="76" customFormat="1">
      <c r="A142" s="82"/>
      <c r="B142" s="82"/>
      <c r="C142" s="109"/>
      <c r="D142" s="109"/>
      <c r="E142" s="108"/>
      <c r="F142" s="101"/>
      <c r="G142" s="108"/>
      <c r="H142" s="107"/>
      <c r="I142" s="102"/>
      <c r="J142" s="101"/>
      <c r="K142" s="102"/>
      <c r="L142" s="103"/>
      <c r="M142" s="105"/>
      <c r="N142" s="103"/>
      <c r="O142" s="106"/>
      <c r="P142" s="103"/>
      <c r="Q142" s="105"/>
      <c r="R142" s="103"/>
      <c r="S142" s="105"/>
      <c r="T142" s="103"/>
      <c r="U142" s="105"/>
      <c r="V142" s="103"/>
      <c r="W142" s="105"/>
      <c r="X142" s="103"/>
      <c r="Y142" s="105"/>
      <c r="Z142" s="103"/>
      <c r="AA142" s="105"/>
      <c r="AB142" s="103"/>
      <c r="AC142" s="105"/>
      <c r="AD142" s="103"/>
      <c r="AE142" s="104"/>
      <c r="AF142" s="103"/>
      <c r="AG142" s="102"/>
      <c r="AH142" s="101"/>
      <c r="AI142" s="82"/>
      <c r="AJ142" s="92"/>
      <c r="AK142" s="80"/>
      <c r="AL142" s="79"/>
      <c r="AM142" s="78"/>
      <c r="AN142" s="110"/>
      <c r="AP142" s="75"/>
    </row>
    <row r="143" spans="1:42" s="76" customFormat="1">
      <c r="A143" s="82"/>
      <c r="B143" s="82"/>
      <c r="C143" s="109"/>
      <c r="D143" s="109"/>
      <c r="E143" s="108"/>
      <c r="F143" s="101"/>
      <c r="G143" s="108"/>
      <c r="H143" s="107"/>
      <c r="I143" s="102"/>
      <c r="J143" s="101"/>
      <c r="K143" s="102"/>
      <c r="L143" s="103"/>
      <c r="M143" s="105"/>
      <c r="N143" s="103"/>
      <c r="O143" s="106"/>
      <c r="P143" s="103"/>
      <c r="Q143" s="105"/>
      <c r="R143" s="103"/>
      <c r="S143" s="105"/>
      <c r="T143" s="103"/>
      <c r="U143" s="105"/>
      <c r="V143" s="103"/>
      <c r="W143" s="105"/>
      <c r="X143" s="103"/>
      <c r="Y143" s="105"/>
      <c r="Z143" s="103"/>
      <c r="AA143" s="105"/>
      <c r="AB143" s="103"/>
      <c r="AC143" s="105"/>
      <c r="AD143" s="103"/>
      <c r="AE143" s="104"/>
      <c r="AF143" s="103"/>
      <c r="AG143" s="102"/>
      <c r="AH143" s="101"/>
      <c r="AI143" s="82"/>
      <c r="AJ143" s="92"/>
      <c r="AK143" s="80"/>
      <c r="AL143" s="79"/>
      <c r="AM143" s="78"/>
      <c r="AN143" s="110"/>
      <c r="AP143" s="75"/>
    </row>
    <row r="144" spans="1:42" s="76" customFormat="1">
      <c r="A144" s="82"/>
      <c r="B144" s="82"/>
      <c r="C144" s="109"/>
      <c r="D144" s="109"/>
      <c r="E144" s="108"/>
      <c r="F144" s="101"/>
      <c r="G144" s="108"/>
      <c r="H144" s="107"/>
      <c r="I144" s="102"/>
      <c r="J144" s="101"/>
      <c r="K144" s="102"/>
      <c r="L144" s="103"/>
      <c r="M144" s="105"/>
      <c r="N144" s="103"/>
      <c r="O144" s="106"/>
      <c r="P144" s="103"/>
      <c r="Q144" s="105"/>
      <c r="R144" s="103"/>
      <c r="S144" s="105"/>
      <c r="T144" s="103"/>
      <c r="U144" s="105"/>
      <c r="V144" s="103"/>
      <c r="W144" s="105"/>
      <c r="X144" s="103"/>
      <c r="Y144" s="105"/>
      <c r="Z144" s="103"/>
      <c r="AA144" s="105"/>
      <c r="AB144" s="103"/>
      <c r="AC144" s="105"/>
      <c r="AD144" s="103"/>
      <c r="AE144" s="104"/>
      <c r="AF144" s="103"/>
      <c r="AG144" s="102"/>
      <c r="AH144" s="101"/>
      <c r="AI144" s="82"/>
      <c r="AJ144" s="92"/>
      <c r="AK144" s="80"/>
      <c r="AL144" s="79"/>
      <c r="AM144" s="78"/>
      <c r="AN144" s="110"/>
      <c r="AP144" s="75"/>
    </row>
    <row r="145" spans="1:42" s="76" customFormat="1">
      <c r="A145" s="82"/>
      <c r="B145" s="82"/>
      <c r="C145" s="109"/>
      <c r="D145" s="109"/>
      <c r="E145" s="108"/>
      <c r="F145" s="101"/>
      <c r="G145" s="108"/>
      <c r="H145" s="107"/>
      <c r="I145" s="102"/>
      <c r="J145" s="101"/>
      <c r="K145" s="102"/>
      <c r="L145" s="103"/>
      <c r="M145" s="105"/>
      <c r="N145" s="103"/>
      <c r="O145" s="106"/>
      <c r="P145" s="103"/>
      <c r="Q145" s="105"/>
      <c r="R145" s="103"/>
      <c r="S145" s="105"/>
      <c r="T145" s="103"/>
      <c r="U145" s="105"/>
      <c r="V145" s="103"/>
      <c r="W145" s="105"/>
      <c r="X145" s="103"/>
      <c r="Y145" s="105"/>
      <c r="Z145" s="103"/>
      <c r="AA145" s="105"/>
      <c r="AB145" s="103"/>
      <c r="AC145" s="105"/>
      <c r="AD145" s="103"/>
      <c r="AE145" s="104"/>
      <c r="AF145" s="103"/>
      <c r="AG145" s="102"/>
      <c r="AH145" s="101"/>
      <c r="AI145" s="82"/>
      <c r="AJ145" s="92"/>
      <c r="AK145" s="80"/>
      <c r="AL145" s="79"/>
      <c r="AM145" s="78"/>
      <c r="AN145" s="110"/>
      <c r="AP145" s="75"/>
    </row>
    <row r="146" spans="1:42" s="76" customFormat="1">
      <c r="A146" s="82"/>
      <c r="B146" s="82"/>
      <c r="C146" s="109"/>
      <c r="D146" s="109"/>
      <c r="E146" s="108"/>
      <c r="F146" s="101"/>
      <c r="G146" s="108"/>
      <c r="H146" s="107"/>
      <c r="I146" s="102"/>
      <c r="J146" s="101"/>
      <c r="K146" s="102"/>
      <c r="L146" s="103"/>
      <c r="M146" s="105"/>
      <c r="N146" s="103"/>
      <c r="O146" s="106"/>
      <c r="P146" s="103"/>
      <c r="Q146" s="105"/>
      <c r="R146" s="103"/>
      <c r="S146" s="105"/>
      <c r="T146" s="103"/>
      <c r="U146" s="105"/>
      <c r="V146" s="103"/>
      <c r="W146" s="105"/>
      <c r="X146" s="103"/>
      <c r="Y146" s="105"/>
      <c r="Z146" s="103"/>
      <c r="AA146" s="105"/>
      <c r="AB146" s="103"/>
      <c r="AC146" s="105"/>
      <c r="AD146" s="103"/>
      <c r="AE146" s="104"/>
      <c r="AF146" s="103"/>
      <c r="AG146" s="102"/>
      <c r="AH146" s="101"/>
      <c r="AI146" s="82"/>
      <c r="AJ146" s="92"/>
      <c r="AK146" s="80"/>
      <c r="AL146" s="79"/>
      <c r="AM146" s="78"/>
      <c r="AN146" s="110"/>
      <c r="AP146" s="75"/>
    </row>
    <row r="147" spans="1:42" s="76" customFormat="1">
      <c r="A147" s="82"/>
      <c r="B147" s="82"/>
      <c r="C147" s="109"/>
      <c r="D147" s="109"/>
      <c r="E147" s="108"/>
      <c r="F147" s="101"/>
      <c r="G147" s="108"/>
      <c r="H147" s="107"/>
      <c r="I147" s="102"/>
      <c r="J147" s="101"/>
      <c r="K147" s="102"/>
      <c r="L147" s="103"/>
      <c r="M147" s="105"/>
      <c r="N147" s="103"/>
      <c r="O147" s="106"/>
      <c r="P147" s="103"/>
      <c r="Q147" s="105"/>
      <c r="R147" s="103"/>
      <c r="S147" s="105"/>
      <c r="T147" s="103"/>
      <c r="U147" s="105"/>
      <c r="V147" s="103"/>
      <c r="W147" s="105"/>
      <c r="X147" s="103"/>
      <c r="Y147" s="105"/>
      <c r="Z147" s="103"/>
      <c r="AA147" s="105"/>
      <c r="AB147" s="103"/>
      <c r="AC147" s="105"/>
      <c r="AD147" s="103"/>
      <c r="AE147" s="104"/>
      <c r="AF147" s="103"/>
      <c r="AG147" s="102"/>
      <c r="AH147" s="101"/>
      <c r="AI147" s="82"/>
      <c r="AJ147" s="92"/>
      <c r="AK147" s="80"/>
      <c r="AL147" s="79"/>
      <c r="AM147" s="78"/>
      <c r="AN147" s="110"/>
      <c r="AP147" s="75"/>
    </row>
    <row r="148" spans="1:42" s="76" customFormat="1">
      <c r="A148" s="82"/>
      <c r="B148" s="82"/>
      <c r="C148" s="109"/>
      <c r="D148" s="109"/>
      <c r="E148" s="108"/>
      <c r="F148" s="101"/>
      <c r="G148" s="108"/>
      <c r="H148" s="107"/>
      <c r="I148" s="102"/>
      <c r="J148" s="101"/>
      <c r="K148" s="102"/>
      <c r="L148" s="103"/>
      <c r="M148" s="105"/>
      <c r="N148" s="103"/>
      <c r="O148" s="106"/>
      <c r="P148" s="103"/>
      <c r="Q148" s="105"/>
      <c r="R148" s="103"/>
      <c r="S148" s="105"/>
      <c r="T148" s="103"/>
      <c r="U148" s="105"/>
      <c r="V148" s="103"/>
      <c r="W148" s="105"/>
      <c r="X148" s="103"/>
      <c r="Y148" s="105"/>
      <c r="Z148" s="103"/>
      <c r="AA148" s="105"/>
      <c r="AB148" s="103"/>
      <c r="AC148" s="105"/>
      <c r="AD148" s="103"/>
      <c r="AE148" s="104"/>
      <c r="AF148" s="103"/>
      <c r="AG148" s="102"/>
      <c r="AH148" s="101"/>
      <c r="AI148" s="82"/>
      <c r="AJ148" s="92"/>
      <c r="AK148" s="80"/>
      <c r="AL148" s="79"/>
      <c r="AM148" s="78"/>
      <c r="AN148" s="110"/>
      <c r="AP148" s="75"/>
    </row>
    <row r="149" spans="1:42" s="76" customFormat="1">
      <c r="A149" s="82"/>
      <c r="B149" s="82"/>
      <c r="C149" s="109"/>
      <c r="D149" s="109"/>
      <c r="E149" s="108"/>
      <c r="F149" s="101"/>
      <c r="G149" s="108"/>
      <c r="H149" s="107"/>
      <c r="I149" s="102"/>
      <c r="J149" s="101"/>
      <c r="K149" s="102"/>
      <c r="L149" s="103"/>
      <c r="M149" s="105"/>
      <c r="N149" s="103"/>
      <c r="O149" s="106"/>
      <c r="P149" s="103"/>
      <c r="Q149" s="105"/>
      <c r="R149" s="103"/>
      <c r="S149" s="105"/>
      <c r="T149" s="103"/>
      <c r="U149" s="105"/>
      <c r="V149" s="103"/>
      <c r="W149" s="105"/>
      <c r="X149" s="103"/>
      <c r="Y149" s="105"/>
      <c r="Z149" s="103"/>
      <c r="AA149" s="105"/>
      <c r="AB149" s="103"/>
      <c r="AC149" s="105"/>
      <c r="AD149" s="103"/>
      <c r="AE149" s="104"/>
      <c r="AF149" s="103"/>
      <c r="AG149" s="102"/>
      <c r="AH149" s="101"/>
      <c r="AI149" s="82"/>
      <c r="AJ149" s="92"/>
      <c r="AK149" s="80"/>
      <c r="AL149" s="79"/>
      <c r="AM149" s="78"/>
      <c r="AN149" s="110"/>
      <c r="AP149" s="75"/>
    </row>
    <row r="150" spans="1:42" s="76" customFormat="1">
      <c r="A150" s="82"/>
      <c r="B150" s="82"/>
      <c r="C150" s="109"/>
      <c r="D150" s="109"/>
      <c r="E150" s="108"/>
      <c r="F150" s="101"/>
      <c r="G150" s="108"/>
      <c r="H150" s="107"/>
      <c r="I150" s="102"/>
      <c r="J150" s="101"/>
      <c r="K150" s="102"/>
      <c r="L150" s="103"/>
      <c r="M150" s="105"/>
      <c r="N150" s="103"/>
      <c r="O150" s="106"/>
      <c r="P150" s="103"/>
      <c r="Q150" s="105"/>
      <c r="R150" s="103"/>
      <c r="S150" s="105"/>
      <c r="T150" s="103"/>
      <c r="U150" s="105"/>
      <c r="V150" s="103"/>
      <c r="W150" s="105"/>
      <c r="X150" s="103"/>
      <c r="Y150" s="105"/>
      <c r="Z150" s="103"/>
      <c r="AA150" s="105"/>
      <c r="AB150" s="103"/>
      <c r="AC150" s="105"/>
      <c r="AD150" s="103"/>
      <c r="AE150" s="104"/>
      <c r="AF150" s="103"/>
      <c r="AG150" s="102"/>
      <c r="AH150" s="101"/>
      <c r="AI150" s="82"/>
      <c r="AJ150" s="92"/>
      <c r="AK150" s="80"/>
      <c r="AL150" s="79"/>
      <c r="AM150" s="78"/>
      <c r="AN150" s="77"/>
      <c r="AP150" s="75"/>
    </row>
    <row r="151" spans="1:42" s="76" customFormat="1">
      <c r="A151" s="82"/>
      <c r="B151" s="82"/>
      <c r="C151" s="109"/>
      <c r="D151" s="109"/>
      <c r="E151" s="108"/>
      <c r="F151" s="101"/>
      <c r="G151" s="108"/>
      <c r="H151" s="107"/>
      <c r="I151" s="102"/>
      <c r="J151" s="101"/>
      <c r="K151" s="102"/>
      <c r="L151" s="103"/>
      <c r="M151" s="105"/>
      <c r="N151" s="103"/>
      <c r="O151" s="106"/>
      <c r="P151" s="103"/>
      <c r="Q151" s="105"/>
      <c r="R151" s="103"/>
      <c r="S151" s="105"/>
      <c r="T151" s="103"/>
      <c r="U151" s="105"/>
      <c r="V151" s="103"/>
      <c r="W151" s="105"/>
      <c r="X151" s="103"/>
      <c r="Y151" s="105"/>
      <c r="Z151" s="103"/>
      <c r="AA151" s="105"/>
      <c r="AB151" s="103"/>
      <c r="AC151" s="105"/>
      <c r="AD151" s="103"/>
      <c r="AE151" s="104"/>
      <c r="AF151" s="103"/>
      <c r="AG151" s="102"/>
      <c r="AH151" s="101"/>
      <c r="AI151" s="82"/>
      <c r="AJ151" s="92"/>
      <c r="AK151" s="80"/>
      <c r="AL151" s="79"/>
      <c r="AM151" s="78"/>
      <c r="AN151" s="77"/>
      <c r="AP151" s="75"/>
    </row>
    <row r="152" spans="1:42" s="80" customFormat="1">
      <c r="A152" s="82"/>
      <c r="B152" s="82"/>
      <c r="C152" s="109"/>
      <c r="D152" s="109"/>
      <c r="E152" s="108"/>
      <c r="F152" s="101"/>
      <c r="G152" s="108"/>
      <c r="H152" s="107"/>
      <c r="I152" s="102"/>
      <c r="J152" s="101"/>
      <c r="K152" s="102"/>
      <c r="L152" s="103"/>
      <c r="M152" s="105"/>
      <c r="N152" s="103"/>
      <c r="O152" s="106"/>
      <c r="P152" s="103"/>
      <c r="Q152" s="105"/>
      <c r="R152" s="103"/>
      <c r="S152" s="105"/>
      <c r="T152" s="103"/>
      <c r="U152" s="105"/>
      <c r="V152" s="103"/>
      <c r="W152" s="105"/>
      <c r="X152" s="103"/>
      <c r="Y152" s="105"/>
      <c r="Z152" s="103"/>
      <c r="AA152" s="105"/>
      <c r="AB152" s="103"/>
      <c r="AC152" s="105"/>
      <c r="AD152" s="103"/>
      <c r="AE152" s="104"/>
      <c r="AF152" s="103"/>
      <c r="AG152" s="102"/>
      <c r="AH152" s="101"/>
      <c r="AI152" s="82"/>
      <c r="AJ152" s="92"/>
      <c r="AL152" s="79"/>
      <c r="AM152" s="78"/>
      <c r="AN152" s="77"/>
      <c r="AO152" s="76"/>
      <c r="AP152" s="75"/>
    </row>
    <row r="153" spans="1:42" s="80" customFormat="1">
      <c r="A153" s="82"/>
      <c r="B153" s="82"/>
      <c r="C153" s="109"/>
      <c r="D153" s="109"/>
      <c r="E153" s="108"/>
      <c r="F153" s="101"/>
      <c r="G153" s="108"/>
      <c r="H153" s="107"/>
      <c r="I153" s="102"/>
      <c r="J153" s="101"/>
      <c r="K153" s="102"/>
      <c r="L153" s="103"/>
      <c r="M153" s="105"/>
      <c r="N153" s="103"/>
      <c r="O153" s="106"/>
      <c r="P153" s="103"/>
      <c r="Q153" s="105"/>
      <c r="R153" s="103"/>
      <c r="S153" s="105"/>
      <c r="T153" s="103"/>
      <c r="U153" s="105"/>
      <c r="V153" s="103"/>
      <c r="W153" s="105"/>
      <c r="X153" s="103"/>
      <c r="Y153" s="105"/>
      <c r="Z153" s="103"/>
      <c r="AA153" s="105"/>
      <c r="AB153" s="103"/>
      <c r="AC153" s="105"/>
      <c r="AD153" s="103"/>
      <c r="AE153" s="104"/>
      <c r="AF153" s="103"/>
      <c r="AG153" s="102"/>
      <c r="AH153" s="101"/>
      <c r="AI153" s="82"/>
      <c r="AJ153" s="92"/>
      <c r="AL153" s="79"/>
      <c r="AM153" s="78"/>
      <c r="AN153" s="77"/>
      <c r="AO153" s="76"/>
      <c r="AP153" s="75"/>
    </row>
    <row r="154" spans="1:42" s="80" customFormat="1">
      <c r="A154" s="82"/>
      <c r="B154" s="82"/>
      <c r="C154" s="109"/>
      <c r="D154" s="109"/>
      <c r="E154" s="108"/>
      <c r="F154" s="101"/>
      <c r="G154" s="108"/>
      <c r="H154" s="107"/>
      <c r="I154" s="102"/>
      <c r="J154" s="101"/>
      <c r="K154" s="102"/>
      <c r="L154" s="103"/>
      <c r="M154" s="105"/>
      <c r="N154" s="103"/>
      <c r="O154" s="106"/>
      <c r="P154" s="103"/>
      <c r="Q154" s="105"/>
      <c r="R154" s="103"/>
      <c r="S154" s="105"/>
      <c r="T154" s="103"/>
      <c r="U154" s="105"/>
      <c r="V154" s="103"/>
      <c r="W154" s="105"/>
      <c r="X154" s="103"/>
      <c r="Y154" s="105"/>
      <c r="Z154" s="103"/>
      <c r="AA154" s="105"/>
      <c r="AB154" s="103"/>
      <c r="AC154" s="105"/>
      <c r="AD154" s="103"/>
      <c r="AE154" s="104"/>
      <c r="AF154" s="103"/>
      <c r="AG154" s="102"/>
      <c r="AH154" s="101"/>
      <c r="AI154" s="82"/>
      <c r="AJ154" s="92"/>
      <c r="AL154" s="79"/>
      <c r="AM154" s="78"/>
      <c r="AN154" s="77"/>
      <c r="AO154" s="76"/>
      <c r="AP154" s="75"/>
    </row>
    <row r="155" spans="1:42" s="80" customFormat="1">
      <c r="A155" s="82"/>
      <c r="B155" s="82"/>
      <c r="C155" s="109"/>
      <c r="D155" s="109"/>
      <c r="E155" s="108"/>
      <c r="F155" s="101"/>
      <c r="G155" s="108"/>
      <c r="H155" s="107"/>
      <c r="I155" s="102"/>
      <c r="J155" s="101"/>
      <c r="K155" s="102"/>
      <c r="L155" s="103"/>
      <c r="M155" s="105"/>
      <c r="N155" s="103"/>
      <c r="O155" s="106"/>
      <c r="P155" s="103"/>
      <c r="Q155" s="105"/>
      <c r="R155" s="103"/>
      <c r="S155" s="105"/>
      <c r="T155" s="103"/>
      <c r="U155" s="105"/>
      <c r="V155" s="103"/>
      <c r="W155" s="105"/>
      <c r="X155" s="103"/>
      <c r="Y155" s="105"/>
      <c r="Z155" s="103"/>
      <c r="AA155" s="105"/>
      <c r="AB155" s="103"/>
      <c r="AC155" s="105"/>
      <c r="AD155" s="103"/>
      <c r="AE155" s="104"/>
      <c r="AF155" s="103"/>
      <c r="AG155" s="102"/>
      <c r="AH155" s="101"/>
      <c r="AI155" s="82"/>
      <c r="AJ155" s="92"/>
      <c r="AL155" s="79"/>
      <c r="AM155" s="78"/>
      <c r="AN155" s="77"/>
      <c r="AO155" s="76"/>
      <c r="AP155" s="75"/>
    </row>
    <row r="156" spans="1:42" s="80" customFormat="1">
      <c r="A156" s="82"/>
      <c r="B156" s="82"/>
      <c r="C156" s="109"/>
      <c r="D156" s="109"/>
      <c r="E156" s="108"/>
      <c r="F156" s="101"/>
      <c r="G156" s="108"/>
      <c r="H156" s="107"/>
      <c r="I156" s="102"/>
      <c r="J156" s="101"/>
      <c r="K156" s="102"/>
      <c r="L156" s="103"/>
      <c r="M156" s="105"/>
      <c r="N156" s="103"/>
      <c r="O156" s="106"/>
      <c r="P156" s="103"/>
      <c r="Q156" s="105"/>
      <c r="R156" s="103"/>
      <c r="S156" s="105"/>
      <c r="T156" s="103"/>
      <c r="U156" s="105"/>
      <c r="V156" s="103"/>
      <c r="W156" s="105"/>
      <c r="X156" s="103"/>
      <c r="Y156" s="105"/>
      <c r="Z156" s="103"/>
      <c r="AA156" s="105"/>
      <c r="AB156" s="103"/>
      <c r="AC156" s="105"/>
      <c r="AD156" s="103"/>
      <c r="AE156" s="104"/>
      <c r="AF156" s="103"/>
      <c r="AG156" s="102"/>
      <c r="AH156" s="101"/>
      <c r="AI156" s="82"/>
      <c r="AJ156" s="92"/>
      <c r="AL156" s="79"/>
      <c r="AM156" s="78"/>
      <c r="AN156" s="77"/>
      <c r="AO156" s="76"/>
      <c r="AP156" s="75"/>
    </row>
    <row r="157" spans="1:42" s="80" customFormat="1">
      <c r="A157" s="82"/>
      <c r="B157" s="82"/>
      <c r="C157" s="109"/>
      <c r="D157" s="109"/>
      <c r="E157" s="108"/>
      <c r="F157" s="101"/>
      <c r="G157" s="108"/>
      <c r="H157" s="107"/>
      <c r="I157" s="102"/>
      <c r="J157" s="101"/>
      <c r="K157" s="102"/>
      <c r="L157" s="103"/>
      <c r="M157" s="105"/>
      <c r="N157" s="103"/>
      <c r="O157" s="106"/>
      <c r="P157" s="103"/>
      <c r="Q157" s="105"/>
      <c r="R157" s="103"/>
      <c r="S157" s="105"/>
      <c r="T157" s="103"/>
      <c r="U157" s="105"/>
      <c r="V157" s="103"/>
      <c r="W157" s="105"/>
      <c r="X157" s="103"/>
      <c r="Y157" s="105"/>
      <c r="Z157" s="103"/>
      <c r="AA157" s="105"/>
      <c r="AB157" s="103"/>
      <c r="AC157" s="105"/>
      <c r="AD157" s="103"/>
      <c r="AE157" s="104"/>
      <c r="AF157" s="103"/>
      <c r="AG157" s="102"/>
      <c r="AH157" s="101"/>
      <c r="AI157" s="82"/>
      <c r="AJ157" s="92"/>
      <c r="AL157" s="79"/>
      <c r="AM157" s="78"/>
      <c r="AN157" s="77"/>
      <c r="AO157" s="76"/>
      <c r="AP157" s="75"/>
    </row>
    <row r="158" spans="1:42" s="80" customFormat="1">
      <c r="A158" s="82"/>
      <c r="B158" s="82"/>
      <c r="C158" s="109"/>
      <c r="D158" s="109"/>
      <c r="E158" s="108"/>
      <c r="F158" s="101"/>
      <c r="G158" s="108"/>
      <c r="H158" s="107"/>
      <c r="I158" s="102"/>
      <c r="J158" s="101"/>
      <c r="K158" s="102"/>
      <c r="L158" s="103"/>
      <c r="M158" s="105"/>
      <c r="N158" s="103"/>
      <c r="O158" s="106"/>
      <c r="P158" s="103"/>
      <c r="Q158" s="105"/>
      <c r="R158" s="103"/>
      <c r="S158" s="105"/>
      <c r="T158" s="103"/>
      <c r="U158" s="105"/>
      <c r="V158" s="103"/>
      <c r="W158" s="105"/>
      <c r="X158" s="103"/>
      <c r="Y158" s="105"/>
      <c r="Z158" s="103"/>
      <c r="AA158" s="105"/>
      <c r="AB158" s="103"/>
      <c r="AC158" s="105"/>
      <c r="AD158" s="103"/>
      <c r="AE158" s="104"/>
      <c r="AF158" s="103"/>
      <c r="AG158" s="102"/>
      <c r="AH158" s="101"/>
      <c r="AI158" s="82"/>
      <c r="AJ158" s="92"/>
      <c r="AL158" s="79"/>
      <c r="AM158" s="78"/>
      <c r="AN158" s="77"/>
      <c r="AO158" s="76"/>
      <c r="AP158" s="75"/>
    </row>
    <row r="159" spans="1:42" s="80" customFormat="1">
      <c r="A159" s="82"/>
      <c r="B159" s="82"/>
      <c r="C159" s="109"/>
      <c r="D159" s="109"/>
      <c r="E159" s="108"/>
      <c r="F159" s="101"/>
      <c r="G159" s="108"/>
      <c r="H159" s="107"/>
      <c r="I159" s="102"/>
      <c r="J159" s="101"/>
      <c r="K159" s="102"/>
      <c r="L159" s="103"/>
      <c r="M159" s="105"/>
      <c r="N159" s="103"/>
      <c r="O159" s="106"/>
      <c r="P159" s="103"/>
      <c r="Q159" s="105"/>
      <c r="R159" s="103"/>
      <c r="S159" s="105"/>
      <c r="T159" s="103"/>
      <c r="U159" s="105"/>
      <c r="V159" s="103"/>
      <c r="W159" s="105"/>
      <c r="X159" s="103"/>
      <c r="Y159" s="105"/>
      <c r="Z159" s="103"/>
      <c r="AA159" s="105"/>
      <c r="AB159" s="103"/>
      <c r="AC159" s="105"/>
      <c r="AD159" s="103"/>
      <c r="AE159" s="104"/>
      <c r="AF159" s="103"/>
      <c r="AG159" s="102"/>
      <c r="AH159" s="101"/>
      <c r="AI159" s="82"/>
      <c r="AJ159" s="92"/>
      <c r="AL159" s="79"/>
      <c r="AM159" s="78"/>
      <c r="AN159" s="77"/>
      <c r="AO159" s="76"/>
      <c r="AP159" s="75"/>
    </row>
    <row r="160" spans="1:42" s="80" customFormat="1">
      <c r="A160" s="82"/>
      <c r="B160" s="82"/>
      <c r="C160" s="91"/>
      <c r="D160" s="91"/>
      <c r="E160" s="100"/>
      <c r="F160" s="93"/>
      <c r="G160" s="100"/>
      <c r="H160" s="99"/>
      <c r="I160" s="94"/>
      <c r="J160" s="93"/>
      <c r="K160" s="94"/>
      <c r="L160" s="95"/>
      <c r="M160" s="97"/>
      <c r="N160" s="95"/>
      <c r="O160" s="98"/>
      <c r="P160" s="95"/>
      <c r="Q160" s="97"/>
      <c r="R160" s="95"/>
      <c r="S160" s="97"/>
      <c r="T160" s="95"/>
      <c r="U160" s="97"/>
      <c r="V160" s="95"/>
      <c r="W160" s="97"/>
      <c r="X160" s="95"/>
      <c r="Y160" s="97"/>
      <c r="Z160" s="95"/>
      <c r="AA160" s="97"/>
      <c r="AB160" s="95"/>
      <c r="AC160" s="97"/>
      <c r="AD160" s="95"/>
      <c r="AE160" s="96"/>
      <c r="AF160" s="95"/>
      <c r="AG160" s="94"/>
      <c r="AH160" s="93"/>
      <c r="AI160" s="82"/>
      <c r="AJ160" s="92"/>
      <c r="AL160" s="79"/>
      <c r="AM160" s="78"/>
      <c r="AN160" s="77"/>
      <c r="AO160" s="76"/>
      <c r="AP160" s="75"/>
    </row>
    <row r="161" spans="1:42" s="80" customFormat="1">
      <c r="A161" s="82"/>
      <c r="B161" s="82"/>
      <c r="C161" s="91"/>
      <c r="D161" s="91"/>
      <c r="E161" s="100"/>
      <c r="F161" s="93"/>
      <c r="G161" s="100"/>
      <c r="H161" s="99"/>
      <c r="I161" s="94"/>
      <c r="J161" s="93"/>
      <c r="K161" s="94"/>
      <c r="L161" s="95"/>
      <c r="M161" s="97"/>
      <c r="N161" s="95"/>
      <c r="O161" s="98"/>
      <c r="P161" s="95"/>
      <c r="Q161" s="97"/>
      <c r="R161" s="95"/>
      <c r="S161" s="97"/>
      <c r="T161" s="95"/>
      <c r="U161" s="97"/>
      <c r="V161" s="95"/>
      <c r="W161" s="97"/>
      <c r="X161" s="95"/>
      <c r="Y161" s="97"/>
      <c r="Z161" s="95"/>
      <c r="AA161" s="97"/>
      <c r="AB161" s="95"/>
      <c r="AC161" s="97"/>
      <c r="AD161" s="95"/>
      <c r="AE161" s="96"/>
      <c r="AF161" s="95"/>
      <c r="AG161" s="94"/>
      <c r="AH161" s="93"/>
      <c r="AI161" s="82"/>
      <c r="AJ161" s="92"/>
      <c r="AL161" s="79"/>
      <c r="AM161" s="78"/>
      <c r="AN161" s="77"/>
      <c r="AO161" s="76"/>
      <c r="AP161" s="75"/>
    </row>
    <row r="162" spans="1:42" s="80" customFormat="1">
      <c r="A162" s="82"/>
      <c r="B162" s="82"/>
      <c r="C162" s="91"/>
      <c r="D162" s="91"/>
      <c r="E162" s="90"/>
      <c r="F162" s="83"/>
      <c r="G162" s="90"/>
      <c r="H162" s="89"/>
      <c r="I162" s="84"/>
      <c r="J162" s="83"/>
      <c r="K162" s="84"/>
      <c r="L162" s="85"/>
      <c r="M162" s="87"/>
      <c r="N162" s="85"/>
      <c r="O162" s="88"/>
      <c r="P162" s="85"/>
      <c r="Q162" s="87"/>
      <c r="R162" s="85"/>
      <c r="S162" s="87"/>
      <c r="T162" s="85"/>
      <c r="U162" s="87"/>
      <c r="V162" s="85"/>
      <c r="W162" s="87"/>
      <c r="X162" s="85"/>
      <c r="Y162" s="87"/>
      <c r="Z162" s="85"/>
      <c r="AA162" s="87"/>
      <c r="AB162" s="85"/>
      <c r="AC162" s="87"/>
      <c r="AD162" s="85"/>
      <c r="AE162" s="86"/>
      <c r="AF162" s="85"/>
      <c r="AG162" s="84"/>
      <c r="AH162" s="83"/>
      <c r="AI162" s="82"/>
      <c r="AJ162" s="81"/>
      <c r="AL162" s="79"/>
      <c r="AM162" s="78"/>
      <c r="AN162" s="77"/>
      <c r="AO162" s="76"/>
      <c r="AP162" s="75"/>
    </row>
  </sheetData>
  <mergeCells count="18">
    <mergeCell ref="W7:X7"/>
    <mergeCell ref="Y7:Z7"/>
    <mergeCell ref="AA7:AB7"/>
    <mergeCell ref="AC7:AD7"/>
    <mergeCell ref="C3:AH3"/>
    <mergeCell ref="C4:AH4"/>
    <mergeCell ref="C5:AH5"/>
    <mergeCell ref="C6:AH6"/>
    <mergeCell ref="C7:D8"/>
    <mergeCell ref="E7:J7"/>
    <mergeCell ref="K7:L7"/>
    <mergeCell ref="M7:N7"/>
    <mergeCell ref="O7:P7"/>
    <mergeCell ref="Q7:R7"/>
    <mergeCell ref="AE7:AF7"/>
    <mergeCell ref="AG7:AH7"/>
    <mergeCell ref="S7:T7"/>
    <mergeCell ref="U7:V7"/>
  </mergeCells>
  <pageMargins left="0.7" right="0.7" top="0.75" bottom="0.75" header="0.3" footer="0.3"/>
  <pageSetup paperSize="5"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54" zoomScale="90" zoomScaleNormal="90" workbookViewId="0">
      <selection activeCell="H67" sqref="H67"/>
    </sheetView>
  </sheetViews>
  <sheetFormatPr defaultColWidth="8.7109375" defaultRowHeight="15"/>
  <cols>
    <col min="1" max="1" width="8.7109375" style="259"/>
    <col min="2" max="2" width="50" style="259" customWidth="1"/>
    <col min="3" max="3" width="18.85546875" style="259" bestFit="1" customWidth="1"/>
    <col min="4" max="4" width="9.85546875" style="259" bestFit="1" customWidth="1"/>
    <col min="5" max="16384" width="8.7109375" style="258"/>
  </cols>
  <sheetData>
    <row r="1" spans="1:4">
      <c r="A1" s="539" t="s">
        <v>135</v>
      </c>
      <c r="B1" s="539"/>
      <c r="C1" s="539"/>
      <c r="D1" s="539"/>
    </row>
    <row r="2" spans="1:4">
      <c r="A2" s="539" t="s">
        <v>102</v>
      </c>
      <c r="B2" s="539"/>
      <c r="C2" s="539"/>
      <c r="D2" s="539"/>
    </row>
    <row r="3" spans="1:4">
      <c r="A3" s="539" t="s">
        <v>233</v>
      </c>
      <c r="B3" s="539"/>
      <c r="C3" s="539"/>
      <c r="D3" s="539"/>
    </row>
    <row r="5" spans="1:4" ht="30">
      <c r="A5" s="316" t="s">
        <v>161</v>
      </c>
      <c r="B5" s="315" t="s">
        <v>160</v>
      </c>
      <c r="C5" s="314" t="s">
        <v>159</v>
      </c>
      <c r="D5" s="313" t="s">
        <v>158</v>
      </c>
    </row>
    <row r="6" spans="1:4">
      <c r="A6" s="280"/>
      <c r="B6" s="312" t="s">
        <v>157</v>
      </c>
      <c r="C6" s="312"/>
      <c r="D6" s="312"/>
    </row>
    <row r="7" spans="1:4">
      <c r="A7" s="292"/>
      <c r="B7" s="291"/>
      <c r="C7" s="291"/>
      <c r="D7" s="291"/>
    </row>
    <row r="8" spans="1:4">
      <c r="A8" s="292"/>
      <c r="B8" s="291" t="s">
        <v>156</v>
      </c>
      <c r="C8" s="290">
        <f>'1.2 Konsolidasi LR Depo'!AG29+'1.2 Konsolidasi LR Depo'!AG38+'1.2 Konsolidasi LR Depo'!AG39</f>
        <v>33626991383.999992</v>
      </c>
      <c r="D8" s="311">
        <f>C8/$C$8</f>
        <v>1</v>
      </c>
    </row>
    <row r="9" spans="1:4">
      <c r="A9" s="288"/>
      <c r="B9" s="287"/>
      <c r="C9" s="286"/>
      <c r="D9" s="285"/>
    </row>
    <row r="10" spans="1:4">
      <c r="A10" s="284"/>
      <c r="B10" s="283" t="s">
        <v>155</v>
      </c>
      <c r="C10" s="296">
        <f>SUM(C7:C8)</f>
        <v>33626991383.999992</v>
      </c>
      <c r="D10" s="310">
        <f>C10/$C$8</f>
        <v>1</v>
      </c>
    </row>
    <row r="11" spans="1:4">
      <c r="A11" s="272"/>
      <c r="B11" s="302"/>
      <c r="C11" s="301"/>
      <c r="D11" s="300"/>
    </row>
    <row r="12" spans="1:4">
      <c r="A12" s="284"/>
      <c r="B12" s="309" t="s">
        <v>154</v>
      </c>
      <c r="C12" s="308">
        <v>28053545366.51516</v>
      </c>
      <c r="D12" s="281">
        <f>C12/$C$8</f>
        <v>0.8342567744512307</v>
      </c>
    </row>
    <row r="13" spans="1:4">
      <c r="A13" s="307"/>
      <c r="B13" s="306"/>
      <c r="C13" s="305"/>
      <c r="D13" s="304"/>
    </row>
    <row r="14" spans="1:4">
      <c r="A14" s="292">
        <v>825010</v>
      </c>
      <c r="B14" s="291" t="s">
        <v>153</v>
      </c>
      <c r="C14" s="290">
        <v>1965070774.6666665</v>
      </c>
      <c r="D14" s="289">
        <f t="shared" ref="D14:D53" si="0">C14/$C$8</f>
        <v>5.8437305681817965E-2</v>
      </c>
    </row>
    <row r="15" spans="1:4">
      <c r="A15" s="292">
        <v>811001</v>
      </c>
      <c r="B15" s="291" t="s">
        <v>71</v>
      </c>
      <c r="C15" s="290">
        <v>2845000</v>
      </c>
      <c r="D15" s="289">
        <f t="shared" si="0"/>
        <v>8.460465485930077E-5</v>
      </c>
    </row>
    <row r="16" spans="1:4">
      <c r="A16" s="292">
        <v>811002</v>
      </c>
      <c r="B16" s="291" t="s">
        <v>70</v>
      </c>
      <c r="C16" s="290">
        <v>72669687</v>
      </c>
      <c r="D16" s="289">
        <f t="shared" si="0"/>
        <v>2.1610522978447858E-3</v>
      </c>
    </row>
    <row r="17" spans="1:4">
      <c r="A17" s="292">
        <v>811003</v>
      </c>
      <c r="B17" s="291" t="s">
        <v>115</v>
      </c>
      <c r="C17" s="290">
        <v>177686516</v>
      </c>
      <c r="D17" s="289">
        <f t="shared" si="0"/>
        <v>5.2840444145278113E-3</v>
      </c>
    </row>
    <row r="18" spans="1:4">
      <c r="A18" s="292">
        <v>811004</v>
      </c>
      <c r="B18" s="291" t="s">
        <v>68</v>
      </c>
      <c r="C18" s="290">
        <v>194591638</v>
      </c>
      <c r="D18" s="289">
        <f t="shared" si="0"/>
        <v>5.7867691991198584E-3</v>
      </c>
    </row>
    <row r="19" spans="1:4">
      <c r="A19" s="292">
        <v>811005</v>
      </c>
      <c r="B19" s="291" t="s">
        <v>67</v>
      </c>
      <c r="C19" s="290">
        <v>37645500</v>
      </c>
      <c r="D19" s="289">
        <f t="shared" si="0"/>
        <v>1.1195024725855209E-3</v>
      </c>
    </row>
    <row r="20" spans="1:4">
      <c r="A20" s="292">
        <v>811006</v>
      </c>
      <c r="B20" s="291" t="s">
        <v>66</v>
      </c>
      <c r="C20" s="290">
        <v>719000</v>
      </c>
      <c r="D20" s="289">
        <f t="shared" si="0"/>
        <v>2.1381633337025396E-5</v>
      </c>
    </row>
    <row r="21" spans="1:4">
      <c r="A21" s="292">
        <v>821000</v>
      </c>
      <c r="B21" s="291" t="s">
        <v>64</v>
      </c>
      <c r="C21" s="290">
        <v>3263875</v>
      </c>
      <c r="D21" s="289">
        <f t="shared" si="0"/>
        <v>9.7061166214024706E-5</v>
      </c>
    </row>
    <row r="22" spans="1:4">
      <c r="A22" s="292">
        <v>821001</v>
      </c>
      <c r="B22" s="291" t="s">
        <v>63</v>
      </c>
      <c r="C22" s="290">
        <v>2129749111</v>
      </c>
      <c r="D22" s="289">
        <f t="shared" si="0"/>
        <v>6.3334512644308491E-2</v>
      </c>
    </row>
    <row r="23" spans="1:4">
      <c r="A23" s="292">
        <v>821002</v>
      </c>
      <c r="B23" s="291" t="s">
        <v>62</v>
      </c>
      <c r="C23" s="290">
        <v>93276880</v>
      </c>
      <c r="D23" s="289">
        <f t="shared" si="0"/>
        <v>2.7738693282082301E-3</v>
      </c>
    </row>
    <row r="24" spans="1:4">
      <c r="A24" s="292">
        <v>821004</v>
      </c>
      <c r="B24" s="291" t="s">
        <v>61</v>
      </c>
      <c r="C24" s="290">
        <v>990000</v>
      </c>
      <c r="D24" s="289">
        <f t="shared" si="0"/>
        <v>2.9440635610090601E-5</v>
      </c>
    </row>
    <row r="25" spans="1:4">
      <c r="A25" s="292">
        <v>821005</v>
      </c>
      <c r="B25" s="291" t="s">
        <v>60</v>
      </c>
      <c r="C25" s="290">
        <v>0</v>
      </c>
      <c r="D25" s="289">
        <f t="shared" si="0"/>
        <v>0</v>
      </c>
    </row>
    <row r="26" spans="1:4">
      <c r="A26" s="292">
        <v>821006</v>
      </c>
      <c r="B26" s="291" t="s">
        <v>152</v>
      </c>
      <c r="C26" s="290">
        <v>142401499.74999994</v>
      </c>
      <c r="D26" s="289">
        <f t="shared" si="0"/>
        <v>4.2347380449193495E-3</v>
      </c>
    </row>
    <row r="27" spans="1:4">
      <c r="A27" s="292">
        <v>821007</v>
      </c>
      <c r="B27" s="291" t="s">
        <v>151</v>
      </c>
      <c r="C27" s="290">
        <v>0</v>
      </c>
      <c r="D27" s="289">
        <f t="shared" si="0"/>
        <v>0</v>
      </c>
    </row>
    <row r="28" spans="1:4">
      <c r="A28" s="292">
        <v>822001</v>
      </c>
      <c r="B28" s="291" t="s">
        <v>57</v>
      </c>
      <c r="C28" s="290">
        <v>1091600</v>
      </c>
      <c r="D28" s="289">
        <f t="shared" si="0"/>
        <v>3.2462018012095859E-5</v>
      </c>
    </row>
    <row r="29" spans="1:4">
      <c r="A29" s="292">
        <v>822005</v>
      </c>
      <c r="B29" s="291" t="s">
        <v>150</v>
      </c>
      <c r="C29" s="290">
        <v>12895440</v>
      </c>
      <c r="D29" s="289">
        <f t="shared" si="0"/>
        <v>3.8348479805230985E-4</v>
      </c>
    </row>
    <row r="30" spans="1:4">
      <c r="A30" s="292">
        <v>822015</v>
      </c>
      <c r="B30" s="291" t="s">
        <v>149</v>
      </c>
      <c r="C30" s="290">
        <v>0</v>
      </c>
      <c r="D30" s="289">
        <f t="shared" si="0"/>
        <v>0</v>
      </c>
    </row>
    <row r="31" spans="1:4">
      <c r="A31" s="292">
        <v>824001</v>
      </c>
      <c r="B31" s="291" t="s">
        <v>54</v>
      </c>
      <c r="C31" s="290">
        <v>30337112.25</v>
      </c>
      <c r="D31" s="289">
        <f t="shared" si="0"/>
        <v>9.0216552243905634E-4</v>
      </c>
    </row>
    <row r="32" spans="1:4">
      <c r="A32" s="292">
        <v>824002</v>
      </c>
      <c r="B32" s="291" t="s">
        <v>53</v>
      </c>
      <c r="C32" s="290">
        <v>11272900</v>
      </c>
      <c r="D32" s="289">
        <f t="shared" si="0"/>
        <v>3.3523367794847508E-4</v>
      </c>
    </row>
    <row r="33" spans="1:4">
      <c r="A33" s="292">
        <v>824003</v>
      </c>
      <c r="B33" s="291" t="s">
        <v>52</v>
      </c>
      <c r="C33" s="290">
        <v>9899949.3000000007</v>
      </c>
      <c r="D33" s="289">
        <f t="shared" si="0"/>
        <v>2.9440484838350663E-4</v>
      </c>
    </row>
    <row r="34" spans="1:4">
      <c r="A34" s="292">
        <v>824004</v>
      </c>
      <c r="B34" s="291" t="s">
        <v>51</v>
      </c>
      <c r="C34" s="290">
        <v>4951250</v>
      </c>
      <c r="D34" s="289">
        <f t="shared" si="0"/>
        <v>1.4724035057016272E-4</v>
      </c>
    </row>
    <row r="35" spans="1:4">
      <c r="A35" s="292">
        <v>824005</v>
      </c>
      <c r="B35" s="291" t="s">
        <v>50</v>
      </c>
      <c r="C35" s="290">
        <v>40500</v>
      </c>
      <c r="D35" s="289">
        <f t="shared" si="0"/>
        <v>1.2043896385946154E-6</v>
      </c>
    </row>
    <row r="36" spans="1:4">
      <c r="A36" s="292">
        <v>824007</v>
      </c>
      <c r="B36" s="291" t="s">
        <v>48</v>
      </c>
      <c r="C36" s="290">
        <v>11665554.900000215</v>
      </c>
      <c r="D36" s="289">
        <f t="shared" si="0"/>
        <v>3.4691045555597296E-4</v>
      </c>
    </row>
    <row r="37" spans="1:4">
      <c r="A37" s="292">
        <v>824008</v>
      </c>
      <c r="B37" s="291" t="s">
        <v>47</v>
      </c>
      <c r="C37" s="290">
        <v>221377720.84999999</v>
      </c>
      <c r="D37" s="289">
        <f t="shared" si="0"/>
        <v>6.5833341532699052E-3</v>
      </c>
    </row>
    <row r="38" spans="1:4">
      <c r="A38" s="292">
        <v>824009</v>
      </c>
      <c r="B38" s="291" t="s">
        <v>46</v>
      </c>
      <c r="C38" s="290">
        <v>465666064</v>
      </c>
      <c r="D38" s="289">
        <f t="shared" si="0"/>
        <v>1.3847984753746595E-2</v>
      </c>
    </row>
    <row r="39" spans="1:4">
      <c r="A39" s="292">
        <v>824010</v>
      </c>
      <c r="B39" s="291" t="s">
        <v>45</v>
      </c>
      <c r="C39" s="290">
        <v>55886284.25</v>
      </c>
      <c r="D39" s="289">
        <f t="shared" si="0"/>
        <v>1.6619472022284803E-3</v>
      </c>
    </row>
    <row r="40" spans="1:4">
      <c r="A40" s="292">
        <v>824011</v>
      </c>
      <c r="B40" s="291" t="s">
        <v>44</v>
      </c>
      <c r="C40" s="290">
        <v>4017000</v>
      </c>
      <c r="D40" s="289">
        <f t="shared" si="0"/>
        <v>1.194576093391252E-4</v>
      </c>
    </row>
    <row r="41" spans="1:4">
      <c r="A41" s="292">
        <v>824019</v>
      </c>
      <c r="B41" s="291" t="s">
        <v>148</v>
      </c>
      <c r="C41" s="290">
        <v>0</v>
      </c>
      <c r="D41" s="289">
        <f t="shared" si="0"/>
        <v>0</v>
      </c>
    </row>
    <row r="42" spans="1:4">
      <c r="A42" s="292">
        <v>824021</v>
      </c>
      <c r="B42" s="291" t="s">
        <v>110</v>
      </c>
      <c r="C42" s="290">
        <v>34194940</v>
      </c>
      <c r="D42" s="289">
        <f t="shared" si="0"/>
        <v>1.0168896648978904E-3</v>
      </c>
    </row>
    <row r="43" spans="1:4">
      <c r="A43" s="292">
        <v>824033</v>
      </c>
      <c r="B43" s="291" t="s">
        <v>40</v>
      </c>
      <c r="C43" s="290">
        <v>174994452</v>
      </c>
      <c r="D43" s="289">
        <f t="shared" si="0"/>
        <v>5.2039877728479698E-3</v>
      </c>
    </row>
    <row r="44" spans="1:4">
      <c r="A44" s="292">
        <v>824037</v>
      </c>
      <c r="B44" s="291" t="s">
        <v>39</v>
      </c>
      <c r="C44" s="290">
        <v>440000</v>
      </c>
      <c r="D44" s="289">
        <f t="shared" si="0"/>
        <v>1.3084726937818045E-5</v>
      </c>
    </row>
    <row r="45" spans="1:4">
      <c r="A45" s="292">
        <v>824041</v>
      </c>
      <c r="B45" s="291" t="s">
        <v>108</v>
      </c>
      <c r="C45" s="290">
        <v>6340000</v>
      </c>
      <c r="D45" s="289">
        <f t="shared" si="0"/>
        <v>1.8853901996765092E-4</v>
      </c>
    </row>
    <row r="46" spans="1:4">
      <c r="A46" s="292">
        <v>824042</v>
      </c>
      <c r="B46" s="291" t="s">
        <v>36</v>
      </c>
      <c r="C46" s="290">
        <v>5516000</v>
      </c>
      <c r="D46" s="289">
        <f t="shared" si="0"/>
        <v>1.6403489497500984E-4</v>
      </c>
    </row>
    <row r="47" spans="1:4">
      <c r="A47" s="292">
        <v>824045</v>
      </c>
      <c r="B47" s="291" t="s">
        <v>107</v>
      </c>
      <c r="C47" s="290">
        <v>101464799.99999997</v>
      </c>
      <c r="D47" s="289">
        <f t="shared" si="0"/>
        <v>3.0173618222734543E-3</v>
      </c>
    </row>
    <row r="48" spans="1:4">
      <c r="A48" s="292">
        <v>825002</v>
      </c>
      <c r="B48" s="291" t="s">
        <v>35</v>
      </c>
      <c r="C48" s="290">
        <v>0</v>
      </c>
      <c r="D48" s="289">
        <f t="shared" si="0"/>
        <v>0</v>
      </c>
    </row>
    <row r="49" spans="1:4">
      <c r="A49" s="292">
        <v>825011</v>
      </c>
      <c r="B49" s="291" t="s">
        <v>34</v>
      </c>
      <c r="C49" s="290">
        <v>50499670</v>
      </c>
      <c r="D49" s="289">
        <f t="shared" si="0"/>
        <v>1.5017599827270949E-3</v>
      </c>
    </row>
    <row r="50" spans="1:4">
      <c r="A50" s="292">
        <v>825012</v>
      </c>
      <c r="B50" s="291" t="s">
        <v>33</v>
      </c>
      <c r="C50" s="290">
        <v>1142797</v>
      </c>
      <c r="D50" s="289">
        <f t="shared" si="0"/>
        <v>3.3984515205358294E-5</v>
      </c>
    </row>
    <row r="51" spans="1:4">
      <c r="A51" s="292">
        <v>825013</v>
      </c>
      <c r="B51" s="291" t="s">
        <v>147</v>
      </c>
      <c r="C51" s="290">
        <v>350000000</v>
      </c>
      <c r="D51" s="289">
        <f t="shared" si="0"/>
        <v>1.0408305518718899E-2</v>
      </c>
    </row>
    <row r="52" spans="1:4">
      <c r="A52" s="292">
        <v>825016</v>
      </c>
      <c r="B52" s="291" t="s">
        <v>146</v>
      </c>
      <c r="C52" s="290">
        <v>1300000</v>
      </c>
      <c r="D52" s="289">
        <f t="shared" si="0"/>
        <v>3.8659420498098767E-5</v>
      </c>
    </row>
    <row r="53" spans="1:4">
      <c r="A53" s="292">
        <v>829207</v>
      </c>
      <c r="B53" s="291" t="s">
        <v>28</v>
      </c>
      <c r="C53" s="290">
        <v>0</v>
      </c>
      <c r="D53" s="289">
        <f t="shared" si="0"/>
        <v>0</v>
      </c>
    </row>
    <row r="54" spans="1:4">
      <c r="A54" s="288"/>
      <c r="B54" s="287"/>
      <c r="C54" s="286"/>
      <c r="D54" s="285"/>
    </row>
    <row r="55" spans="1:4">
      <c r="A55" s="284"/>
      <c r="B55" s="283" t="s">
        <v>145</v>
      </c>
      <c r="C55" s="303">
        <f>SUM(C14:C54)</f>
        <v>6375903515.9666672</v>
      </c>
      <c r="D55" s="281">
        <f>C55/$C$8</f>
        <v>0.18960671929158598</v>
      </c>
    </row>
    <row r="56" spans="1:4">
      <c r="A56" s="270"/>
      <c r="B56" s="302"/>
      <c r="C56" s="301"/>
      <c r="D56" s="300"/>
    </row>
    <row r="57" spans="1:4">
      <c r="A57" s="284"/>
      <c r="B57" s="283" t="s">
        <v>144</v>
      </c>
      <c r="C57" s="296">
        <f>C10-C55-C12</f>
        <v>-802457498.48183441</v>
      </c>
      <c r="D57" s="281">
        <f>C57/$C$8</f>
        <v>-2.3863493742816686E-2</v>
      </c>
    </row>
    <row r="58" spans="1:4">
      <c r="A58" s="270"/>
      <c r="B58" s="299"/>
      <c r="C58" s="298"/>
      <c r="D58" s="297"/>
    </row>
    <row r="59" spans="1:4">
      <c r="A59" s="284"/>
      <c r="B59" s="283" t="s">
        <v>143</v>
      </c>
      <c r="C59" s="296">
        <f>C57</f>
        <v>-802457498.48183441</v>
      </c>
      <c r="D59" s="281">
        <f>C59/$C$8</f>
        <v>-2.3863493742816686E-2</v>
      </c>
    </row>
    <row r="60" spans="1:4">
      <c r="A60" s="280"/>
      <c r="B60" s="279"/>
      <c r="C60" s="278"/>
      <c r="D60" s="277"/>
    </row>
    <row r="61" spans="1:4">
      <c r="A61" s="292"/>
      <c r="B61" s="295" t="s">
        <v>142</v>
      </c>
      <c r="C61" s="294"/>
      <c r="D61" s="293"/>
    </row>
    <row r="62" spans="1:4">
      <c r="A62" s="292"/>
      <c r="B62" s="291"/>
      <c r="C62" s="290"/>
      <c r="D62" s="289"/>
    </row>
    <row r="63" spans="1:4">
      <c r="A63" s="292">
        <v>910200</v>
      </c>
      <c r="B63" s="291" t="s">
        <v>24</v>
      </c>
      <c r="C63" s="290">
        <v>2401.16</v>
      </c>
      <c r="D63" s="289">
        <f t="shared" ref="D63:D68" si="1">C63/$C$8</f>
        <v>7.1405733940934486E-8</v>
      </c>
    </row>
    <row r="64" spans="1:4">
      <c r="A64" s="292">
        <v>910800</v>
      </c>
      <c r="B64" s="291" t="s">
        <v>141</v>
      </c>
      <c r="C64" s="290">
        <v>0</v>
      </c>
      <c r="D64" s="289">
        <f t="shared" si="1"/>
        <v>0</v>
      </c>
    </row>
    <row r="65" spans="1:4">
      <c r="A65" s="292">
        <v>919001</v>
      </c>
      <c r="B65" s="291" t="s">
        <v>21</v>
      </c>
      <c r="C65" s="290">
        <v>-0.35052258521318436</v>
      </c>
      <c r="D65" s="289">
        <f t="shared" si="1"/>
        <v>-1.0423846166028578E-11</v>
      </c>
    </row>
    <row r="66" spans="1:4">
      <c r="A66" s="292">
        <v>919900</v>
      </c>
      <c r="B66" s="291" t="s">
        <v>20</v>
      </c>
      <c r="C66" s="290">
        <v>16173931.270573623</v>
      </c>
      <c r="D66" s="289">
        <f t="shared" si="1"/>
        <v>4.8098062315111891E-4</v>
      </c>
    </row>
    <row r="67" spans="1:4">
      <c r="A67" s="292">
        <v>920100</v>
      </c>
      <c r="B67" s="291" t="s">
        <v>140</v>
      </c>
      <c r="C67" s="290">
        <v>-480.23</v>
      </c>
      <c r="D67" s="289">
        <f t="shared" si="1"/>
        <v>-1.4281087312155363E-8</v>
      </c>
    </row>
    <row r="68" spans="1:4">
      <c r="A68" s="292">
        <v>929900</v>
      </c>
      <c r="B68" s="291" t="s">
        <v>18</v>
      </c>
      <c r="C68" s="290">
        <v>-7513605.8181837257</v>
      </c>
      <c r="D68" s="289">
        <f t="shared" si="1"/>
        <v>-2.2343972829394316E-4</v>
      </c>
    </row>
    <row r="69" spans="1:4">
      <c r="A69" s="288"/>
      <c r="B69" s="287"/>
      <c r="C69" s="286"/>
      <c r="D69" s="285"/>
    </row>
    <row r="70" spans="1:4">
      <c r="A70" s="284"/>
      <c r="B70" s="283" t="s">
        <v>139</v>
      </c>
      <c r="C70" s="282">
        <f>SUM(C62:C68)</f>
        <v>8662246.0318673123</v>
      </c>
      <c r="D70" s="281">
        <f>C70/$C$8</f>
        <v>2.5759800907995841E-4</v>
      </c>
    </row>
    <row r="71" spans="1:4">
      <c r="A71" s="280"/>
      <c r="B71" s="279"/>
      <c r="C71" s="278"/>
      <c r="D71" s="277"/>
    </row>
    <row r="72" spans="1:4">
      <c r="A72" s="276"/>
      <c r="B72" s="275" t="s">
        <v>138</v>
      </c>
      <c r="C72" s="274">
        <f>C59+C70</f>
        <v>-793795252.44996715</v>
      </c>
      <c r="D72" s="273">
        <f>C72/$C$8</f>
        <v>-2.3605895733736729E-2</v>
      </c>
    </row>
    <row r="73" spans="1:4">
      <c r="A73" s="270"/>
      <c r="B73" s="269"/>
      <c r="C73" s="268"/>
      <c r="D73" s="267"/>
    </row>
    <row r="74" spans="1:4">
      <c r="A74" s="272">
        <v>821008</v>
      </c>
      <c r="B74" s="271" t="s">
        <v>137</v>
      </c>
      <c r="C74" s="268">
        <v>0</v>
      </c>
      <c r="D74" s="267"/>
    </row>
    <row r="75" spans="1:4">
      <c r="A75" s="270"/>
      <c r="B75" s="269"/>
      <c r="C75" s="268"/>
      <c r="D75" s="267"/>
    </row>
    <row r="76" spans="1:4" ht="15.75" thickBot="1">
      <c r="A76" s="266">
        <v>312003</v>
      </c>
      <c r="B76" s="265" t="s">
        <v>136</v>
      </c>
      <c r="C76" s="264">
        <f>C72-C74</f>
        <v>-793795252.44996715</v>
      </c>
      <c r="D76" s="263">
        <f>C76/$C$8</f>
        <v>-2.3605895733736729E-2</v>
      </c>
    </row>
    <row r="77" spans="1:4" ht="15.75" thickTop="1">
      <c r="A77" s="261"/>
      <c r="B77" s="261"/>
      <c r="C77" s="262">
        <v>-1.5974044799804688E-5</v>
      </c>
      <c r="D77" s="261"/>
    </row>
    <row r="78" spans="1:4">
      <c r="C78" s="260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58" workbookViewId="0">
      <selection activeCell="D7" sqref="D7"/>
    </sheetView>
  </sheetViews>
  <sheetFormatPr defaultColWidth="8.7109375" defaultRowHeight="15"/>
  <cols>
    <col min="1" max="1" width="9.5703125" style="318" customWidth="1"/>
    <col min="2" max="2" width="43.5703125" style="318" bestFit="1" customWidth="1"/>
    <col min="3" max="3" width="19.140625" style="317" customWidth="1"/>
    <col min="4" max="4" width="18.42578125" style="317" customWidth="1"/>
    <col min="5" max="5" width="10.28515625" style="317" bestFit="1" customWidth="1"/>
    <col min="6" max="16384" width="8.7109375" style="258"/>
  </cols>
  <sheetData>
    <row r="1" spans="1:5">
      <c r="A1" s="361" t="s">
        <v>135</v>
      </c>
    </row>
    <row r="2" spans="1:5">
      <c r="A2" s="361" t="s">
        <v>234</v>
      </c>
    </row>
    <row r="3" spans="1:5">
      <c r="A3" s="361" t="s">
        <v>233</v>
      </c>
    </row>
    <row r="4" spans="1:5">
      <c r="A4" s="360"/>
      <c r="B4" s="359"/>
      <c r="C4" s="358"/>
      <c r="D4" s="358"/>
      <c r="E4" s="358"/>
    </row>
    <row r="5" spans="1:5">
      <c r="A5" s="357" t="s">
        <v>161</v>
      </c>
      <c r="B5" s="356" t="s">
        <v>160</v>
      </c>
      <c r="C5" s="355" t="s">
        <v>159</v>
      </c>
      <c r="D5" s="355" t="s">
        <v>232</v>
      </c>
      <c r="E5" s="354" t="s">
        <v>231</v>
      </c>
    </row>
    <row r="6" spans="1:5">
      <c r="A6" s="353"/>
      <c r="B6" s="352"/>
      <c r="C6" s="351"/>
      <c r="D6" s="351"/>
      <c r="E6" s="351"/>
    </row>
    <row r="7" spans="1:5">
      <c r="A7" s="350">
        <v>110101</v>
      </c>
      <c r="B7" s="349" t="s">
        <v>230</v>
      </c>
      <c r="C7" s="278">
        <v>631521861.20000076</v>
      </c>
      <c r="D7" s="290">
        <v>623255680.11999893</v>
      </c>
      <c r="E7" s="332">
        <f t="shared" ref="E7:E13" si="0">(C7-D7)/C7</f>
        <v>1.3089303138761749E-2</v>
      </c>
    </row>
    <row r="8" spans="1:5">
      <c r="A8" s="292">
        <v>110102</v>
      </c>
      <c r="B8" s="291" t="s">
        <v>229</v>
      </c>
      <c r="C8" s="278">
        <v>13000000</v>
      </c>
      <c r="D8" s="290">
        <v>13000000</v>
      </c>
      <c r="E8" s="332">
        <f t="shared" si="0"/>
        <v>0</v>
      </c>
    </row>
    <row r="9" spans="1:5">
      <c r="A9" s="292">
        <v>110201</v>
      </c>
      <c r="B9" s="291" t="s">
        <v>228</v>
      </c>
      <c r="C9" s="278">
        <v>143367465.36001587</v>
      </c>
      <c r="D9" s="290">
        <v>106760352.38002011</v>
      </c>
      <c r="E9" s="332">
        <f t="shared" si="0"/>
        <v>0.25533765898748467</v>
      </c>
    </row>
    <row r="10" spans="1:5">
      <c r="A10" s="292" t="s">
        <v>227</v>
      </c>
      <c r="B10" s="291" t="s">
        <v>226</v>
      </c>
      <c r="C10" s="278">
        <v>6317959</v>
      </c>
      <c r="D10" s="290">
        <v>10493559</v>
      </c>
      <c r="E10" s="332">
        <f t="shared" si="0"/>
        <v>-0.66090963869819352</v>
      </c>
    </row>
    <row r="11" spans="1:5">
      <c r="A11" s="292">
        <v>110210</v>
      </c>
      <c r="B11" s="291" t="s">
        <v>225</v>
      </c>
      <c r="C11" s="278">
        <v>3619426366.4799957</v>
      </c>
      <c r="D11" s="290">
        <v>3344440001.9499817</v>
      </c>
      <c r="E11" s="332">
        <f t="shared" si="0"/>
        <v>7.5975123316971024E-2</v>
      </c>
    </row>
    <row r="12" spans="1:5">
      <c r="A12" s="292">
        <v>110212</v>
      </c>
      <c r="B12" s="291" t="s">
        <v>224</v>
      </c>
      <c r="C12" s="278">
        <v>2762211980.98</v>
      </c>
      <c r="D12" s="290">
        <v>1830926398.77</v>
      </c>
      <c r="E12" s="332">
        <f t="shared" si="0"/>
        <v>0.33715210440858018</v>
      </c>
    </row>
    <row r="13" spans="1:5">
      <c r="A13" s="292">
        <v>110301</v>
      </c>
      <c r="B13" s="291" t="s">
        <v>223</v>
      </c>
      <c r="C13" s="278">
        <v>0</v>
      </c>
      <c r="D13" s="290">
        <v>0</v>
      </c>
      <c r="E13" s="332" t="e">
        <f t="shared" si="0"/>
        <v>#DIV/0!</v>
      </c>
    </row>
    <row r="14" spans="1:5">
      <c r="A14" s="288"/>
      <c r="B14" s="348"/>
      <c r="C14" s="347"/>
      <c r="D14" s="347"/>
      <c r="E14" s="347"/>
    </row>
    <row r="15" spans="1:5">
      <c r="A15" s="284"/>
      <c r="B15" s="346" t="s">
        <v>222</v>
      </c>
      <c r="C15" s="296">
        <f>SUM(C7:C13)</f>
        <v>7175845633.0200119</v>
      </c>
      <c r="D15" s="296">
        <f>SUM(D7:D13)</f>
        <v>5928875992.2200012</v>
      </c>
      <c r="E15" s="334">
        <f>(C15-D15)/C15</f>
        <v>0.17377319755347267</v>
      </c>
    </row>
    <row r="16" spans="1:5">
      <c r="A16" s="280"/>
      <c r="B16" s="345"/>
      <c r="C16" s="344"/>
      <c r="D16" s="344"/>
      <c r="E16" s="344"/>
    </row>
    <row r="17" spans="1:5">
      <c r="A17" s="292">
        <v>130120</v>
      </c>
      <c r="B17" s="291" t="s">
        <v>221</v>
      </c>
      <c r="C17" s="278">
        <v>3702075322.8399992</v>
      </c>
      <c r="D17" s="290">
        <v>4960916964.8667011</v>
      </c>
      <c r="E17" s="332">
        <f>(C17-D17)/C17</f>
        <v>-0.34003674486584939</v>
      </c>
    </row>
    <row r="18" spans="1:5">
      <c r="A18" s="292">
        <v>130121</v>
      </c>
      <c r="B18" s="291" t="s">
        <v>220</v>
      </c>
      <c r="C18" s="286"/>
      <c r="D18" s="286"/>
      <c r="E18" s="286"/>
    </row>
    <row r="19" spans="1:5">
      <c r="A19" s="288"/>
      <c r="B19" s="287"/>
      <c r="C19" s="286"/>
      <c r="D19" s="286"/>
      <c r="E19" s="286"/>
    </row>
    <row r="20" spans="1:5">
      <c r="A20" s="284"/>
      <c r="B20" s="283" t="s">
        <v>219</v>
      </c>
      <c r="C20" s="296">
        <f>SUM(C17:C18)</f>
        <v>3702075322.8399992</v>
      </c>
      <c r="D20" s="296">
        <f>SUM(D17:D18)</f>
        <v>4960916964.8667011</v>
      </c>
      <c r="E20" s="334">
        <f>(C20-D20)/C20</f>
        <v>-0.34003674486584939</v>
      </c>
    </row>
    <row r="21" spans="1:5">
      <c r="A21" s="280"/>
      <c r="B21" s="279"/>
      <c r="C21" s="278"/>
      <c r="D21" s="278"/>
      <c r="E21" s="278"/>
    </row>
    <row r="22" spans="1:5">
      <c r="A22" s="292">
        <v>130130</v>
      </c>
      <c r="B22" s="291" t="s">
        <v>218</v>
      </c>
      <c r="C22" s="278">
        <v>1666978069.6963127</v>
      </c>
      <c r="D22" s="290">
        <v>2461122940.8701606</v>
      </c>
      <c r="E22" s="332">
        <f t="shared" ref="E22:E27" si="1">(C22-D22)/C22</f>
        <v>-0.47639791165250539</v>
      </c>
    </row>
    <row r="23" spans="1:5">
      <c r="A23" s="292">
        <v>130131</v>
      </c>
      <c r="B23" s="291" t="s">
        <v>217</v>
      </c>
      <c r="C23" s="278">
        <v>285768626.00000012</v>
      </c>
      <c r="D23" s="290">
        <v>179673625.00000012</v>
      </c>
      <c r="E23" s="332">
        <f t="shared" si="1"/>
        <v>0.37126189282934074</v>
      </c>
    </row>
    <row r="24" spans="1:5">
      <c r="A24" s="292">
        <v>130501</v>
      </c>
      <c r="B24" s="291" t="s">
        <v>216</v>
      </c>
      <c r="C24" s="278">
        <v>3415000</v>
      </c>
      <c r="D24" s="290">
        <v>6029500</v>
      </c>
      <c r="E24" s="332">
        <f t="shared" si="1"/>
        <v>-0.76559297218155198</v>
      </c>
    </row>
    <row r="25" spans="1:5">
      <c r="A25" s="292">
        <v>130504</v>
      </c>
      <c r="B25" s="291" t="s">
        <v>215</v>
      </c>
      <c r="C25" s="278">
        <v>0</v>
      </c>
      <c r="D25" s="290">
        <v>0</v>
      </c>
      <c r="E25" s="332" t="e">
        <f t="shared" si="1"/>
        <v>#DIV/0!</v>
      </c>
    </row>
    <row r="26" spans="1:5">
      <c r="A26" s="292">
        <v>130506</v>
      </c>
      <c r="B26" s="291" t="s">
        <v>214</v>
      </c>
      <c r="C26" s="278">
        <v>0</v>
      </c>
      <c r="D26" s="290">
        <v>0</v>
      </c>
      <c r="E26" s="332" t="e">
        <f t="shared" si="1"/>
        <v>#DIV/0!</v>
      </c>
    </row>
    <row r="27" spans="1:5">
      <c r="A27" s="292">
        <v>130507</v>
      </c>
      <c r="B27" s="291" t="s">
        <v>213</v>
      </c>
      <c r="C27" s="278">
        <v>0</v>
      </c>
      <c r="D27" s="290">
        <v>3413254.6000000015</v>
      </c>
      <c r="E27" s="332" t="e">
        <f t="shared" si="1"/>
        <v>#DIV/0!</v>
      </c>
    </row>
    <row r="28" spans="1:5">
      <c r="A28" s="288"/>
      <c r="B28" s="287"/>
      <c r="C28" s="286"/>
      <c r="D28" s="286"/>
      <c r="E28" s="286"/>
    </row>
    <row r="29" spans="1:5">
      <c r="A29" s="284"/>
      <c r="B29" s="283" t="s">
        <v>212</v>
      </c>
      <c r="C29" s="296">
        <f>SUM(C22:C27)</f>
        <v>1956161695.6963129</v>
      </c>
      <c r="D29" s="296">
        <f>SUM(D22:D27)</f>
        <v>2650239320.4701605</v>
      </c>
      <c r="E29" s="334">
        <f>(C29-D29)/C29</f>
        <v>-0.35481608003104498</v>
      </c>
    </row>
    <row r="30" spans="1:5">
      <c r="A30" s="280"/>
      <c r="B30" s="279"/>
      <c r="C30" s="278"/>
      <c r="D30" s="278"/>
      <c r="E30" s="278"/>
    </row>
    <row r="31" spans="1:5">
      <c r="A31" s="292">
        <v>140301</v>
      </c>
      <c r="B31" s="291" t="s">
        <v>211</v>
      </c>
      <c r="C31" s="290">
        <v>569605999.00000048</v>
      </c>
      <c r="D31" s="290">
        <v>569605999.00000048</v>
      </c>
      <c r="E31" s="332">
        <f>(C31-D31)/C31</f>
        <v>0</v>
      </c>
    </row>
    <row r="32" spans="1:5">
      <c r="A32" s="288"/>
      <c r="B32" s="287"/>
      <c r="C32" s="286"/>
      <c r="D32" s="286"/>
      <c r="E32" s="286"/>
    </row>
    <row r="33" spans="1:5">
      <c r="A33" s="284"/>
      <c r="B33" s="283" t="s">
        <v>210</v>
      </c>
      <c r="C33" s="296">
        <f>C31</f>
        <v>569605999.00000048</v>
      </c>
      <c r="D33" s="296">
        <f>D31</f>
        <v>569605999.00000048</v>
      </c>
      <c r="E33" s="334">
        <f>(C33-D33)/C33</f>
        <v>0</v>
      </c>
    </row>
    <row r="34" spans="1:5">
      <c r="A34" s="280"/>
      <c r="B34" s="279"/>
      <c r="C34" s="278"/>
      <c r="D34" s="278"/>
      <c r="E34" s="278"/>
    </row>
    <row r="35" spans="1:5">
      <c r="A35" s="292">
        <v>150101</v>
      </c>
      <c r="B35" s="291" t="s">
        <v>209</v>
      </c>
      <c r="C35" s="278">
        <v>0</v>
      </c>
      <c r="D35" s="290">
        <v>0</v>
      </c>
      <c r="E35" s="332" t="e">
        <f>(C35-D35)/C35</f>
        <v>#DIV/0!</v>
      </c>
    </row>
    <row r="36" spans="1:5">
      <c r="A36" s="288"/>
      <c r="B36" s="287"/>
      <c r="C36" s="286"/>
      <c r="D36" s="286"/>
      <c r="E36" s="286"/>
    </row>
    <row r="37" spans="1:5">
      <c r="A37" s="284"/>
      <c r="B37" s="283" t="s">
        <v>208</v>
      </c>
      <c r="C37" s="296">
        <f>SUM(C35:C35)</f>
        <v>0</v>
      </c>
      <c r="D37" s="296">
        <f>SUM(D35:D35)</f>
        <v>0</v>
      </c>
      <c r="E37" s="334" t="e">
        <f>(C37-D37)/C37</f>
        <v>#DIV/0!</v>
      </c>
    </row>
    <row r="38" spans="1:5">
      <c r="A38" s="280"/>
      <c r="B38" s="279"/>
      <c r="C38" s="278"/>
      <c r="D38" s="278"/>
      <c r="E38" s="278"/>
    </row>
    <row r="39" spans="1:5">
      <c r="A39" s="292">
        <v>160101</v>
      </c>
      <c r="B39" s="291" t="s">
        <v>207</v>
      </c>
      <c r="C39" s="278">
        <v>14842151378.560587</v>
      </c>
      <c r="D39" s="290">
        <v>15655283345.075748</v>
      </c>
      <c r="E39" s="332">
        <f>(C39-D39)/C39</f>
        <v>-5.4785316884028455E-2</v>
      </c>
    </row>
    <row r="40" spans="1:5">
      <c r="A40" s="292">
        <v>161101</v>
      </c>
      <c r="B40" s="291" t="s">
        <v>206</v>
      </c>
      <c r="C40" s="278">
        <v>235771300.00000095</v>
      </c>
      <c r="D40" s="290">
        <v>214538063.63636589</v>
      </c>
      <c r="E40" s="332">
        <f>(C40-D40)/C40</f>
        <v>9.0058613425955475E-2</v>
      </c>
    </row>
    <row r="41" spans="1:5">
      <c r="A41" s="288"/>
      <c r="B41" s="287"/>
      <c r="C41" s="286"/>
      <c r="D41" s="286"/>
      <c r="E41" s="286"/>
    </row>
    <row r="42" spans="1:5">
      <c r="A42" s="342"/>
      <c r="B42" s="341" t="s">
        <v>205</v>
      </c>
      <c r="C42" s="343">
        <f>SUM(C39:C40)</f>
        <v>15077922678.560589</v>
      </c>
      <c r="D42" s="343">
        <f>SUM(D39:D40)</f>
        <v>15869821408.712114</v>
      </c>
      <c r="E42" s="334">
        <f>(C42-D42)/C42</f>
        <v>-5.2520413258089739E-2</v>
      </c>
    </row>
    <row r="43" spans="1:5" ht="15.75" thickBot="1">
      <c r="A43" s="288"/>
      <c r="B43" s="287"/>
      <c r="C43" s="286"/>
      <c r="D43" s="286"/>
      <c r="E43" s="286"/>
    </row>
    <row r="44" spans="1:5" ht="15.75" thickBot="1">
      <c r="A44" s="324"/>
      <c r="B44" s="323" t="s">
        <v>204</v>
      </c>
      <c r="C44" s="322">
        <f>C15+C20+C29+C37+C33+C42</f>
        <v>28481611329.116913</v>
      </c>
      <c r="D44" s="322">
        <f>D15+D20+D29+D37+D33+D42</f>
        <v>29979459685.268974</v>
      </c>
      <c r="E44" s="321">
        <f>(C44-D44)/C44</f>
        <v>-5.2590014618337365E-2</v>
      </c>
    </row>
    <row r="45" spans="1:5">
      <c r="A45" s="280"/>
      <c r="B45" s="279"/>
      <c r="C45" s="278"/>
      <c r="D45" s="278"/>
      <c r="E45" s="278"/>
    </row>
    <row r="46" spans="1:5">
      <c r="A46" s="292">
        <v>211001</v>
      </c>
      <c r="B46" s="291" t="s">
        <v>203</v>
      </c>
      <c r="C46" s="278">
        <v>14148311405.760303</v>
      </c>
      <c r="D46" s="290">
        <v>10868132373</v>
      </c>
      <c r="E46" s="332">
        <f>(C46-D46)/C46</f>
        <v>0.23184243961613826</v>
      </c>
    </row>
    <row r="47" spans="1:5">
      <c r="A47" s="288"/>
      <c r="B47" s="287"/>
      <c r="C47" s="286"/>
      <c r="D47" s="286"/>
      <c r="E47" s="286"/>
    </row>
    <row r="48" spans="1:5">
      <c r="A48" s="330"/>
      <c r="B48" s="329" t="s">
        <v>202</v>
      </c>
      <c r="C48" s="328">
        <f>SUM(C46:C46)</f>
        <v>14148311405.760303</v>
      </c>
      <c r="D48" s="328">
        <f>SUM(D46:D46)</f>
        <v>10868132373</v>
      </c>
      <c r="E48" s="327">
        <f>(C48-D48)/C48</f>
        <v>0.23184243961613826</v>
      </c>
    </row>
    <row r="49" spans="1:5">
      <c r="A49" s="280"/>
      <c r="B49" s="279"/>
      <c r="C49" s="278"/>
      <c r="D49" s="278"/>
      <c r="E49" s="278"/>
    </row>
    <row r="50" spans="1:5">
      <c r="A50" s="292">
        <v>311110</v>
      </c>
      <c r="B50" s="291" t="s">
        <v>201</v>
      </c>
      <c r="C50" s="278">
        <v>737432093.31999731</v>
      </c>
      <c r="D50" s="290">
        <v>848336623.37999725</v>
      </c>
      <c r="E50" s="332">
        <f>(C50-D50)/C50</f>
        <v>-0.15039287151267855</v>
      </c>
    </row>
    <row r="51" spans="1:5">
      <c r="A51" s="292">
        <v>311116</v>
      </c>
      <c r="B51" s="291" t="s">
        <v>200</v>
      </c>
      <c r="C51" s="278">
        <v>2154767094</v>
      </c>
      <c r="D51" s="290">
        <v>5487486444</v>
      </c>
      <c r="E51" s="332">
        <f>(C51-D51)/C51</f>
        <v>-1.546672658627485</v>
      </c>
    </row>
    <row r="52" spans="1:5">
      <c r="A52" s="292">
        <v>311117</v>
      </c>
      <c r="B52" s="291" t="s">
        <v>199</v>
      </c>
      <c r="C52" s="278">
        <v>2762211980.9800005</v>
      </c>
      <c r="D52" s="290">
        <v>1830926398.7700005</v>
      </c>
      <c r="E52" s="332">
        <f>(C52-D52)/C52</f>
        <v>0.33715210440858012</v>
      </c>
    </row>
    <row r="53" spans="1:5">
      <c r="A53" s="288"/>
      <c r="B53" s="287"/>
      <c r="C53" s="286"/>
      <c r="D53" s="286"/>
      <c r="E53" s="286"/>
    </row>
    <row r="54" spans="1:5">
      <c r="A54" s="330"/>
      <c r="B54" s="329" t="s">
        <v>198</v>
      </c>
      <c r="C54" s="328">
        <f>SUM(C50:C52)</f>
        <v>5654411168.2999973</v>
      </c>
      <c r="D54" s="328">
        <f>SUM(D50:D52)</f>
        <v>8166749466.1499977</v>
      </c>
      <c r="E54" s="327">
        <f>(C54-D54)/C54</f>
        <v>-0.44431475233615469</v>
      </c>
    </row>
    <row r="55" spans="1:5">
      <c r="A55" s="280"/>
      <c r="B55" s="279"/>
      <c r="C55" s="278"/>
      <c r="D55" s="278"/>
      <c r="E55" s="278"/>
    </row>
    <row r="56" spans="1:5">
      <c r="A56" s="292">
        <v>311111</v>
      </c>
      <c r="B56" s="291" t="s">
        <v>197</v>
      </c>
      <c r="C56" s="278">
        <v>918188</v>
      </c>
      <c r="D56" s="290">
        <v>0</v>
      </c>
      <c r="E56" s="332">
        <f>(C56-D56)/C56</f>
        <v>1</v>
      </c>
    </row>
    <row r="57" spans="1:5">
      <c r="A57" s="292">
        <v>311112</v>
      </c>
      <c r="B57" s="291" t="s">
        <v>196</v>
      </c>
      <c r="C57" s="278">
        <v>3159746</v>
      </c>
      <c r="D57" s="290">
        <v>3854554</v>
      </c>
      <c r="E57" s="332">
        <f>(C57-D57)/C57</f>
        <v>-0.21989362436094548</v>
      </c>
    </row>
    <row r="58" spans="1:5">
      <c r="A58" s="292">
        <v>311113</v>
      </c>
      <c r="B58" s="291" t="s">
        <v>195</v>
      </c>
      <c r="C58" s="278">
        <v>40854110</v>
      </c>
      <c r="D58" s="290">
        <v>36869521</v>
      </c>
      <c r="E58" s="332">
        <f>(C58-D58)/C58</f>
        <v>9.7532145480589347E-2</v>
      </c>
    </row>
    <row r="59" spans="1:5">
      <c r="A59" s="292">
        <v>311114</v>
      </c>
      <c r="B59" s="291" t="s">
        <v>194</v>
      </c>
      <c r="C59" s="278">
        <v>0</v>
      </c>
      <c r="D59" s="290">
        <v>0</v>
      </c>
      <c r="E59" s="332" t="e">
        <f>(C59-D59)/C59</f>
        <v>#DIV/0!</v>
      </c>
    </row>
    <row r="60" spans="1:5">
      <c r="A60" s="292">
        <v>311118</v>
      </c>
      <c r="B60" s="291" t="s">
        <v>193</v>
      </c>
      <c r="C60" s="278">
        <v>9260800</v>
      </c>
      <c r="D60" s="290">
        <v>8920000</v>
      </c>
      <c r="E60" s="332">
        <f>(C60-D60)/C60</f>
        <v>3.6800276434001383E-2</v>
      </c>
    </row>
    <row r="61" spans="1:5">
      <c r="A61" s="288"/>
      <c r="B61" s="287"/>
      <c r="C61" s="286"/>
      <c r="D61" s="286"/>
      <c r="E61" s="286"/>
    </row>
    <row r="62" spans="1:5">
      <c r="A62" s="330"/>
      <c r="B62" s="329" t="s">
        <v>192</v>
      </c>
      <c r="C62" s="328">
        <f>SUM(C56:C60)</f>
        <v>54192844</v>
      </c>
      <c r="D62" s="328">
        <f>SUM(D56:D60)</f>
        <v>49644075</v>
      </c>
      <c r="E62" s="327">
        <f>(C62-D62)/C62</f>
        <v>8.393670942975423E-2</v>
      </c>
    </row>
    <row r="63" spans="1:5">
      <c r="A63" s="280"/>
      <c r="B63" s="279"/>
      <c r="C63" s="278"/>
      <c r="D63" s="278"/>
      <c r="E63" s="278"/>
    </row>
    <row r="64" spans="1:5">
      <c r="A64" s="292">
        <v>211003</v>
      </c>
      <c r="B64" s="291" t="s">
        <v>191</v>
      </c>
      <c r="C64" s="278">
        <v>0</v>
      </c>
      <c r="D64" s="290">
        <v>0</v>
      </c>
      <c r="E64" s="332" t="e">
        <f t="shared" ref="E64:E77" si="2">(C64-D64)/C64</f>
        <v>#DIV/0!</v>
      </c>
    </row>
    <row r="65" spans="1:5">
      <c r="A65" s="292">
        <v>211104</v>
      </c>
      <c r="B65" s="291" t="s">
        <v>190</v>
      </c>
      <c r="C65" s="278">
        <v>2679575548.4313965</v>
      </c>
      <c r="D65" s="290">
        <v>2817200384.4313965</v>
      </c>
      <c r="E65" s="332">
        <f t="shared" si="2"/>
        <v>-5.1360685120658216E-2</v>
      </c>
    </row>
    <row r="66" spans="1:5">
      <c r="A66" s="292">
        <v>211101</v>
      </c>
      <c r="B66" s="291" t="s">
        <v>189</v>
      </c>
      <c r="C66" s="278">
        <v>970766000</v>
      </c>
      <c r="D66" s="290">
        <v>1027520700</v>
      </c>
      <c r="E66" s="332">
        <f t="shared" si="2"/>
        <v>-5.8463831654590293E-2</v>
      </c>
    </row>
    <row r="67" spans="1:5">
      <c r="A67" s="292">
        <v>211102</v>
      </c>
      <c r="B67" s="291" t="s">
        <v>188</v>
      </c>
      <c r="C67" s="278">
        <v>39843052</v>
      </c>
      <c r="D67" s="290">
        <v>39828048</v>
      </c>
      <c r="E67" s="332">
        <f t="shared" si="2"/>
        <v>3.765775774406037E-4</v>
      </c>
    </row>
    <row r="68" spans="1:5">
      <c r="A68" s="292">
        <v>211103</v>
      </c>
      <c r="B68" s="291" t="s">
        <v>187</v>
      </c>
      <c r="C68" s="278">
        <v>72669687</v>
      </c>
      <c r="D68" s="290">
        <v>69815443</v>
      </c>
      <c r="E68" s="332">
        <f t="shared" si="2"/>
        <v>3.9276954639972508E-2</v>
      </c>
    </row>
    <row r="69" spans="1:5">
      <c r="A69" s="292">
        <v>211105</v>
      </c>
      <c r="B69" s="291" t="s">
        <v>186</v>
      </c>
      <c r="C69" s="278">
        <v>350000000</v>
      </c>
      <c r="D69" s="290">
        <v>350000000</v>
      </c>
      <c r="E69" s="332">
        <f t="shared" si="2"/>
        <v>0</v>
      </c>
    </row>
    <row r="70" spans="1:5">
      <c r="A70" s="292">
        <v>211011</v>
      </c>
      <c r="B70" s="291" t="s">
        <v>185</v>
      </c>
      <c r="C70" s="278">
        <v>156600316.36923701</v>
      </c>
      <c r="D70" s="290">
        <v>174890823.9752382</v>
      </c>
      <c r="E70" s="332">
        <f t="shared" si="2"/>
        <v>-0.11679738604662382</v>
      </c>
    </row>
    <row r="71" spans="1:5">
      <c r="A71" s="292">
        <v>211013</v>
      </c>
      <c r="B71" s="291" t="s">
        <v>184</v>
      </c>
      <c r="C71" s="278">
        <v>81873163.822857231</v>
      </c>
      <c r="D71" s="290">
        <v>81598262.27922973</v>
      </c>
      <c r="E71" s="332">
        <f t="shared" si="2"/>
        <v>3.3576514060490469E-3</v>
      </c>
    </row>
    <row r="72" spans="1:5">
      <c r="A72" s="292">
        <v>211014</v>
      </c>
      <c r="B72" s="291" t="s">
        <v>183</v>
      </c>
      <c r="C72" s="278">
        <v>144295068.2139</v>
      </c>
      <c r="D72" s="290">
        <v>144313672.01389998</v>
      </c>
      <c r="E72" s="332">
        <f t="shared" si="2"/>
        <v>-1.2892886936651386E-4</v>
      </c>
    </row>
    <row r="73" spans="1:5">
      <c r="A73" s="292">
        <v>211015</v>
      </c>
      <c r="B73" s="291" t="s">
        <v>182</v>
      </c>
      <c r="C73" s="278">
        <v>1918677325.7770004</v>
      </c>
      <c r="D73" s="290">
        <v>1952855833.0511627</v>
      </c>
      <c r="E73" s="332">
        <f t="shared" si="2"/>
        <v>-1.7813577517689763E-2</v>
      </c>
    </row>
    <row r="74" spans="1:5">
      <c r="A74" s="292">
        <v>211016</v>
      </c>
      <c r="B74" s="291" t="s">
        <v>181</v>
      </c>
      <c r="C74" s="278">
        <v>67612233.630283505</v>
      </c>
      <c r="D74" s="290">
        <v>52161754.630283505</v>
      </c>
      <c r="E74" s="332">
        <f t="shared" si="2"/>
        <v>0.22851602691439163</v>
      </c>
    </row>
    <row r="75" spans="1:5">
      <c r="A75" s="292">
        <v>211017</v>
      </c>
      <c r="B75" s="291" t="s">
        <v>180</v>
      </c>
      <c r="C75" s="278">
        <v>20362998</v>
      </c>
      <c r="D75" s="290">
        <v>40306209</v>
      </c>
      <c r="E75" s="332">
        <f t="shared" si="2"/>
        <v>-0.97938481357214691</v>
      </c>
    </row>
    <row r="76" spans="1:5">
      <c r="A76" s="292">
        <v>211018</v>
      </c>
      <c r="B76" s="291" t="s">
        <v>179</v>
      </c>
      <c r="C76" s="278">
        <v>33305773</v>
      </c>
      <c r="D76" s="290">
        <v>37036113.922419198</v>
      </c>
      <c r="E76" s="332">
        <f t="shared" si="2"/>
        <v>-0.11200283273470932</v>
      </c>
    </row>
    <row r="77" spans="1:5">
      <c r="A77" s="292">
        <v>211202</v>
      </c>
      <c r="B77" s="291" t="s">
        <v>178</v>
      </c>
      <c r="C77" s="278">
        <v>30890266.355199993</v>
      </c>
      <c r="D77" s="290">
        <v>32863399</v>
      </c>
      <c r="E77" s="332">
        <f t="shared" si="2"/>
        <v>-6.3875546494530464E-2</v>
      </c>
    </row>
    <row r="78" spans="1:5">
      <c r="A78" s="288"/>
      <c r="B78" s="287"/>
      <c r="C78" s="286"/>
      <c r="D78" s="286"/>
      <c r="E78" s="286"/>
    </row>
    <row r="79" spans="1:5">
      <c r="A79" s="330"/>
      <c r="B79" s="329" t="s">
        <v>177</v>
      </c>
      <c r="C79" s="328">
        <f>SUM(C64:C77)</f>
        <v>6566471432.5998735</v>
      </c>
      <c r="D79" s="328">
        <f>SUM(D65:D77)</f>
        <v>6820390643.3036299</v>
      </c>
      <c r="E79" s="327">
        <f>(C79-D79)/C79</f>
        <v>-3.8669049779635103E-2</v>
      </c>
    </row>
    <row r="80" spans="1:5">
      <c r="A80" s="280"/>
      <c r="B80" s="279"/>
      <c r="C80" s="278"/>
      <c r="D80" s="278"/>
      <c r="E80" s="278"/>
    </row>
    <row r="81" spans="1:5">
      <c r="A81" s="292">
        <v>211002</v>
      </c>
      <c r="B81" s="291" t="s">
        <v>176</v>
      </c>
      <c r="C81" s="278">
        <v>2126182203.9090948</v>
      </c>
      <c r="D81" s="290">
        <v>2243624763.363636</v>
      </c>
      <c r="E81" s="332">
        <f>(C81-D81)/C81</f>
        <v>-5.52363570904775E-2</v>
      </c>
    </row>
    <row r="82" spans="1:5">
      <c r="A82" s="288"/>
      <c r="B82" s="287"/>
      <c r="C82" s="286"/>
      <c r="D82" s="286"/>
      <c r="E82" s="286"/>
    </row>
    <row r="83" spans="1:5">
      <c r="A83" s="330"/>
      <c r="B83" s="329" t="s">
        <v>175</v>
      </c>
      <c r="C83" s="328">
        <f>SUM(C81:C81)</f>
        <v>2126182203.9090948</v>
      </c>
      <c r="D83" s="328">
        <f>SUM(D81:D81)</f>
        <v>2243624763.363636</v>
      </c>
      <c r="E83" s="327">
        <f>(C83-D83)/C83</f>
        <v>-5.52363570904775E-2</v>
      </c>
    </row>
    <row r="84" spans="1:5">
      <c r="A84" s="280"/>
      <c r="B84" s="279"/>
      <c r="C84" s="278"/>
      <c r="D84" s="278"/>
      <c r="E84" s="278"/>
    </row>
    <row r="85" spans="1:5">
      <c r="A85" s="292">
        <v>211201</v>
      </c>
      <c r="B85" s="291" t="s">
        <v>174</v>
      </c>
      <c r="C85" s="278">
        <v>1000392965.6500001</v>
      </c>
      <c r="D85" s="290">
        <v>1818574296.4999998</v>
      </c>
      <c r="E85" s="332">
        <f>(C85-D85)/C85</f>
        <v>-0.81785993998707363</v>
      </c>
    </row>
    <row r="86" spans="1:5">
      <c r="A86" s="288"/>
      <c r="B86" s="287"/>
      <c r="C86" s="286"/>
      <c r="D86" s="286"/>
      <c r="E86" s="286"/>
    </row>
    <row r="87" spans="1:5">
      <c r="A87" s="330"/>
      <c r="B87" s="329" t="s">
        <v>173</v>
      </c>
      <c r="C87" s="328">
        <f>SUM(C85:C85)</f>
        <v>1000392965.6500001</v>
      </c>
      <c r="D87" s="328">
        <f>SUM(D85:D85)</f>
        <v>1818574296.4999998</v>
      </c>
      <c r="E87" s="327">
        <f>(C87-D87)/C87</f>
        <v>-0.81785993998707363</v>
      </c>
    </row>
    <row r="88" spans="1:5">
      <c r="A88" s="280"/>
      <c r="B88" s="306"/>
      <c r="C88" s="305"/>
      <c r="D88" s="305"/>
      <c r="E88" s="305"/>
    </row>
    <row r="89" spans="1:5">
      <c r="A89" s="292">
        <v>211301</v>
      </c>
      <c r="B89" s="291" t="s">
        <v>172</v>
      </c>
      <c r="C89" s="278">
        <v>0</v>
      </c>
      <c r="D89" s="290">
        <v>0</v>
      </c>
      <c r="E89" s="332" t="e">
        <f>(C89-D89)/C89</f>
        <v>#DIV/0!</v>
      </c>
    </row>
    <row r="90" spans="1:5">
      <c r="A90" s="288"/>
      <c r="B90" s="287"/>
      <c r="C90" s="301"/>
      <c r="D90" s="301"/>
      <c r="E90" s="301"/>
    </row>
    <row r="91" spans="1:5">
      <c r="A91" s="342"/>
      <c r="B91" s="341" t="s">
        <v>171</v>
      </c>
      <c r="C91" s="340">
        <f>+C89</f>
        <v>0</v>
      </c>
      <c r="D91" s="340">
        <f>+D89</f>
        <v>0</v>
      </c>
      <c r="E91" s="334" t="e">
        <f>(C91-D91)/C91</f>
        <v>#DIV/0!</v>
      </c>
    </row>
    <row r="92" spans="1:5">
      <c r="A92" s="292"/>
      <c r="B92" s="339"/>
      <c r="C92" s="338"/>
      <c r="D92" s="338"/>
      <c r="E92" s="338"/>
    </row>
    <row r="93" spans="1:5">
      <c r="A93" s="292">
        <v>212001</v>
      </c>
      <c r="B93" s="291" t="s">
        <v>170</v>
      </c>
      <c r="C93" s="278">
        <v>890653537.71818185</v>
      </c>
      <c r="D93" s="290">
        <v>1319936516.5522847</v>
      </c>
      <c r="E93" s="332">
        <f>(C93-D93)/C93</f>
        <v>-0.48198649716691006</v>
      </c>
    </row>
    <row r="94" spans="1:5">
      <c r="A94" s="292">
        <v>214002</v>
      </c>
      <c r="B94" s="291" t="s">
        <v>169</v>
      </c>
      <c r="C94" s="278">
        <v>132980.95515999998</v>
      </c>
      <c r="D94" s="290">
        <v>151008.47515999997</v>
      </c>
      <c r="E94" s="332">
        <f>(C94-D94)/C94</f>
        <v>-0.13556467524473442</v>
      </c>
    </row>
    <row r="95" spans="1:5">
      <c r="A95" s="288"/>
      <c r="B95" s="337"/>
      <c r="C95" s="336"/>
      <c r="D95" s="336"/>
      <c r="E95" s="336"/>
    </row>
    <row r="96" spans="1:5">
      <c r="A96" s="330"/>
      <c r="B96" s="329" t="s">
        <v>168</v>
      </c>
      <c r="C96" s="335">
        <f>SUM(C93:C94)</f>
        <v>890786518.67334187</v>
      </c>
      <c r="D96" s="335">
        <f>SUM(D93:D94)</f>
        <v>1320087525.0274446</v>
      </c>
      <c r="E96" s="327">
        <f>(C96-D96)/C96</f>
        <v>-0.48193478162811154</v>
      </c>
    </row>
    <row r="97" spans="1:5">
      <c r="A97" s="272"/>
      <c r="B97" s="302"/>
      <c r="C97" s="301"/>
      <c r="D97" s="301"/>
      <c r="E97" s="301"/>
    </row>
    <row r="98" spans="1:5">
      <c r="A98" s="284"/>
      <c r="B98" s="283" t="s">
        <v>167</v>
      </c>
      <c r="C98" s="296">
        <f>C48+C54+C79+C83+C87+C96+C91+C62</f>
        <v>30440748538.892616</v>
      </c>
      <c r="D98" s="296">
        <f>D48+D54+D79+D83+D87+D96+D91+D62</f>
        <v>31287203142.344707</v>
      </c>
      <c r="E98" s="334">
        <f>(C98-D98)/C98</f>
        <v>-2.7806629077160132E-2</v>
      </c>
    </row>
    <row r="99" spans="1:5">
      <c r="A99" s="280"/>
      <c r="B99" s="279"/>
      <c r="C99" s="278"/>
      <c r="D99" s="278"/>
      <c r="E99" s="278"/>
    </row>
    <row r="100" spans="1:5">
      <c r="A100" s="292">
        <v>311001</v>
      </c>
      <c r="B100" s="291" t="s">
        <v>166</v>
      </c>
      <c r="C100" s="278">
        <v>0</v>
      </c>
      <c r="D100" s="290">
        <v>0</v>
      </c>
      <c r="E100" s="333" t="e">
        <f>(C100-D100)/C100</f>
        <v>#DIV/0!</v>
      </c>
    </row>
    <row r="101" spans="1:5">
      <c r="A101" s="292">
        <v>311101</v>
      </c>
      <c r="B101" s="291" t="s">
        <v>165</v>
      </c>
      <c r="C101" s="278">
        <v>-1307743457.0757289</v>
      </c>
      <c r="D101" s="290">
        <v>-1044828789.6356578</v>
      </c>
      <c r="E101" s="332">
        <f>(C101-D101)/C101</f>
        <v>0.20104452904545958</v>
      </c>
    </row>
    <row r="102" spans="1:5">
      <c r="A102" s="292">
        <v>312003</v>
      </c>
      <c r="B102" s="291" t="s">
        <v>164</v>
      </c>
      <c r="C102" s="278">
        <v>-793795252.44995117</v>
      </c>
      <c r="D102" s="290">
        <v>-262914667.44007111</v>
      </c>
      <c r="E102" s="332">
        <f>(C102-D102)/C102</f>
        <v>0.66878780563549933</v>
      </c>
    </row>
    <row r="103" spans="1:5">
      <c r="A103" s="288"/>
      <c r="B103" s="287"/>
      <c r="C103" s="331"/>
      <c r="D103" s="286"/>
      <c r="E103" s="286"/>
    </row>
    <row r="104" spans="1:5">
      <c r="A104" s="330"/>
      <c r="B104" s="329" t="s">
        <v>163</v>
      </c>
      <c r="C104" s="328">
        <f>SUM(C100:C102)</f>
        <v>-2101538709.5256801</v>
      </c>
      <c r="D104" s="328">
        <f>SUM(D100:D102)</f>
        <v>-1307743457.0757289</v>
      </c>
      <c r="E104" s="327">
        <f>(C104-D104)/C104</f>
        <v>0.37772097599340043</v>
      </c>
    </row>
    <row r="105" spans="1:5" ht="15.75" thickBot="1">
      <c r="A105" s="272"/>
      <c r="B105" s="302"/>
      <c r="C105" s="326"/>
      <c r="D105" s="325"/>
      <c r="E105" s="325"/>
    </row>
    <row r="106" spans="1:5" ht="15.75" thickBot="1">
      <c r="A106" s="324"/>
      <c r="B106" s="323" t="s">
        <v>162</v>
      </c>
      <c r="C106" s="322">
        <f>C98+C104</f>
        <v>28339209829.366936</v>
      </c>
      <c r="D106" s="322">
        <f>D98+D104</f>
        <v>29979459685.268978</v>
      </c>
      <c r="E106" s="321">
        <f>(C106-D106)/C106</f>
        <v>-5.7879166913197014E-2</v>
      </c>
    </row>
    <row r="107" spans="1:5">
      <c r="A107" s="320"/>
      <c r="B107" s="320"/>
      <c r="C107" s="319">
        <f>+C106-C44</f>
        <v>-142401499.74997711</v>
      </c>
      <c r="D107" s="319">
        <f>+D106-D44</f>
        <v>0</v>
      </c>
      <c r="E107" s="319"/>
    </row>
  </sheetData>
  <conditionalFormatting sqref="E26:E27 E56:E60">
    <cfRule type="cellIs" dxfId="22" priority="46" stopIfTrue="1" operator="lessThan">
      <formula>0</formula>
    </cfRule>
  </conditionalFormatting>
  <conditionalFormatting sqref="E7:E12">
    <cfRule type="cellIs" dxfId="21" priority="45" stopIfTrue="1" operator="lessThan">
      <formula>0</formula>
    </cfRule>
  </conditionalFormatting>
  <conditionalFormatting sqref="E7:E12">
    <cfRule type="iconSet" priority="44">
      <iconSet iconSet="3Arrows">
        <cfvo type="percent" val="0"/>
        <cfvo type="num" val="0"/>
        <cfvo type="num" val="1E-3"/>
      </iconSet>
    </cfRule>
  </conditionalFormatting>
  <conditionalFormatting sqref="E17">
    <cfRule type="cellIs" dxfId="20" priority="43" stopIfTrue="1" operator="lessThan">
      <formula>0</formula>
    </cfRule>
  </conditionalFormatting>
  <conditionalFormatting sqref="E17">
    <cfRule type="iconSet" priority="42">
      <iconSet iconSet="3Arrows">
        <cfvo type="percent" val="0"/>
        <cfvo type="num" val="0"/>
        <cfvo type="num" val="1E-3"/>
      </iconSet>
    </cfRule>
  </conditionalFormatting>
  <conditionalFormatting sqref="E22:E25">
    <cfRule type="cellIs" dxfId="19" priority="41" stopIfTrue="1" operator="lessThan">
      <formula>0</formula>
    </cfRule>
  </conditionalFormatting>
  <conditionalFormatting sqref="E22:E27">
    <cfRule type="iconSet" priority="40">
      <iconSet iconSet="3Arrows">
        <cfvo type="percent" val="0"/>
        <cfvo type="num" val="0"/>
        <cfvo type="num" val="1E-3"/>
      </iconSet>
    </cfRule>
  </conditionalFormatting>
  <conditionalFormatting sqref="E31">
    <cfRule type="cellIs" dxfId="18" priority="39" stopIfTrue="1" operator="lessThan">
      <formula>0</formula>
    </cfRule>
  </conditionalFormatting>
  <conditionalFormatting sqref="E31">
    <cfRule type="iconSet" priority="38">
      <iconSet iconSet="3Arrows">
        <cfvo type="percent" val="0"/>
        <cfvo type="num" val="0"/>
        <cfvo type="num" val="1E-3"/>
      </iconSet>
    </cfRule>
  </conditionalFormatting>
  <conditionalFormatting sqref="E35">
    <cfRule type="cellIs" dxfId="17" priority="37" stopIfTrue="1" operator="lessThan">
      <formula>0</formula>
    </cfRule>
  </conditionalFormatting>
  <conditionalFormatting sqref="E35">
    <cfRule type="iconSet" priority="36">
      <iconSet iconSet="3Arrows">
        <cfvo type="percent" val="0"/>
        <cfvo type="num" val="0"/>
        <cfvo type="num" val="1E-3"/>
      </iconSet>
    </cfRule>
  </conditionalFormatting>
  <conditionalFormatting sqref="E39:E40">
    <cfRule type="cellIs" dxfId="16" priority="35" stopIfTrue="1" operator="lessThan">
      <formula>0</formula>
    </cfRule>
  </conditionalFormatting>
  <conditionalFormatting sqref="E39:E40">
    <cfRule type="iconSet" priority="34">
      <iconSet iconSet="3Arrows">
        <cfvo type="percent" val="0"/>
        <cfvo type="num" val="0"/>
        <cfvo type="num" val="1E-3"/>
      </iconSet>
    </cfRule>
  </conditionalFormatting>
  <conditionalFormatting sqref="E46">
    <cfRule type="cellIs" dxfId="15" priority="33" stopIfTrue="1" operator="lessThan">
      <formula>0</formula>
    </cfRule>
  </conditionalFormatting>
  <conditionalFormatting sqref="E46">
    <cfRule type="iconSet" priority="32">
      <iconSet iconSet="3Arrows">
        <cfvo type="percent" val="0"/>
        <cfvo type="num" val="0"/>
        <cfvo type="num" val="1E-3"/>
      </iconSet>
    </cfRule>
  </conditionalFormatting>
  <conditionalFormatting sqref="E50:E52">
    <cfRule type="cellIs" dxfId="14" priority="31" stopIfTrue="1" operator="lessThan">
      <formula>0</formula>
    </cfRule>
  </conditionalFormatting>
  <conditionalFormatting sqref="E50:E52">
    <cfRule type="iconSet" priority="30">
      <iconSet iconSet="3Arrows">
        <cfvo type="percent" val="0"/>
        <cfvo type="num" val="0"/>
        <cfvo type="num" val="1E-3"/>
      </iconSet>
    </cfRule>
  </conditionalFormatting>
  <conditionalFormatting sqref="E56:E60">
    <cfRule type="iconSet" priority="29">
      <iconSet iconSet="3Arrows">
        <cfvo type="percent" val="0"/>
        <cfvo type="num" val="0"/>
        <cfvo type="num" val="1E-3"/>
      </iconSet>
    </cfRule>
  </conditionalFormatting>
  <conditionalFormatting sqref="E64:E77">
    <cfRule type="cellIs" dxfId="13" priority="28" stopIfTrue="1" operator="lessThan">
      <formula>0</formula>
    </cfRule>
  </conditionalFormatting>
  <conditionalFormatting sqref="E64:E77">
    <cfRule type="iconSet" priority="27">
      <iconSet iconSet="3Arrows">
        <cfvo type="percent" val="0"/>
        <cfvo type="num" val="0"/>
        <cfvo type="num" val="1E-3"/>
      </iconSet>
    </cfRule>
  </conditionalFormatting>
  <conditionalFormatting sqref="E81">
    <cfRule type="cellIs" dxfId="12" priority="26" stopIfTrue="1" operator="lessThan">
      <formula>0</formula>
    </cfRule>
  </conditionalFormatting>
  <conditionalFormatting sqref="E81">
    <cfRule type="iconSet" priority="25">
      <iconSet iconSet="3Arrows">
        <cfvo type="percent" val="0"/>
        <cfvo type="num" val="0"/>
        <cfvo type="num" val="1E-3"/>
      </iconSet>
    </cfRule>
  </conditionalFormatting>
  <conditionalFormatting sqref="E85">
    <cfRule type="cellIs" dxfId="11" priority="24" stopIfTrue="1" operator="lessThan">
      <formula>0</formula>
    </cfRule>
  </conditionalFormatting>
  <conditionalFormatting sqref="E85">
    <cfRule type="iconSet" priority="23">
      <iconSet iconSet="3Arrows">
        <cfvo type="percent" val="0"/>
        <cfvo type="num" val="0"/>
        <cfvo type="num" val="1E-3"/>
      </iconSet>
    </cfRule>
  </conditionalFormatting>
  <conditionalFormatting sqref="E93:E94">
    <cfRule type="cellIs" dxfId="10" priority="22" stopIfTrue="1" operator="lessThan">
      <formula>0</formula>
    </cfRule>
  </conditionalFormatting>
  <conditionalFormatting sqref="E93:E94">
    <cfRule type="iconSet" priority="21">
      <iconSet iconSet="3Arrows">
        <cfvo type="percent" val="0"/>
        <cfvo type="num" val="0"/>
        <cfvo type="num" val="1E-3"/>
      </iconSet>
    </cfRule>
  </conditionalFormatting>
  <conditionalFormatting sqref="E101:E102">
    <cfRule type="cellIs" dxfId="9" priority="20" stopIfTrue="1" operator="lessThan">
      <formula>0</formula>
    </cfRule>
  </conditionalFormatting>
  <conditionalFormatting sqref="E101:E102">
    <cfRule type="iconSet" priority="19">
      <iconSet iconSet="3Arrows">
        <cfvo type="percent" val="0"/>
        <cfvo type="num" val="0"/>
        <cfvo type="num" val="1E-3"/>
      </iconSet>
    </cfRule>
  </conditionalFormatting>
  <conditionalFormatting sqref="E15">
    <cfRule type="cellIs" dxfId="8" priority="18" stopIfTrue="1" operator="lessThan">
      <formula>0</formula>
    </cfRule>
  </conditionalFormatting>
  <conditionalFormatting sqref="E15">
    <cfRule type="iconSet" priority="17">
      <iconSet iconSet="3Arrows">
        <cfvo type="percent" val="0"/>
        <cfvo type="num" val="0"/>
        <cfvo type="num" val="1E-3"/>
      </iconSet>
    </cfRule>
  </conditionalFormatting>
  <conditionalFormatting sqref="E42 E37 E33 E29 E20">
    <cfRule type="cellIs" dxfId="7" priority="16" stopIfTrue="1" operator="lessThan">
      <formula>0</formula>
    </cfRule>
  </conditionalFormatting>
  <conditionalFormatting sqref="E42 E37 E33 E29 E20">
    <cfRule type="iconSet" priority="15">
      <iconSet iconSet="3Arrows">
        <cfvo type="percent" val="0"/>
        <cfvo type="num" val="0"/>
        <cfvo type="num" val="1E-3"/>
      </iconSet>
    </cfRule>
  </conditionalFormatting>
  <conditionalFormatting sqref="E44">
    <cfRule type="cellIs" dxfId="6" priority="14" stopIfTrue="1" operator="lessThan">
      <formula>0</formula>
    </cfRule>
  </conditionalFormatting>
  <conditionalFormatting sqref="E44">
    <cfRule type="iconSet" priority="13">
      <iconSet iconSet="3Arrows">
        <cfvo type="percent" val="0"/>
        <cfvo type="num" val="0"/>
        <cfvo type="num" val="1E-3"/>
      </iconSet>
    </cfRule>
  </conditionalFormatting>
  <conditionalFormatting sqref="E104 E98 E96 E91 E87 E79 E62 E54 E48">
    <cfRule type="cellIs" dxfId="5" priority="12" stopIfTrue="1" operator="lessThan">
      <formula>0</formula>
    </cfRule>
  </conditionalFormatting>
  <conditionalFormatting sqref="E104 E98 E96 E91 E87 E79 E62 E54 E48">
    <cfRule type="iconSet" priority="11">
      <iconSet iconSet="3Arrows">
        <cfvo type="percent" val="0"/>
        <cfvo type="num" val="0"/>
        <cfvo type="num" val="1E-3"/>
      </iconSet>
    </cfRule>
  </conditionalFormatting>
  <conditionalFormatting sqref="E106">
    <cfRule type="cellIs" dxfId="4" priority="10" stopIfTrue="1" operator="lessThan">
      <formula>0</formula>
    </cfRule>
  </conditionalFormatting>
  <conditionalFormatting sqref="E106">
    <cfRule type="iconSet" priority="9">
      <iconSet iconSet="3Arrows">
        <cfvo type="percent" val="0"/>
        <cfvo type="num" val="0"/>
        <cfvo type="num" val="1E-3"/>
      </iconSet>
    </cfRule>
  </conditionalFormatting>
  <conditionalFormatting sqref="E83">
    <cfRule type="cellIs" dxfId="3" priority="8" stopIfTrue="1" operator="lessThan">
      <formula>0</formula>
    </cfRule>
  </conditionalFormatting>
  <conditionalFormatting sqref="E83">
    <cfRule type="iconSet" priority="7">
      <iconSet iconSet="3Arrows">
        <cfvo type="percent" val="0"/>
        <cfvo type="num" val="0"/>
        <cfvo type="num" val="1E-3"/>
      </iconSet>
    </cfRule>
  </conditionalFormatting>
  <conditionalFormatting sqref="E100">
    <cfRule type="cellIs" dxfId="2" priority="6" stopIfTrue="1" operator="lessThan">
      <formula>0</formula>
    </cfRule>
  </conditionalFormatting>
  <conditionalFormatting sqref="E100">
    <cfRule type="iconSet" priority="5">
      <iconSet iconSet="3Arrows">
        <cfvo type="percent" val="0"/>
        <cfvo type="num" val="0"/>
        <cfvo type="num" val="1E-3"/>
      </iconSet>
    </cfRule>
  </conditionalFormatting>
  <conditionalFormatting sqref="E89">
    <cfRule type="cellIs" dxfId="1" priority="4" stopIfTrue="1" operator="lessThan">
      <formula>0</formula>
    </cfRule>
  </conditionalFormatting>
  <conditionalFormatting sqref="E89">
    <cfRule type="iconSet" priority="3">
      <iconSet iconSet="3Arrows">
        <cfvo type="percent" val="0"/>
        <cfvo type="num" val="0"/>
        <cfvo type="num" val="1E-3"/>
      </iconSet>
    </cfRule>
  </conditionalFormatting>
  <conditionalFormatting sqref="E13">
    <cfRule type="cellIs" dxfId="0" priority="2" stopIfTrue="1" operator="lessThan">
      <formula>0</formula>
    </cfRule>
  </conditionalFormatting>
  <conditionalFormatting sqref="E13">
    <cfRule type="iconSet" priority="1">
      <iconSet iconSet="3Arrows">
        <cfvo type="percent" val="0"/>
        <cfvo type="num" val="0"/>
        <cfvo type="num" val="1E-3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COA</vt:lpstr>
      <vt:lpstr>REKAP GL</vt:lpstr>
      <vt:lpstr>LAP PENJUALAN</vt:lpstr>
      <vt:lpstr>Jurnal Entri</vt:lpstr>
      <vt:lpstr>Jenis Laporan</vt:lpstr>
      <vt:lpstr>1.1 LR Depo</vt:lpstr>
      <vt:lpstr>1.2 Konsolidasi LR Depo</vt:lpstr>
      <vt:lpstr>1.3 LR PT</vt:lpstr>
      <vt:lpstr>2. Neraca</vt:lpstr>
      <vt:lpstr>3. Arus Kas</vt:lpstr>
      <vt:lpstr>'REKAP GL'!more</vt:lpstr>
      <vt:lpstr>'LAP PENJUALAN'!Print_Area</vt:lpstr>
      <vt:lpstr>'REKAP GL'!Print_Area</vt:lpstr>
      <vt:lpstr>'REKAP GL'!rekapgl</vt:lpstr>
      <vt:lpstr>'1.2 Konsolidasi LR Depo'!rl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Makhmud Khunaefi</dc:creator>
  <cp:lastModifiedBy>Ovan</cp:lastModifiedBy>
  <dcterms:created xsi:type="dcterms:W3CDTF">2021-11-02T01:36:33Z</dcterms:created>
  <dcterms:modified xsi:type="dcterms:W3CDTF">2022-01-17T09:35:19Z</dcterms:modified>
</cp:coreProperties>
</file>