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CHSIN\Laporan Keuangan\Laporan Keuangan 2021-4\"/>
    </mc:Choice>
  </mc:AlternateContent>
  <xr:revisionPtr revIDLastSave="0" documentId="13_ncr:1_{D61D0C76-2DD2-41EA-AAAE-081430F7465D}" xr6:coauthVersionLast="47" xr6:coauthVersionMax="47" xr10:uidLastSave="{00000000-0000-0000-0000-000000000000}"/>
  <bookViews>
    <workbookView xWindow="-120" yWindow="-120" windowWidth="20730" windowHeight="11160" tabRatio="930" firstSheet="2" activeTab="8" xr2:uid="{CD6D8CB4-7623-4859-8C89-C2AC55CD1EFB}"/>
  </bookViews>
  <sheets>
    <sheet name="Alur" sheetId="10" r:id="rId1"/>
    <sheet name="Master Ekspedisi" sheetId="2" r:id="rId2"/>
    <sheet name="Integrasi Pembelian(BTB&amp;BKB)" sheetId="3" r:id="rId3"/>
    <sheet name="OA Non BTB Supp" sheetId="8" r:id="rId4"/>
    <sheet name="CN" sheetId="9" r:id="rId5"/>
    <sheet name="Pembayaran Hutang TIV" sheetId="4" r:id="rId6"/>
    <sheet name="Pembayaran Hutang OA" sheetId="5" r:id="rId7"/>
    <sheet name="Laporan Hutang TIV" sheetId="6" r:id="rId8"/>
    <sheet name="Laporan Hutang OA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7" l="1"/>
  <c r="L14" i="7"/>
  <c r="K15" i="5"/>
  <c r="L13" i="7"/>
  <c r="O13" i="7" s="1"/>
  <c r="L12" i="7"/>
  <c r="L11" i="7"/>
  <c r="L10" i="7"/>
  <c r="O10" i="7" s="1"/>
  <c r="N13" i="7"/>
  <c r="L16" i="6"/>
  <c r="L15" i="6"/>
  <c r="L14" i="6"/>
  <c r="L13" i="6"/>
  <c r="N13" i="6" s="1"/>
  <c r="L12" i="6"/>
  <c r="O12" i="6" s="1"/>
  <c r="K14" i="5"/>
  <c r="K13" i="5"/>
  <c r="K12" i="5"/>
  <c r="K11" i="5"/>
  <c r="J16" i="4"/>
  <c r="J15" i="4"/>
  <c r="J14" i="4"/>
  <c r="J13" i="4"/>
  <c r="H9" i="4" s="1"/>
  <c r="J12" i="4"/>
  <c r="N8" i="3"/>
  <c r="N7" i="3"/>
  <c r="N6" i="3"/>
  <c r="N17" i="3"/>
  <c r="N5" i="3"/>
  <c r="H8" i="5" l="1"/>
  <c r="L15" i="7"/>
  <c r="K17" i="6"/>
  <c r="N12" i="7"/>
  <c r="O12" i="7" s="1"/>
  <c r="N11" i="7"/>
  <c r="O13" i="6"/>
  <c r="N14" i="6"/>
  <c r="O14" i="6" s="1"/>
  <c r="N15" i="6"/>
  <c r="O15" i="6" s="1"/>
  <c r="N16" i="6"/>
  <c r="O16" i="6" s="1"/>
  <c r="O17" i="6" l="1"/>
  <c r="O11" i="7"/>
  <c r="O15" i="7" s="1"/>
  <c r="N15" i="7"/>
  <c r="N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USER-MAHMUD</author>
  </authors>
  <commentList>
    <comment ref="O4" authorId="0" shapeId="0" xr:uid="{9E16FECC-1C74-48FF-A512-2C7EFBF1F39B}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Rincian Ekspedisi mengacu pada Master Ekspedisi dan DMS, sehingga bisa muncul secara otomatis</t>
        </r>
      </text>
    </comment>
    <comment ref="R4" authorId="0" shapeId="0" xr:uid="{C6651AA2-87A8-41FE-9391-A8A521F2E78E}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Untuk proses Apply </t>
        </r>
      </text>
    </comment>
    <comment ref="L16" authorId="0" shapeId="0" xr:uid="{E26AE133-B61D-49B0-81A4-7A081B20C98D}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Untuk nominal Qty di buat minus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USER-MAHMUD</author>
  </authors>
  <commentList>
    <comment ref="G8" authorId="0" shapeId="0" xr:uid="{7DB65CFB-0411-4AFD-BC62-217E61CF3A81}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Di pastikan saja akunnya, sehingga bisa muncul otomatis.
 </t>
        </r>
      </text>
    </comment>
    <comment ref="G9" authorId="0" shapeId="0" xr:uid="{91B2FB35-ADA9-4B28-8FE4-89807BA9D0F9}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Total tagihan hanya menjumlah yang sudah di checklist saja</t>
        </r>
      </text>
    </comment>
    <comment ref="K11" authorId="0" shapeId="0" xr:uid="{AAD86E6C-7A59-4B8F-958A-3F898296E98F}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di isi manual oleh tim acc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USER-MAHMUD</author>
  </authors>
  <commentList>
    <comment ref="G7" authorId="0" shapeId="0" xr:uid="{25173E2A-5925-497E-A0A0-B3E877113730}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Di pastikan saja akunnya, sehingga bisa muncul otomatis.
 </t>
        </r>
      </text>
    </comment>
    <comment ref="G8" authorId="0" shapeId="0" xr:uid="{434E86CA-BD19-4978-930F-0B2317AC4384}">
      <text>
        <r>
          <rPr>
            <b/>
            <sz val="9"/>
            <color indexed="81"/>
            <rFont val="Tahoma"/>
            <family val="2"/>
          </rPr>
          <t>USER-MAHMUD:</t>
        </r>
        <r>
          <rPr>
            <sz val="9"/>
            <color indexed="81"/>
            <rFont val="Tahoma"/>
            <family val="2"/>
          </rPr>
          <t xml:space="preserve">
Total tagihan hanya menjumlah yang sudah di checklist saja</t>
        </r>
      </text>
    </comment>
  </commentList>
</comments>
</file>

<file path=xl/sharedStrings.xml><?xml version="1.0" encoding="utf-8"?>
<sst xmlns="http://schemas.openxmlformats.org/spreadsheetml/2006/main" count="308" uniqueCount="89">
  <si>
    <t>Keterangan</t>
  </si>
  <si>
    <t>Kode Exp</t>
  </si>
  <si>
    <t>Nama Exp</t>
  </si>
  <si>
    <t>Detail</t>
  </si>
  <si>
    <t>Asal</t>
  </si>
  <si>
    <t>Tujuan</t>
  </si>
  <si>
    <t>Qty</t>
  </si>
  <si>
    <t>Tarif</t>
  </si>
  <si>
    <t>001</t>
  </si>
  <si>
    <t>YPS</t>
  </si>
  <si>
    <t>Pasuruan</t>
  </si>
  <si>
    <t xml:space="preserve">OA Tambahan </t>
  </si>
  <si>
    <t>Sukorejo</t>
  </si>
  <si>
    <t>Jenis Produk</t>
  </si>
  <si>
    <t>GLN Lasah</t>
  </si>
  <si>
    <t>GLN  Jugrack</t>
  </si>
  <si>
    <t>Probolinggo</t>
  </si>
  <si>
    <t>PT. TIV-PROD PANDAAN</t>
  </si>
  <si>
    <t>PT. TIV-PROD KEBUN CANDI</t>
  </si>
  <si>
    <t>SPS</t>
  </si>
  <si>
    <t>Format yang di inginkan :</t>
  </si>
  <si>
    <t xml:space="preserve">Tgl BTB </t>
  </si>
  <si>
    <t>No BTB</t>
  </si>
  <si>
    <t>ID Vendor</t>
  </si>
  <si>
    <t>Nama Vendor</t>
  </si>
  <si>
    <t>No DN</t>
  </si>
  <si>
    <t>No CO</t>
  </si>
  <si>
    <t>TGL SJP</t>
  </si>
  <si>
    <t>Depo</t>
  </si>
  <si>
    <t>Nama Produk</t>
  </si>
  <si>
    <t>Harga</t>
  </si>
  <si>
    <t>Total</t>
  </si>
  <si>
    <t>Checklist</t>
  </si>
  <si>
    <t>√</t>
  </si>
  <si>
    <t>Data BTB</t>
  </si>
  <si>
    <t>Data BKB</t>
  </si>
  <si>
    <t xml:space="preserve">Tgl BKB </t>
  </si>
  <si>
    <t>No BKB</t>
  </si>
  <si>
    <t>Ekspedisi</t>
  </si>
  <si>
    <t>Tarif OA</t>
  </si>
  <si>
    <t>Tambahan OA</t>
  </si>
  <si>
    <t>No. Dokumen</t>
  </si>
  <si>
    <t>Vendor</t>
  </si>
  <si>
    <t>No Jurnal</t>
  </si>
  <si>
    <t>Akun/Sub Akun</t>
  </si>
  <si>
    <t>Nama PT</t>
  </si>
  <si>
    <t>079-0000076</t>
  </si>
  <si>
    <t>LMS</t>
  </si>
  <si>
    <t>A.220</t>
  </si>
  <si>
    <t>Tgl BTB</t>
  </si>
  <si>
    <t>079-0000079</t>
  </si>
  <si>
    <t>079-0000078</t>
  </si>
  <si>
    <t>AQ.GALLON ISI</t>
  </si>
  <si>
    <t>AQ.GALLON BTL</t>
  </si>
  <si>
    <t>TISSUE</t>
  </si>
  <si>
    <t>No Invoice</t>
  </si>
  <si>
    <t>Tgl BTB/BKB</t>
  </si>
  <si>
    <t>No BTB/BKB</t>
  </si>
  <si>
    <t>Total Tagihan</t>
  </si>
  <si>
    <t>Tgl Pelunasan</t>
  </si>
  <si>
    <t>Tanggal</t>
  </si>
  <si>
    <t>Pembayaran</t>
  </si>
  <si>
    <t>Sisa Saldo</t>
  </si>
  <si>
    <t>-</t>
  </si>
  <si>
    <t>Laporan Hutang TIV</t>
  </si>
  <si>
    <t>Note : Laporan hutang bisa di tarik dalam bentuk excel</t>
  </si>
  <si>
    <t>Laporan Hutang OA</t>
  </si>
  <si>
    <t>Form Input OA Manual (Non BTB Supp)</t>
  </si>
  <si>
    <t>Depo Asal</t>
  </si>
  <si>
    <t>Depo Tujuan</t>
  </si>
  <si>
    <t>No SJ</t>
  </si>
  <si>
    <t>080-0087687</t>
  </si>
  <si>
    <t>Banyuwangi</t>
  </si>
  <si>
    <t>Jember</t>
  </si>
  <si>
    <t>GLL</t>
  </si>
  <si>
    <t>SPP09764</t>
  </si>
  <si>
    <t>A.330</t>
  </si>
  <si>
    <t>Note : OA ini terjadi ketika ada mutasi antar cabang menggunakan armada Expedisi, jadi di buatkan menu sendiri untuk input</t>
  </si>
  <si>
    <t xml:space="preserve">              dan masuk ke dalam pembayaran dan laporan hutang OA</t>
  </si>
  <si>
    <t>s/d</t>
  </si>
  <si>
    <t>Form Input CN/DN Manual</t>
  </si>
  <si>
    <t>Note : Menu ini di gunakan ketika ada CN/DN yang muncul dan akan mengurangi Hutang TIV</t>
  </si>
  <si>
    <t>Tgl CN</t>
  </si>
  <si>
    <t>Nominal</t>
  </si>
  <si>
    <t>No CN/DN</t>
  </si>
  <si>
    <t xml:space="preserve">              sisa saldo Hutang TIV harus di kurangi dengan CN yang sudah di input</t>
  </si>
  <si>
    <t>Form Master Ekspedisi</t>
  </si>
  <si>
    <t xml:space="preserve">Ket </t>
  </si>
  <si>
    <t>Klaim Traid Pormo A.1500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</si>
</sst>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1" applyNumberFormat="1" applyFont="1"/>
    <xf numFmtId="0" fontId="0" fillId="0" borderId="1" xfId="0" applyBorder="1"/>
    <xf numFmtId="0" fontId="0" fillId="0" borderId="1" xfId="0" quotePrefix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1" applyNumberFormat="1" applyFont="1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166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0" xfId="0" applyBorder="1"/>
    <xf numFmtId="166" fontId="0" fillId="0" borderId="1" xfId="1" applyNumberFormat="1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13</xdr:col>
      <xdr:colOff>265689</xdr:colOff>
      <xdr:row>25</xdr:row>
      <xdr:rowOff>56558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D5739-0B29-43A0-A801-4C163495E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85725"/>
          <a:ext cx="8085714" cy="4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28</xdr:row>
      <xdr:rowOff>114300</xdr:rowOff>
    </xdr:from>
    <xdr:to>
      <xdr:col>13</xdr:col>
      <xdr:colOff>256164</xdr:colOff>
      <xdr:row>46</xdr:row>
      <xdr:rowOff>9109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F9DBB3-174C-4EBD-B107-ABFFD184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5448300"/>
          <a:ext cx="8085714" cy="3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9</xdr:row>
      <xdr:rowOff>104775</xdr:rowOff>
    </xdr:from>
    <xdr:to>
      <xdr:col>1</xdr:col>
      <xdr:colOff>666751</xdr:colOff>
      <xdr:row>10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C391FCC-1228-4DDF-81F0-11D55FA582E7}"/>
            </a:ext>
          </a:extLst>
        </xdr:cNvPr>
        <xdr:cNvSpPr/>
      </xdr:nvSpPr>
      <xdr:spPr>
        <a:xfrm>
          <a:off x="400051" y="7343775"/>
          <a:ext cx="6858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PROSES</a:t>
          </a:r>
        </a:p>
      </xdr:txBody>
    </xdr:sp>
    <xdr:clientData/>
  </xdr:twoCellAnchor>
  <xdr:twoCellAnchor>
    <xdr:from>
      <xdr:col>1</xdr:col>
      <xdr:colOff>9525</xdr:colOff>
      <xdr:row>20</xdr:row>
      <xdr:rowOff>95250</xdr:rowOff>
    </xdr:from>
    <xdr:to>
      <xdr:col>1</xdr:col>
      <xdr:colOff>695325</xdr:colOff>
      <xdr:row>21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E1E753-C5B9-4882-8614-5F98FBF49468}"/>
            </a:ext>
          </a:extLst>
        </xdr:cNvPr>
        <xdr:cNvSpPr/>
      </xdr:nvSpPr>
      <xdr:spPr>
        <a:xfrm>
          <a:off x="428625" y="9429750"/>
          <a:ext cx="6858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PROSES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36</xdr:row>
      <xdr:rowOff>28575</xdr:rowOff>
    </xdr:from>
    <xdr:to>
      <xdr:col>16</xdr:col>
      <xdr:colOff>531876</xdr:colOff>
      <xdr:row>44</xdr:row>
      <xdr:rowOff>123623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370B0C-0121-4B53-9E58-13135D1F7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115050"/>
          <a:ext cx="12190476" cy="1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34</xdr:row>
      <xdr:rowOff>28575</xdr:rowOff>
    </xdr:from>
    <xdr:to>
      <xdr:col>17</xdr:col>
      <xdr:colOff>198501</xdr:colOff>
      <xdr:row>42</xdr:row>
      <xdr:rowOff>123623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2A836-F8FE-4065-8950-06F12C54A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858000"/>
          <a:ext cx="12190476" cy="1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F05F-9590-4421-A600-4819FF26BF3F}">
  <dimension ref="A1"/>
  <sheetViews>
    <sheetView showGridLines="0" topLeftCell="A13" workbookViewId="0">
      <selection activeCell="O8" sqref="O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DD4F-3E07-47F6-B266-6E1C2DD3099F}">
  <dimension ref="B1:G14"/>
  <sheetViews>
    <sheetView showGridLines="0" workbookViewId="0">
      <selection activeCell="C16" sqref="C16"/>
    </sheetView>
  </sheetViews>
  <sheetFormatPr defaultRowHeight="15" x14ac:dyDescent="0.25"/>
  <cols>
    <col min="1" max="1" width="3.7109375" customWidth="1"/>
    <col min="2" max="2" width="25.85546875" bestFit="1" customWidth="1"/>
    <col min="3" max="3" width="11.7109375" bestFit="1" customWidth="1"/>
    <col min="4" max="4" width="14.5703125" customWidth="1"/>
    <col min="5" max="5" width="8.5703125" style="1" bestFit="1" customWidth="1"/>
    <col min="6" max="6" width="13.28515625" style="1" bestFit="1" customWidth="1"/>
    <col min="7" max="7" width="15.28515625" style="1" bestFit="1" customWidth="1"/>
  </cols>
  <sheetData>
    <row r="1" spans="2:7" ht="26.25" x14ac:dyDescent="0.4">
      <c r="B1" s="20" t="s">
        <v>86</v>
      </c>
    </row>
    <row r="4" spans="2:7" x14ac:dyDescent="0.25">
      <c r="B4" s="2" t="s">
        <v>1</v>
      </c>
      <c r="C4" s="3" t="s">
        <v>8</v>
      </c>
    </row>
    <row r="5" spans="2:7" x14ac:dyDescent="0.25">
      <c r="B5" s="2" t="s">
        <v>2</v>
      </c>
      <c r="C5" s="2" t="s">
        <v>9</v>
      </c>
    </row>
    <row r="6" spans="2:7" x14ac:dyDescent="0.25">
      <c r="B6" s="2" t="s">
        <v>0</v>
      </c>
      <c r="C6" s="2"/>
    </row>
    <row r="8" spans="2:7" x14ac:dyDescent="0.25">
      <c r="B8" t="s">
        <v>3</v>
      </c>
    </row>
    <row r="9" spans="2:7" x14ac:dyDescent="0.25">
      <c r="B9" s="2" t="s">
        <v>4</v>
      </c>
      <c r="C9" s="2" t="s">
        <v>5</v>
      </c>
      <c r="D9" s="2" t="s">
        <v>13</v>
      </c>
      <c r="E9" s="5" t="s">
        <v>6</v>
      </c>
      <c r="F9" s="5" t="s">
        <v>7</v>
      </c>
      <c r="G9" s="5" t="s">
        <v>11</v>
      </c>
    </row>
    <row r="10" spans="2:7" x14ac:dyDescent="0.25">
      <c r="B10" s="2" t="s">
        <v>17</v>
      </c>
      <c r="C10" s="2" t="s">
        <v>10</v>
      </c>
      <c r="D10" s="2" t="s">
        <v>14</v>
      </c>
      <c r="E10" s="5">
        <v>1008</v>
      </c>
      <c r="F10" s="5">
        <v>1150000</v>
      </c>
      <c r="G10" s="5">
        <v>0</v>
      </c>
    </row>
    <row r="11" spans="2:7" x14ac:dyDescent="0.25">
      <c r="B11" s="2" t="s">
        <v>17</v>
      </c>
      <c r="C11" s="2" t="s">
        <v>12</v>
      </c>
      <c r="D11" s="2" t="s">
        <v>15</v>
      </c>
      <c r="E11" s="5">
        <v>768</v>
      </c>
      <c r="F11" s="5">
        <v>950000</v>
      </c>
      <c r="G11" s="5">
        <v>0</v>
      </c>
    </row>
    <row r="12" spans="2:7" x14ac:dyDescent="0.25">
      <c r="B12" s="2" t="s">
        <v>18</v>
      </c>
      <c r="C12" s="2" t="s">
        <v>16</v>
      </c>
      <c r="D12" s="2" t="s">
        <v>14</v>
      </c>
      <c r="E12" s="5">
        <v>1344</v>
      </c>
      <c r="F12" s="5">
        <v>1550000</v>
      </c>
      <c r="G12" s="5">
        <v>103000</v>
      </c>
    </row>
    <row r="13" spans="2:7" x14ac:dyDescent="0.25">
      <c r="B13" s="2" t="s">
        <v>17</v>
      </c>
      <c r="C13" s="2" t="s">
        <v>10</v>
      </c>
      <c r="D13" s="2" t="s">
        <v>19</v>
      </c>
      <c r="E13" s="5">
        <v>1280</v>
      </c>
      <c r="F13" s="5">
        <v>1150000</v>
      </c>
      <c r="G13" s="5">
        <v>0</v>
      </c>
    </row>
    <row r="14" spans="2:7" x14ac:dyDescent="0.25">
      <c r="B14" s="2" t="s">
        <v>18</v>
      </c>
      <c r="C14" s="2" t="s">
        <v>10</v>
      </c>
      <c r="D14" s="2" t="s">
        <v>14</v>
      </c>
      <c r="E14" s="5">
        <v>1008</v>
      </c>
      <c r="F14" s="5">
        <v>1100000</v>
      </c>
      <c r="G14" s="5">
        <v>75000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80DC-AA15-4694-802B-108E1C0A6F1A}">
  <dimension ref="B1:R20"/>
  <sheetViews>
    <sheetView showGridLines="0" workbookViewId="0">
      <selection activeCell="K11" sqref="K11"/>
    </sheetView>
  </sheetViews>
  <sheetFormatPr defaultRowHeight="15" x14ac:dyDescent="0.25"/>
  <cols>
    <col min="1" max="1" width="2.85546875" customWidth="1"/>
    <col min="2" max="2" width="12.7109375" customWidth="1"/>
    <col min="3" max="3" width="11.42578125" customWidth="1"/>
    <col min="4" max="4" width="9.85546875" bestFit="1" customWidth="1"/>
    <col min="5" max="5" width="27.28515625" bestFit="1" customWidth="1"/>
    <col min="6" max="6" width="10.140625" bestFit="1" customWidth="1"/>
    <col min="7" max="7" width="14.28515625" bestFit="1" customWidth="1"/>
    <col min="8" max="8" width="11.5703125" bestFit="1" customWidth="1"/>
    <col min="9" max="9" width="10.7109375" bestFit="1" customWidth="1"/>
    <col min="10" max="10" width="10.42578125" customWidth="1"/>
    <col min="11" max="11" width="16.42578125" bestFit="1" customWidth="1"/>
    <col min="14" max="14" width="12.28515625" bestFit="1" customWidth="1"/>
    <col min="15" max="15" width="10.7109375" bestFit="1" customWidth="1"/>
    <col min="16" max="17" width="14.85546875" bestFit="1" customWidth="1"/>
    <col min="18" max="18" width="10.42578125" bestFit="1" customWidth="1"/>
  </cols>
  <sheetData>
    <row r="1" spans="2:18" x14ac:dyDescent="0.25">
      <c r="B1" t="s">
        <v>20</v>
      </c>
    </row>
    <row r="3" spans="2:18" x14ac:dyDescent="0.25">
      <c r="B3" t="s">
        <v>34</v>
      </c>
    </row>
    <row r="4" spans="2:18" x14ac:dyDescent="0.25">
      <c r="B4" s="11" t="s">
        <v>21</v>
      </c>
      <c r="C4" s="11" t="s">
        <v>22</v>
      </c>
      <c r="D4" s="11" t="s">
        <v>23</v>
      </c>
      <c r="E4" s="12" t="s">
        <v>24</v>
      </c>
      <c r="F4" s="12" t="s">
        <v>45</v>
      </c>
      <c r="G4" s="13" t="s">
        <v>26</v>
      </c>
      <c r="H4" s="13" t="s">
        <v>25</v>
      </c>
      <c r="I4" s="13" t="s">
        <v>27</v>
      </c>
      <c r="J4" s="13" t="s">
        <v>28</v>
      </c>
      <c r="K4" s="13" t="s">
        <v>29</v>
      </c>
      <c r="L4" s="13" t="s">
        <v>6</v>
      </c>
      <c r="M4" s="13" t="s">
        <v>30</v>
      </c>
      <c r="N4" s="13" t="s">
        <v>31</v>
      </c>
      <c r="O4" s="13" t="s">
        <v>38</v>
      </c>
      <c r="P4" s="13" t="s">
        <v>39</v>
      </c>
      <c r="Q4" s="13" t="s">
        <v>40</v>
      </c>
      <c r="R4" s="13" t="s">
        <v>32</v>
      </c>
    </row>
    <row r="5" spans="2:18" x14ac:dyDescent="0.25">
      <c r="B5" s="16">
        <v>44197</v>
      </c>
      <c r="C5" s="2" t="s">
        <v>46</v>
      </c>
      <c r="D5" s="2">
        <v>118</v>
      </c>
      <c r="E5" s="4" t="s">
        <v>17</v>
      </c>
      <c r="F5" s="4" t="s">
        <v>47</v>
      </c>
      <c r="G5" s="10">
        <v>9087638462</v>
      </c>
      <c r="H5" s="10">
        <v>50983417</v>
      </c>
      <c r="I5" s="9">
        <v>44196</v>
      </c>
      <c r="J5" s="5" t="s">
        <v>10</v>
      </c>
      <c r="K5" s="5" t="s">
        <v>48</v>
      </c>
      <c r="L5" s="5">
        <v>1280</v>
      </c>
      <c r="M5" s="5">
        <v>20000</v>
      </c>
      <c r="N5" s="5">
        <f>L5*M5</f>
        <v>25600000</v>
      </c>
      <c r="O5" s="5" t="s">
        <v>9</v>
      </c>
      <c r="P5" s="5">
        <v>1150000</v>
      </c>
      <c r="Q5" s="5">
        <v>0</v>
      </c>
      <c r="R5" s="6" t="s">
        <v>33</v>
      </c>
    </row>
    <row r="6" spans="2:18" x14ac:dyDescent="0.25">
      <c r="B6" s="16">
        <v>44229</v>
      </c>
      <c r="C6" s="2" t="s">
        <v>51</v>
      </c>
      <c r="D6" s="2">
        <v>164</v>
      </c>
      <c r="E6" s="4" t="s">
        <v>18</v>
      </c>
      <c r="F6" s="4" t="s">
        <v>47</v>
      </c>
      <c r="G6" s="10">
        <v>9087638823</v>
      </c>
      <c r="H6" s="10">
        <v>50983769</v>
      </c>
      <c r="I6" s="9">
        <v>44229</v>
      </c>
      <c r="J6" s="5" t="s">
        <v>10</v>
      </c>
      <c r="K6" s="5" t="s">
        <v>52</v>
      </c>
      <c r="L6" s="5">
        <v>1008</v>
      </c>
      <c r="M6" s="5">
        <v>9800</v>
      </c>
      <c r="N6" s="5">
        <f>L6*M6</f>
        <v>9878400</v>
      </c>
      <c r="O6" s="5" t="s">
        <v>9</v>
      </c>
      <c r="P6" s="5">
        <v>1100000</v>
      </c>
      <c r="Q6" s="5">
        <v>75000</v>
      </c>
      <c r="R6" s="6" t="s">
        <v>33</v>
      </c>
    </row>
    <row r="7" spans="2:18" x14ac:dyDescent="0.25">
      <c r="B7" s="16">
        <v>44229</v>
      </c>
      <c r="C7" s="2" t="s">
        <v>51</v>
      </c>
      <c r="D7" s="2">
        <v>164</v>
      </c>
      <c r="E7" s="4" t="s">
        <v>18</v>
      </c>
      <c r="F7" s="4" t="s">
        <v>47</v>
      </c>
      <c r="G7" s="10">
        <v>9087638823</v>
      </c>
      <c r="H7" s="10">
        <v>50983769</v>
      </c>
      <c r="I7" s="9">
        <v>44229</v>
      </c>
      <c r="J7" s="5" t="s">
        <v>10</v>
      </c>
      <c r="K7" s="5" t="s">
        <v>53</v>
      </c>
      <c r="L7" s="5">
        <v>1008</v>
      </c>
      <c r="M7" s="5">
        <v>30000</v>
      </c>
      <c r="N7" s="5">
        <f t="shared" ref="N7:N8" si="0">L7*M7</f>
        <v>30240000</v>
      </c>
      <c r="O7" s="5" t="s">
        <v>9</v>
      </c>
      <c r="P7" s="5">
        <v>0</v>
      </c>
      <c r="Q7" s="5">
        <v>0</v>
      </c>
      <c r="R7" s="6" t="s">
        <v>33</v>
      </c>
    </row>
    <row r="8" spans="2:18" x14ac:dyDescent="0.25">
      <c r="B8" s="16">
        <v>44229</v>
      </c>
      <c r="C8" s="2" t="s">
        <v>51</v>
      </c>
      <c r="D8" s="2">
        <v>164</v>
      </c>
      <c r="E8" s="4" t="s">
        <v>18</v>
      </c>
      <c r="F8" s="4" t="s">
        <v>47</v>
      </c>
      <c r="G8" s="10">
        <v>9087638823</v>
      </c>
      <c r="H8" s="10">
        <v>50983769</v>
      </c>
      <c r="I8" s="9">
        <v>44229</v>
      </c>
      <c r="J8" s="5" t="s">
        <v>10</v>
      </c>
      <c r="K8" s="5" t="s">
        <v>54</v>
      </c>
      <c r="L8" s="5">
        <v>1008</v>
      </c>
      <c r="M8" s="5">
        <v>0</v>
      </c>
      <c r="N8" s="5">
        <f t="shared" si="0"/>
        <v>0</v>
      </c>
      <c r="O8" s="5" t="s">
        <v>9</v>
      </c>
      <c r="P8" s="5">
        <v>0</v>
      </c>
      <c r="Q8" s="5">
        <v>0</v>
      </c>
      <c r="R8" s="6" t="s">
        <v>33</v>
      </c>
    </row>
    <row r="9" spans="2:18" x14ac:dyDescent="0.25">
      <c r="B9" s="2"/>
      <c r="C9" s="2"/>
      <c r="D9" s="2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 t="s">
        <v>33</v>
      </c>
    </row>
    <row r="15" spans="2:18" x14ac:dyDescent="0.25">
      <c r="B15" t="s">
        <v>35</v>
      </c>
    </row>
    <row r="16" spans="2:18" x14ac:dyDescent="0.25">
      <c r="B16" s="2" t="s">
        <v>36</v>
      </c>
      <c r="C16" s="2" t="s">
        <v>37</v>
      </c>
      <c r="D16" s="2" t="s">
        <v>23</v>
      </c>
      <c r="E16" s="4" t="s">
        <v>24</v>
      </c>
      <c r="F16" s="4" t="s">
        <v>45</v>
      </c>
      <c r="G16" s="5" t="s">
        <v>26</v>
      </c>
      <c r="H16" s="5" t="s">
        <v>25</v>
      </c>
      <c r="I16" s="5" t="s">
        <v>27</v>
      </c>
      <c r="J16" s="5" t="s">
        <v>28</v>
      </c>
      <c r="K16" s="5" t="s">
        <v>29</v>
      </c>
      <c r="L16" s="5" t="s">
        <v>6</v>
      </c>
      <c r="M16" s="5" t="s">
        <v>30</v>
      </c>
      <c r="N16" s="5" t="s">
        <v>31</v>
      </c>
      <c r="O16" s="5" t="s">
        <v>32</v>
      </c>
    </row>
    <row r="17" spans="2:15" x14ac:dyDescent="0.25">
      <c r="B17" s="16">
        <v>44229</v>
      </c>
      <c r="C17" s="2" t="s">
        <v>50</v>
      </c>
      <c r="D17" s="2">
        <v>164</v>
      </c>
      <c r="E17" s="4" t="s">
        <v>18</v>
      </c>
      <c r="F17" s="4" t="s">
        <v>47</v>
      </c>
      <c r="G17" s="10">
        <v>9087638823</v>
      </c>
      <c r="H17" s="10">
        <v>50983769</v>
      </c>
      <c r="I17" s="9">
        <v>44229</v>
      </c>
      <c r="J17" s="5" t="s">
        <v>10</v>
      </c>
      <c r="K17" s="5" t="s">
        <v>53</v>
      </c>
      <c r="L17" s="5">
        <v>-1008</v>
      </c>
      <c r="M17" s="5">
        <v>30000</v>
      </c>
      <c r="N17" s="5">
        <f>L17*M17</f>
        <v>-30240000</v>
      </c>
      <c r="O17" s="6" t="s">
        <v>33</v>
      </c>
    </row>
    <row r="18" spans="2:15" x14ac:dyDescent="0.25">
      <c r="B18" s="11"/>
      <c r="C18" s="2"/>
      <c r="D18" s="2"/>
      <c r="E18" s="4"/>
      <c r="F18" s="4"/>
      <c r="G18" s="5"/>
      <c r="H18" s="5"/>
      <c r="I18" s="5"/>
      <c r="J18" s="5"/>
      <c r="K18" s="5"/>
      <c r="L18" s="5"/>
      <c r="M18" s="5"/>
      <c r="N18" s="5"/>
      <c r="O18" s="6" t="s">
        <v>33</v>
      </c>
    </row>
    <row r="19" spans="2:15" x14ac:dyDescent="0.25">
      <c r="B19" s="11"/>
      <c r="C19" s="2"/>
      <c r="D19" s="2"/>
      <c r="E19" s="4"/>
      <c r="F19" s="4"/>
      <c r="G19" s="5"/>
      <c r="H19" s="5"/>
      <c r="I19" s="5"/>
      <c r="J19" s="5"/>
      <c r="K19" s="5"/>
      <c r="L19" s="5"/>
      <c r="M19" s="5"/>
      <c r="N19" s="5"/>
      <c r="O19" s="6" t="s">
        <v>33</v>
      </c>
    </row>
    <row r="20" spans="2:15" x14ac:dyDescent="0.25">
      <c r="B20" s="2"/>
      <c r="C20" s="2"/>
      <c r="D20" s="2"/>
      <c r="E20" s="4"/>
      <c r="F20" s="4"/>
      <c r="G20" s="5"/>
      <c r="H20" s="5"/>
      <c r="I20" s="5"/>
      <c r="J20" s="5"/>
      <c r="K20" s="5"/>
      <c r="L20" s="5"/>
      <c r="M20" s="5"/>
      <c r="N20" s="5"/>
      <c r="O20" s="6" t="s">
        <v>33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6B11-B7AB-4E6D-8596-74BEEC9044C0}">
  <dimension ref="B1:K11"/>
  <sheetViews>
    <sheetView showGridLines="0" workbookViewId="0">
      <selection activeCell="D7" sqref="D7"/>
    </sheetView>
  </sheetViews>
  <sheetFormatPr defaultRowHeight="15" x14ac:dyDescent="0.25"/>
  <cols>
    <col min="2" max="2" width="20.7109375" customWidth="1"/>
    <col min="3" max="3" width="11.7109375" bestFit="1" customWidth="1"/>
    <col min="4" max="4" width="11.28515625" bestFit="1" customWidth="1"/>
    <col min="5" max="5" width="13.7109375" bestFit="1" customWidth="1"/>
    <col min="6" max="6" width="11.140625" bestFit="1" customWidth="1"/>
    <col min="7" max="7" width="9.28515625" bestFit="1" customWidth="1"/>
    <col min="8" max="8" width="14.42578125" bestFit="1" customWidth="1"/>
    <col min="9" max="9" width="7" bestFit="1" customWidth="1"/>
    <col min="10" max="10" width="9" bestFit="1" customWidth="1"/>
    <col min="11" max="11" width="10.42578125" bestFit="1" customWidth="1"/>
    <col min="12" max="12" width="14.85546875" bestFit="1" customWidth="1"/>
    <col min="13" max="13" width="10.42578125" bestFit="1" customWidth="1"/>
  </cols>
  <sheetData>
    <row r="1" spans="2:11" ht="26.25" x14ac:dyDescent="0.4">
      <c r="B1" s="20" t="s">
        <v>67</v>
      </c>
    </row>
    <row r="3" spans="2:11" x14ac:dyDescent="0.25">
      <c r="B3" t="s">
        <v>77</v>
      </c>
    </row>
    <row r="4" spans="2:11" x14ac:dyDescent="0.25">
      <c r="B4" t="s">
        <v>78</v>
      </c>
    </row>
    <row r="6" spans="2:11" x14ac:dyDescent="0.25">
      <c r="B6" s="11" t="s">
        <v>21</v>
      </c>
      <c r="C6" s="11" t="s">
        <v>22</v>
      </c>
      <c r="D6" s="12" t="s">
        <v>68</v>
      </c>
      <c r="E6" s="13" t="s">
        <v>69</v>
      </c>
      <c r="F6" s="13" t="s">
        <v>2</v>
      </c>
      <c r="G6" s="13" t="s">
        <v>70</v>
      </c>
      <c r="H6" s="13" t="s">
        <v>29</v>
      </c>
      <c r="I6" s="13" t="s">
        <v>6</v>
      </c>
      <c r="J6" s="13" t="s">
        <v>7</v>
      </c>
      <c r="K6" s="13" t="s">
        <v>32</v>
      </c>
    </row>
    <row r="7" spans="2:11" x14ac:dyDescent="0.25">
      <c r="B7" s="16">
        <v>44197</v>
      </c>
      <c r="C7" s="11" t="s">
        <v>71</v>
      </c>
      <c r="D7" s="12" t="s">
        <v>73</v>
      </c>
      <c r="E7" s="21" t="s">
        <v>72</v>
      </c>
      <c r="F7" s="21" t="s">
        <v>74</v>
      </c>
      <c r="G7" s="16" t="s">
        <v>75</v>
      </c>
      <c r="H7" s="13" t="s">
        <v>76</v>
      </c>
      <c r="I7" s="13">
        <v>1000</v>
      </c>
      <c r="J7" s="13">
        <v>850000</v>
      </c>
      <c r="K7" s="6" t="s">
        <v>33</v>
      </c>
    </row>
    <row r="8" spans="2:11" x14ac:dyDescent="0.25">
      <c r="B8" s="16"/>
      <c r="C8" s="2"/>
      <c r="D8" s="4"/>
      <c r="E8" s="10"/>
      <c r="F8" s="10"/>
      <c r="G8" s="9"/>
      <c r="H8" s="5"/>
      <c r="I8" s="5"/>
      <c r="J8" s="5"/>
      <c r="K8" s="6"/>
    </row>
    <row r="9" spans="2:11" x14ac:dyDescent="0.25">
      <c r="B9" s="16"/>
      <c r="C9" s="2"/>
      <c r="D9" s="4"/>
      <c r="E9" s="10"/>
      <c r="F9" s="10"/>
      <c r="G9" s="9"/>
      <c r="H9" s="5"/>
      <c r="I9" s="5"/>
      <c r="J9" s="5"/>
      <c r="K9" s="6"/>
    </row>
    <row r="10" spans="2:11" x14ac:dyDescent="0.25">
      <c r="B10" s="16"/>
      <c r="C10" s="2"/>
      <c r="D10" s="4"/>
      <c r="E10" s="10"/>
      <c r="F10" s="10"/>
      <c r="G10" s="9"/>
      <c r="H10" s="5"/>
      <c r="I10" s="5"/>
      <c r="J10" s="5"/>
      <c r="K10" s="6"/>
    </row>
    <row r="11" spans="2:11" x14ac:dyDescent="0.25">
      <c r="B11" s="2"/>
      <c r="C11" s="2"/>
      <c r="D11" s="4"/>
      <c r="E11" s="5"/>
      <c r="F11" s="5"/>
      <c r="G11" s="5"/>
      <c r="H11" s="5"/>
      <c r="I11" s="5"/>
      <c r="J11" s="5"/>
      <c r="K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27EB-3D81-4F22-91A8-872B2805A7F9}">
  <dimension ref="B1:G10"/>
  <sheetViews>
    <sheetView showGridLines="0" workbookViewId="0">
      <selection activeCell="F16" sqref="F16"/>
    </sheetView>
  </sheetViews>
  <sheetFormatPr defaultRowHeight="15" x14ac:dyDescent="0.25"/>
  <cols>
    <col min="2" max="2" width="11.140625" customWidth="1"/>
    <col min="3" max="3" width="11.7109375" bestFit="1" customWidth="1"/>
    <col min="4" max="4" width="12.7109375" customWidth="1"/>
    <col min="5" max="5" width="26.85546875" customWidth="1"/>
    <col min="6" max="6" width="13.7109375" bestFit="1" customWidth="1"/>
    <col min="7" max="7" width="11.140625" bestFit="1" customWidth="1"/>
    <col min="8" max="8" width="9.28515625" bestFit="1" customWidth="1"/>
    <col min="9" max="9" width="14.42578125" bestFit="1" customWidth="1"/>
    <col min="10" max="10" width="7" bestFit="1" customWidth="1"/>
    <col min="11" max="11" width="9" bestFit="1" customWidth="1"/>
    <col min="12" max="12" width="10.42578125" bestFit="1" customWidth="1"/>
  </cols>
  <sheetData>
    <row r="1" spans="2:7" ht="26.25" x14ac:dyDescent="0.4">
      <c r="B1" s="20" t="s">
        <v>80</v>
      </c>
    </row>
    <row r="3" spans="2:7" x14ac:dyDescent="0.25">
      <c r="B3" t="s">
        <v>81</v>
      </c>
    </row>
    <row r="6" spans="2:7" x14ac:dyDescent="0.25">
      <c r="B6" s="11" t="s">
        <v>82</v>
      </c>
      <c r="C6" s="11" t="s">
        <v>45</v>
      </c>
      <c r="D6" s="11" t="s">
        <v>84</v>
      </c>
      <c r="E6" s="11" t="s">
        <v>87</v>
      </c>
      <c r="F6" s="13" t="s">
        <v>83</v>
      </c>
      <c r="G6" s="13" t="s">
        <v>32</v>
      </c>
    </row>
    <row r="7" spans="2:7" x14ac:dyDescent="0.25">
      <c r="B7" s="16">
        <v>44228</v>
      </c>
      <c r="C7" s="16" t="s">
        <v>47</v>
      </c>
      <c r="D7" s="11">
        <v>8769237</v>
      </c>
      <c r="E7" s="11" t="s">
        <v>88</v>
      </c>
      <c r="F7" s="13">
        <v>-200000</v>
      </c>
      <c r="G7" s="6" t="s">
        <v>33</v>
      </c>
    </row>
    <row r="8" spans="2:7" x14ac:dyDescent="0.25">
      <c r="B8" s="16"/>
      <c r="C8" s="16"/>
      <c r="D8" s="11"/>
      <c r="E8" s="11"/>
      <c r="F8" s="13"/>
      <c r="G8" s="6"/>
    </row>
    <row r="9" spans="2:7" x14ac:dyDescent="0.25">
      <c r="B9" s="16"/>
      <c r="C9" s="16"/>
      <c r="D9" s="11"/>
      <c r="E9" s="11"/>
      <c r="F9" s="13"/>
      <c r="G9" s="6"/>
    </row>
    <row r="10" spans="2:7" x14ac:dyDescent="0.25">
      <c r="B10" s="16"/>
      <c r="C10" s="16"/>
      <c r="D10" s="11"/>
      <c r="E10" s="11"/>
      <c r="F10" s="13"/>
      <c r="G1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58E0-82FC-4C21-BECD-D8EAB8FC1467}">
  <dimension ref="B3:L17"/>
  <sheetViews>
    <sheetView showGridLines="0" workbookViewId="0">
      <selection activeCell="J17" sqref="J17"/>
    </sheetView>
  </sheetViews>
  <sheetFormatPr defaultRowHeight="15" x14ac:dyDescent="0.25"/>
  <cols>
    <col min="1" max="1" width="2" customWidth="1"/>
    <col min="2" max="2" width="13.140625" customWidth="1"/>
    <col min="3" max="3" width="11.7109375" bestFit="1" customWidth="1"/>
    <col min="4" max="4" width="11" bestFit="1" customWidth="1"/>
    <col min="5" max="5" width="9" bestFit="1" customWidth="1"/>
    <col min="6" max="6" width="10.5703125" bestFit="1" customWidth="1"/>
    <col min="7" max="7" width="16.42578125" bestFit="1" customWidth="1"/>
    <col min="8" max="8" width="11.5703125" bestFit="1" customWidth="1"/>
    <col min="10" max="10" width="12.28515625" bestFit="1" customWidth="1"/>
    <col min="11" max="11" width="11.85546875" bestFit="1" customWidth="1"/>
    <col min="12" max="12" width="10.42578125" bestFit="1" customWidth="1"/>
  </cols>
  <sheetData>
    <row r="3" spans="2:12" x14ac:dyDescent="0.25">
      <c r="B3" t="s">
        <v>20</v>
      </c>
    </row>
    <row r="5" spans="2:12" x14ac:dyDescent="0.25">
      <c r="B5" s="2" t="s">
        <v>41</v>
      </c>
      <c r="C5" s="2"/>
      <c r="G5" s="2" t="s">
        <v>43</v>
      </c>
      <c r="H5" s="2"/>
    </row>
    <row r="6" spans="2:12" x14ac:dyDescent="0.25">
      <c r="B6" s="2" t="s">
        <v>59</v>
      </c>
      <c r="C6" s="2"/>
      <c r="G6" s="2" t="s">
        <v>0</v>
      </c>
      <c r="H6" s="2"/>
    </row>
    <row r="7" spans="2:12" x14ac:dyDescent="0.25">
      <c r="B7" s="2" t="s">
        <v>42</v>
      </c>
      <c r="C7" s="2"/>
    </row>
    <row r="8" spans="2:12" x14ac:dyDescent="0.25">
      <c r="B8" s="8" t="s">
        <v>45</v>
      </c>
      <c r="C8" s="2"/>
      <c r="G8" s="2" t="s">
        <v>44</v>
      </c>
      <c r="H8" s="2"/>
      <c r="I8" s="2"/>
    </row>
    <row r="9" spans="2:12" x14ac:dyDescent="0.25">
      <c r="B9" s="7"/>
      <c r="C9" s="17"/>
      <c r="G9" s="8" t="s">
        <v>58</v>
      </c>
      <c r="H9" s="15">
        <f>SUM(J13:J17)</f>
        <v>9678400</v>
      </c>
    </row>
    <row r="11" spans="2:12" x14ac:dyDescent="0.25">
      <c r="B11" s="11" t="s">
        <v>56</v>
      </c>
      <c r="C11" s="11" t="s">
        <v>57</v>
      </c>
      <c r="D11" s="13" t="s">
        <v>26</v>
      </c>
      <c r="E11" s="13" t="s">
        <v>25</v>
      </c>
      <c r="F11" s="13" t="s">
        <v>28</v>
      </c>
      <c r="G11" s="13" t="s">
        <v>29</v>
      </c>
      <c r="H11" s="13" t="s">
        <v>6</v>
      </c>
      <c r="I11" s="13" t="s">
        <v>30</v>
      </c>
      <c r="J11" s="13" t="s">
        <v>31</v>
      </c>
      <c r="K11" s="14" t="s">
        <v>55</v>
      </c>
      <c r="L11" s="13" t="s">
        <v>32</v>
      </c>
    </row>
    <row r="12" spans="2:12" x14ac:dyDescent="0.25">
      <c r="B12" s="16">
        <v>44197</v>
      </c>
      <c r="C12" s="11" t="s">
        <v>46</v>
      </c>
      <c r="D12" s="10">
        <v>9087638462</v>
      </c>
      <c r="E12" s="10">
        <v>50983417</v>
      </c>
      <c r="F12" s="5" t="s">
        <v>10</v>
      </c>
      <c r="G12" s="5" t="s">
        <v>48</v>
      </c>
      <c r="H12" s="5">
        <v>1280</v>
      </c>
      <c r="I12" s="5">
        <v>20000</v>
      </c>
      <c r="J12" s="5">
        <f>H12*I12</f>
        <v>25600000</v>
      </c>
      <c r="K12" s="2">
        <v>8007648276</v>
      </c>
      <c r="L12" s="6"/>
    </row>
    <row r="13" spans="2:12" x14ac:dyDescent="0.25">
      <c r="B13" s="16">
        <v>44229</v>
      </c>
      <c r="C13" s="11" t="s">
        <v>51</v>
      </c>
      <c r="D13" s="10">
        <v>9087638823</v>
      </c>
      <c r="E13" s="10">
        <v>50983769</v>
      </c>
      <c r="F13" s="5" t="s">
        <v>10</v>
      </c>
      <c r="G13" s="5" t="s">
        <v>52</v>
      </c>
      <c r="H13" s="5">
        <v>1008</v>
      </c>
      <c r="I13" s="5">
        <v>9800</v>
      </c>
      <c r="J13" s="5">
        <f>H13*I13</f>
        <v>9878400</v>
      </c>
      <c r="K13" s="2">
        <v>8007648273</v>
      </c>
      <c r="L13" s="6" t="s">
        <v>33</v>
      </c>
    </row>
    <row r="14" spans="2:12" x14ac:dyDescent="0.25">
      <c r="B14" s="16">
        <v>44229</v>
      </c>
      <c r="C14" s="11" t="s">
        <v>51</v>
      </c>
      <c r="D14" s="10">
        <v>9087638823</v>
      </c>
      <c r="E14" s="10">
        <v>50983769</v>
      </c>
      <c r="F14" s="5" t="s">
        <v>10</v>
      </c>
      <c r="G14" s="5" t="s">
        <v>53</v>
      </c>
      <c r="H14" s="5">
        <v>1008</v>
      </c>
      <c r="I14" s="5">
        <v>30000</v>
      </c>
      <c r="J14" s="5">
        <f>H14*I14</f>
        <v>30240000</v>
      </c>
      <c r="K14" s="2">
        <v>8007648273</v>
      </c>
      <c r="L14" s="6" t="s">
        <v>33</v>
      </c>
    </row>
    <row r="15" spans="2:12" x14ac:dyDescent="0.25">
      <c r="B15" s="16">
        <v>44229</v>
      </c>
      <c r="C15" s="11" t="s">
        <v>51</v>
      </c>
      <c r="D15" s="10">
        <v>9087638823</v>
      </c>
      <c r="E15" s="10">
        <v>50983769</v>
      </c>
      <c r="F15" s="5" t="s">
        <v>10</v>
      </c>
      <c r="G15" s="5" t="s">
        <v>54</v>
      </c>
      <c r="H15" s="5">
        <v>1008</v>
      </c>
      <c r="I15" s="5">
        <v>0</v>
      </c>
      <c r="J15" s="5">
        <f>H15*I15</f>
        <v>0</v>
      </c>
      <c r="K15" s="2">
        <v>8007648273</v>
      </c>
      <c r="L15" s="6" t="s">
        <v>33</v>
      </c>
    </row>
    <row r="16" spans="2:12" x14ac:dyDescent="0.25">
      <c r="B16" s="16">
        <v>44229</v>
      </c>
      <c r="C16" s="11" t="s">
        <v>50</v>
      </c>
      <c r="D16" s="10">
        <v>9087638823</v>
      </c>
      <c r="E16" s="10">
        <v>50983769</v>
      </c>
      <c r="F16" s="5" t="s">
        <v>10</v>
      </c>
      <c r="G16" s="5" t="s">
        <v>53</v>
      </c>
      <c r="H16" s="5">
        <v>-1008</v>
      </c>
      <c r="I16" s="5">
        <v>30000</v>
      </c>
      <c r="J16" s="5">
        <f>H16*I16</f>
        <v>-30240000</v>
      </c>
      <c r="K16" s="2">
        <v>2008237642</v>
      </c>
      <c r="L16" s="6" t="s">
        <v>33</v>
      </c>
    </row>
    <row r="17" spans="2:12" x14ac:dyDescent="0.25">
      <c r="B17" s="16">
        <v>44228</v>
      </c>
      <c r="C17" s="11" t="s">
        <v>63</v>
      </c>
      <c r="D17" s="11" t="s">
        <v>63</v>
      </c>
      <c r="E17" s="11" t="s">
        <v>63</v>
      </c>
      <c r="F17" s="5" t="s">
        <v>47</v>
      </c>
      <c r="G17" s="11" t="s">
        <v>63</v>
      </c>
      <c r="H17" s="11" t="s">
        <v>63</v>
      </c>
      <c r="I17" s="11" t="s">
        <v>63</v>
      </c>
      <c r="J17" s="5">
        <v>-200000</v>
      </c>
      <c r="K17" s="11">
        <v>8769237</v>
      </c>
      <c r="L17" s="6" t="s">
        <v>33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9C42-5F47-4CEF-B12C-A2C0E52E20E7}">
  <dimension ref="B2:L15"/>
  <sheetViews>
    <sheetView showGridLines="0" workbookViewId="0">
      <selection activeCell="J18" sqref="J18"/>
    </sheetView>
  </sheetViews>
  <sheetFormatPr defaultRowHeight="15" x14ac:dyDescent="0.25"/>
  <cols>
    <col min="1" max="1" width="2" customWidth="1"/>
    <col min="2" max="2" width="13.7109375" customWidth="1"/>
    <col min="3" max="3" width="11.7109375" bestFit="1" customWidth="1"/>
    <col min="4" max="4" width="11" bestFit="1" customWidth="1"/>
    <col min="5" max="5" width="9" bestFit="1" customWidth="1"/>
    <col min="6" max="6" width="13.28515625" bestFit="1" customWidth="1"/>
    <col min="7" max="7" width="16.42578125" bestFit="1" customWidth="1"/>
    <col min="8" max="8" width="11.5703125" bestFit="1" customWidth="1"/>
    <col min="9" max="9" width="10.5703125" bestFit="1" customWidth="1"/>
    <col min="10" max="10" width="14.85546875" bestFit="1" customWidth="1"/>
    <col min="11" max="11" width="11.85546875" bestFit="1" customWidth="1"/>
    <col min="12" max="12" width="10.42578125" bestFit="1" customWidth="1"/>
  </cols>
  <sheetData>
    <row r="2" spans="2:12" x14ac:dyDescent="0.25">
      <c r="B2" t="s">
        <v>20</v>
      </c>
    </row>
    <row r="4" spans="2:12" x14ac:dyDescent="0.25">
      <c r="B4" s="2" t="s">
        <v>41</v>
      </c>
      <c r="C4" s="2"/>
      <c r="G4" s="2" t="s">
        <v>43</v>
      </c>
      <c r="H4" s="2"/>
    </row>
    <row r="5" spans="2:12" x14ac:dyDescent="0.25">
      <c r="B5" s="2" t="s">
        <v>59</v>
      </c>
      <c r="C5" s="2"/>
      <c r="G5" s="2" t="s">
        <v>0</v>
      </c>
      <c r="H5" s="2"/>
    </row>
    <row r="6" spans="2:12" x14ac:dyDescent="0.25">
      <c r="B6" s="2" t="s">
        <v>2</v>
      </c>
      <c r="C6" s="2"/>
    </row>
    <row r="7" spans="2:12" x14ac:dyDescent="0.25">
      <c r="B7" s="17"/>
      <c r="C7" s="17"/>
      <c r="G7" s="2" t="s">
        <v>44</v>
      </c>
      <c r="H7" s="2"/>
      <c r="I7" s="2"/>
    </row>
    <row r="8" spans="2:12" x14ac:dyDescent="0.25">
      <c r="G8" s="8" t="s">
        <v>58</v>
      </c>
      <c r="H8" s="15">
        <f>SUM(K11:K15)</f>
        <v>3175000</v>
      </c>
    </row>
    <row r="10" spans="2:12" x14ac:dyDescent="0.25">
      <c r="B10" s="2" t="s">
        <v>49</v>
      </c>
      <c r="C10" s="2" t="s">
        <v>22</v>
      </c>
      <c r="D10" s="13" t="s">
        <v>26</v>
      </c>
      <c r="E10" s="13" t="s">
        <v>25</v>
      </c>
      <c r="F10" s="13" t="s">
        <v>28</v>
      </c>
      <c r="G10" s="13" t="s">
        <v>29</v>
      </c>
      <c r="H10" s="13" t="s">
        <v>6</v>
      </c>
      <c r="I10" s="13" t="s">
        <v>39</v>
      </c>
      <c r="J10" s="13" t="s">
        <v>40</v>
      </c>
      <c r="K10" s="13" t="s">
        <v>31</v>
      </c>
      <c r="L10" s="5" t="s">
        <v>32</v>
      </c>
    </row>
    <row r="11" spans="2:12" x14ac:dyDescent="0.25">
      <c r="B11" s="16">
        <v>44197</v>
      </c>
      <c r="C11" s="2" t="s">
        <v>46</v>
      </c>
      <c r="D11" s="10">
        <v>9087638462</v>
      </c>
      <c r="E11" s="10">
        <v>50983417</v>
      </c>
      <c r="F11" s="5" t="s">
        <v>10</v>
      </c>
      <c r="G11" s="5" t="s">
        <v>48</v>
      </c>
      <c r="H11" s="5">
        <v>1280</v>
      </c>
      <c r="I11" s="5">
        <v>1150000</v>
      </c>
      <c r="J11" s="5">
        <v>0</v>
      </c>
      <c r="K11" s="5">
        <f>I11+J11</f>
        <v>1150000</v>
      </c>
      <c r="L11" s="6" t="s">
        <v>33</v>
      </c>
    </row>
    <row r="12" spans="2:12" x14ac:dyDescent="0.25">
      <c r="B12" s="16">
        <v>44229</v>
      </c>
      <c r="C12" s="2" t="s">
        <v>51</v>
      </c>
      <c r="D12" s="10">
        <v>9087638823</v>
      </c>
      <c r="E12" s="10">
        <v>50983769</v>
      </c>
      <c r="F12" s="5" t="s">
        <v>10</v>
      </c>
      <c r="G12" s="5" t="s">
        <v>52</v>
      </c>
      <c r="H12" s="5">
        <v>1008</v>
      </c>
      <c r="I12" s="5">
        <v>1100000</v>
      </c>
      <c r="J12" s="5">
        <v>75000</v>
      </c>
      <c r="K12" s="5">
        <f t="shared" ref="K12:K15" si="0">I12+J12</f>
        <v>1175000</v>
      </c>
      <c r="L12" s="6" t="s">
        <v>33</v>
      </c>
    </row>
    <row r="13" spans="2:12" x14ac:dyDescent="0.25">
      <c r="B13" s="16">
        <v>44229</v>
      </c>
      <c r="C13" s="2" t="s">
        <v>51</v>
      </c>
      <c r="D13" s="10">
        <v>9087638823</v>
      </c>
      <c r="E13" s="10">
        <v>50983769</v>
      </c>
      <c r="F13" s="5" t="s">
        <v>10</v>
      </c>
      <c r="G13" s="5" t="s">
        <v>53</v>
      </c>
      <c r="H13" s="5">
        <v>1008</v>
      </c>
      <c r="I13" s="5">
        <v>0</v>
      </c>
      <c r="J13" s="5">
        <v>0</v>
      </c>
      <c r="K13" s="5">
        <f t="shared" si="0"/>
        <v>0</v>
      </c>
      <c r="L13" s="6" t="s">
        <v>33</v>
      </c>
    </row>
    <row r="14" spans="2:12" x14ac:dyDescent="0.25">
      <c r="B14" s="16">
        <v>44229</v>
      </c>
      <c r="C14" s="2" t="s">
        <v>51</v>
      </c>
      <c r="D14" s="10">
        <v>9087638823</v>
      </c>
      <c r="E14" s="10">
        <v>50983769</v>
      </c>
      <c r="F14" s="5" t="s">
        <v>10</v>
      </c>
      <c r="G14" s="5" t="s">
        <v>54</v>
      </c>
      <c r="H14" s="5">
        <v>1008</v>
      </c>
      <c r="I14" s="5">
        <v>0</v>
      </c>
      <c r="J14" s="5">
        <v>0</v>
      </c>
      <c r="K14" s="5">
        <f t="shared" si="0"/>
        <v>0</v>
      </c>
      <c r="L14" s="6" t="s">
        <v>33</v>
      </c>
    </row>
    <row r="15" spans="2:12" x14ac:dyDescent="0.25">
      <c r="B15" s="16">
        <v>44197</v>
      </c>
      <c r="C15" s="2" t="s">
        <v>71</v>
      </c>
      <c r="D15" s="10" t="s">
        <v>75</v>
      </c>
      <c r="E15" s="10" t="s">
        <v>63</v>
      </c>
      <c r="F15" s="5" t="s">
        <v>72</v>
      </c>
      <c r="G15" s="5" t="s">
        <v>76</v>
      </c>
      <c r="H15" s="5">
        <v>1000</v>
      </c>
      <c r="I15" s="5">
        <v>850000</v>
      </c>
      <c r="J15" s="5">
        <v>0</v>
      </c>
      <c r="K15" s="5">
        <f t="shared" si="0"/>
        <v>850000</v>
      </c>
      <c r="L15" s="6" t="s">
        <v>33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CF3C-4EAD-40D9-9253-068AA84AF9F2}">
  <dimension ref="B1:O17"/>
  <sheetViews>
    <sheetView showGridLines="0" workbookViewId="0">
      <selection activeCell="O17" sqref="O17"/>
    </sheetView>
  </sheetViews>
  <sheetFormatPr defaultRowHeight="15" x14ac:dyDescent="0.25"/>
  <cols>
    <col min="1" max="1" width="4.42578125" customWidth="1"/>
    <col min="2" max="2" width="11.5703125" bestFit="1" customWidth="1"/>
    <col min="3" max="3" width="11.7109375" bestFit="1" customWidth="1"/>
    <col min="4" max="4" width="8.7109375" bestFit="1" customWidth="1"/>
    <col min="5" max="5" width="11" bestFit="1" customWidth="1"/>
    <col min="6" max="6" width="12.28515625" customWidth="1"/>
    <col min="7" max="8" width="10.5703125" bestFit="1" customWidth="1"/>
    <col min="9" max="9" width="16.42578125" bestFit="1" customWidth="1"/>
    <col min="10" max="10" width="8" bestFit="1" customWidth="1"/>
    <col min="11" max="11" width="12.28515625" bestFit="1" customWidth="1"/>
    <col min="12" max="12" width="14.7109375" bestFit="1" customWidth="1"/>
    <col min="13" max="14" width="13.5703125" bestFit="1" customWidth="1"/>
    <col min="15" max="15" width="11.5703125" bestFit="1" customWidth="1"/>
  </cols>
  <sheetData>
    <row r="1" spans="2:15" ht="28.5" x14ac:dyDescent="0.45">
      <c r="B1" s="19" t="s">
        <v>64</v>
      </c>
    </row>
    <row r="3" spans="2:15" x14ac:dyDescent="0.25">
      <c r="B3" t="s">
        <v>65</v>
      </c>
    </row>
    <row r="4" spans="2:15" x14ac:dyDescent="0.25">
      <c r="B4" t="s">
        <v>85</v>
      </c>
    </row>
    <row r="6" spans="2:15" x14ac:dyDescent="0.25">
      <c r="B6" s="2" t="s">
        <v>60</v>
      </c>
      <c r="C6" s="2"/>
      <c r="D6" s="22" t="s">
        <v>79</v>
      </c>
      <c r="E6" s="2"/>
    </row>
    <row r="7" spans="2:15" x14ac:dyDescent="0.25">
      <c r="B7" s="2" t="s">
        <v>45</v>
      </c>
      <c r="C7" s="2"/>
    </row>
    <row r="8" spans="2:15" x14ac:dyDescent="0.25">
      <c r="B8" s="2" t="s">
        <v>42</v>
      </c>
      <c r="C8" s="2"/>
    </row>
    <row r="9" spans="2:15" ht="14.25" customHeight="1" x14ac:dyDescent="0.25"/>
    <row r="11" spans="2:15" x14ac:dyDescent="0.25">
      <c r="B11" s="2" t="s">
        <v>56</v>
      </c>
      <c r="C11" s="2" t="s">
        <v>57</v>
      </c>
      <c r="D11" s="2" t="s">
        <v>45</v>
      </c>
      <c r="E11" s="14" t="s">
        <v>55</v>
      </c>
      <c r="F11" s="13" t="s">
        <v>26</v>
      </c>
      <c r="G11" s="13" t="s">
        <v>25</v>
      </c>
      <c r="H11" s="13" t="s">
        <v>28</v>
      </c>
      <c r="I11" s="13" t="s">
        <v>29</v>
      </c>
      <c r="J11" s="13" t="s">
        <v>6</v>
      </c>
      <c r="K11" s="13" t="s">
        <v>30</v>
      </c>
      <c r="L11" s="13" t="s">
        <v>31</v>
      </c>
      <c r="M11" s="14" t="s">
        <v>59</v>
      </c>
      <c r="N11" s="18" t="s">
        <v>61</v>
      </c>
      <c r="O11" s="14" t="s">
        <v>62</v>
      </c>
    </row>
    <row r="12" spans="2:15" x14ac:dyDescent="0.25">
      <c r="B12" s="16">
        <v>44197</v>
      </c>
      <c r="C12" s="2" t="s">
        <v>46</v>
      </c>
      <c r="D12" s="2" t="s">
        <v>47</v>
      </c>
      <c r="E12" s="2">
        <v>8007648273</v>
      </c>
      <c r="F12" s="10">
        <v>9087638462</v>
      </c>
      <c r="G12" s="10">
        <v>50983417</v>
      </c>
      <c r="H12" s="5" t="s">
        <v>10</v>
      </c>
      <c r="I12" s="5" t="s">
        <v>48</v>
      </c>
      <c r="J12" s="5">
        <v>1280</v>
      </c>
      <c r="K12" s="5">
        <v>20000</v>
      </c>
      <c r="L12" s="5">
        <f>J12*K12</f>
        <v>25600000</v>
      </c>
      <c r="M12" s="16" t="s">
        <v>63</v>
      </c>
      <c r="N12" s="15">
        <v>0</v>
      </c>
      <c r="O12" s="15">
        <f>L12-N12</f>
        <v>25600000</v>
      </c>
    </row>
    <row r="13" spans="2:15" x14ac:dyDescent="0.25">
      <c r="B13" s="16">
        <v>44229</v>
      </c>
      <c r="C13" s="2" t="s">
        <v>51</v>
      </c>
      <c r="D13" s="2" t="s">
        <v>47</v>
      </c>
      <c r="E13" s="2">
        <v>8007648273</v>
      </c>
      <c r="F13" s="10">
        <v>9087638823</v>
      </c>
      <c r="G13" s="10">
        <v>50983769</v>
      </c>
      <c r="H13" s="5" t="s">
        <v>10</v>
      </c>
      <c r="I13" s="5" t="s">
        <v>52</v>
      </c>
      <c r="J13" s="5">
        <v>1008</v>
      </c>
      <c r="K13" s="5">
        <v>9800</v>
      </c>
      <c r="L13" s="5">
        <f>J13*K13</f>
        <v>9878400</v>
      </c>
      <c r="M13" s="16">
        <v>44471</v>
      </c>
      <c r="N13" s="15">
        <f t="shared" ref="N13:N16" si="0">L13</f>
        <v>9878400</v>
      </c>
      <c r="O13" s="15">
        <f t="shared" ref="O13:O16" si="1">L13-N13</f>
        <v>0</v>
      </c>
    </row>
    <row r="14" spans="2:15" x14ac:dyDescent="0.25">
      <c r="B14" s="16">
        <v>44229</v>
      </c>
      <c r="C14" s="2" t="s">
        <v>51</v>
      </c>
      <c r="D14" s="2" t="s">
        <v>47</v>
      </c>
      <c r="E14" s="2">
        <v>8007648273</v>
      </c>
      <c r="F14" s="10">
        <v>9087638823</v>
      </c>
      <c r="G14" s="10">
        <v>50983769</v>
      </c>
      <c r="H14" s="5" t="s">
        <v>10</v>
      </c>
      <c r="I14" s="5" t="s">
        <v>53</v>
      </c>
      <c r="J14" s="5">
        <v>1008</v>
      </c>
      <c r="K14" s="5">
        <v>30000</v>
      </c>
      <c r="L14" s="5">
        <f>J14*K14</f>
        <v>30240000</v>
      </c>
      <c r="M14" s="16">
        <v>44471</v>
      </c>
      <c r="N14" s="15">
        <f t="shared" si="0"/>
        <v>30240000</v>
      </c>
      <c r="O14" s="15">
        <f t="shared" si="1"/>
        <v>0</v>
      </c>
    </row>
    <row r="15" spans="2:15" x14ac:dyDescent="0.25">
      <c r="B15" s="16">
        <v>44229</v>
      </c>
      <c r="C15" s="2" t="s">
        <v>51</v>
      </c>
      <c r="D15" s="2" t="s">
        <v>47</v>
      </c>
      <c r="E15" s="2">
        <v>8007648273</v>
      </c>
      <c r="F15" s="10">
        <v>9087638823</v>
      </c>
      <c r="G15" s="10">
        <v>50983769</v>
      </c>
      <c r="H15" s="5" t="s">
        <v>10</v>
      </c>
      <c r="I15" s="5" t="s">
        <v>54</v>
      </c>
      <c r="J15" s="5">
        <v>1008</v>
      </c>
      <c r="K15" s="5">
        <v>0</v>
      </c>
      <c r="L15" s="5">
        <f>J15*K15</f>
        <v>0</v>
      </c>
      <c r="M15" s="16">
        <v>44471</v>
      </c>
      <c r="N15" s="15">
        <f t="shared" si="0"/>
        <v>0</v>
      </c>
      <c r="O15" s="15">
        <f t="shared" si="1"/>
        <v>0</v>
      </c>
    </row>
    <row r="16" spans="2:15" x14ac:dyDescent="0.25">
      <c r="B16" s="16">
        <v>44229</v>
      </c>
      <c r="C16" s="2" t="s">
        <v>50</v>
      </c>
      <c r="D16" s="2" t="s">
        <v>47</v>
      </c>
      <c r="E16" s="2">
        <v>2008237642</v>
      </c>
      <c r="F16" s="10">
        <v>9087638823</v>
      </c>
      <c r="G16" s="10">
        <v>50983769</v>
      </c>
      <c r="H16" s="5" t="s">
        <v>10</v>
      </c>
      <c r="I16" s="5" t="s">
        <v>53</v>
      </c>
      <c r="J16" s="5">
        <v>-1008</v>
      </c>
      <c r="K16" s="5">
        <v>30000</v>
      </c>
      <c r="L16" s="5">
        <f>J16*K16</f>
        <v>-30240000</v>
      </c>
      <c r="M16" s="16">
        <v>44471</v>
      </c>
      <c r="N16" s="15">
        <f t="shared" si="0"/>
        <v>-30240000</v>
      </c>
      <c r="O16" s="15">
        <f t="shared" si="1"/>
        <v>0</v>
      </c>
    </row>
    <row r="17" spans="10:15" x14ac:dyDescent="0.25">
      <c r="J17" s="2" t="s">
        <v>31</v>
      </c>
      <c r="K17" s="15">
        <f>SUM(L12:L16)</f>
        <v>35478400</v>
      </c>
      <c r="N17" s="15">
        <f>SUM(N12:N16)</f>
        <v>9878400</v>
      </c>
      <c r="O17" s="15">
        <f>SUM(O12:O16)</f>
        <v>25600000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EC6B-AFCD-4809-9DB0-047A95F6BD6B}">
  <dimension ref="B1:O15"/>
  <sheetViews>
    <sheetView showGridLines="0" tabSelected="1" workbookViewId="0">
      <selection activeCell="K17" sqref="K17"/>
    </sheetView>
  </sheetViews>
  <sheetFormatPr defaultRowHeight="15" x14ac:dyDescent="0.25"/>
  <cols>
    <col min="1" max="1" width="4.42578125" customWidth="1"/>
    <col min="2" max="2" width="11.5703125" bestFit="1" customWidth="1"/>
    <col min="3" max="3" width="11.7109375" customWidth="1"/>
    <col min="4" max="4" width="9.7109375" bestFit="1" customWidth="1"/>
    <col min="5" max="5" width="11" bestFit="1" customWidth="1"/>
    <col min="6" max="6" width="9" bestFit="1" customWidth="1"/>
    <col min="7" max="7" width="10.5703125" bestFit="1" customWidth="1"/>
    <col min="8" max="8" width="16.42578125" bestFit="1" customWidth="1"/>
    <col min="9" max="9" width="7" bestFit="1" customWidth="1"/>
    <col min="10" max="10" width="10.5703125" bestFit="1" customWidth="1"/>
    <col min="11" max="11" width="14.85546875" bestFit="1" customWidth="1"/>
    <col min="12" max="12" width="10.5703125" bestFit="1" customWidth="1"/>
    <col min="13" max="13" width="14.7109375" bestFit="1" customWidth="1"/>
    <col min="14" max="14" width="13.5703125" bestFit="1" customWidth="1"/>
    <col min="15" max="15" width="11.140625" bestFit="1" customWidth="1"/>
  </cols>
  <sheetData>
    <row r="1" spans="2:15" ht="28.5" x14ac:dyDescent="0.45">
      <c r="B1" s="19" t="s">
        <v>66</v>
      </c>
    </row>
    <row r="3" spans="2:15" x14ac:dyDescent="0.25">
      <c r="B3" t="s">
        <v>65</v>
      </c>
    </row>
    <row r="5" spans="2:15" x14ac:dyDescent="0.25">
      <c r="B5" s="2" t="s">
        <v>60</v>
      </c>
      <c r="C5" s="2"/>
      <c r="D5" s="22" t="s">
        <v>79</v>
      </c>
      <c r="E5" s="2"/>
    </row>
    <row r="6" spans="2:15" x14ac:dyDescent="0.25">
      <c r="B6" s="2" t="s">
        <v>2</v>
      </c>
      <c r="C6" s="2"/>
    </row>
    <row r="7" spans="2:15" ht="14.25" customHeight="1" x14ac:dyDescent="0.25"/>
    <row r="9" spans="2:15" x14ac:dyDescent="0.25">
      <c r="B9" s="2" t="s">
        <v>49</v>
      </c>
      <c r="C9" s="2" t="s">
        <v>22</v>
      </c>
      <c r="D9" s="2" t="s">
        <v>2</v>
      </c>
      <c r="E9" s="13" t="s">
        <v>26</v>
      </c>
      <c r="F9" s="13" t="s">
        <v>25</v>
      </c>
      <c r="G9" s="13" t="s">
        <v>28</v>
      </c>
      <c r="H9" s="13" t="s">
        <v>29</v>
      </c>
      <c r="I9" s="13" t="s">
        <v>6</v>
      </c>
      <c r="J9" s="13" t="s">
        <v>39</v>
      </c>
      <c r="K9" s="13" t="s">
        <v>40</v>
      </c>
      <c r="L9" s="13" t="s">
        <v>31</v>
      </c>
      <c r="M9" s="14" t="s">
        <v>59</v>
      </c>
      <c r="N9" s="18" t="s">
        <v>61</v>
      </c>
      <c r="O9" s="14" t="s">
        <v>62</v>
      </c>
    </row>
    <row r="10" spans="2:15" x14ac:dyDescent="0.25">
      <c r="B10" s="16">
        <v>44197</v>
      </c>
      <c r="C10" s="2" t="s">
        <v>46</v>
      </c>
      <c r="D10" s="11" t="s">
        <v>9</v>
      </c>
      <c r="E10" s="10">
        <v>9087638462</v>
      </c>
      <c r="F10" s="10">
        <v>50983417</v>
      </c>
      <c r="G10" s="5" t="s">
        <v>10</v>
      </c>
      <c r="H10" s="5" t="s">
        <v>48</v>
      </c>
      <c r="I10" s="5">
        <v>1280</v>
      </c>
      <c r="J10" s="5">
        <v>1150000</v>
      </c>
      <c r="K10" s="5">
        <v>0</v>
      </c>
      <c r="L10" s="5">
        <f>J10+K10</f>
        <v>1150000</v>
      </c>
      <c r="M10" s="16" t="s">
        <v>63</v>
      </c>
      <c r="N10" s="15">
        <v>0</v>
      </c>
      <c r="O10" s="15">
        <f>L10-N10</f>
        <v>1150000</v>
      </c>
    </row>
    <row r="11" spans="2:15" x14ac:dyDescent="0.25">
      <c r="B11" s="16">
        <v>44229</v>
      </c>
      <c r="C11" s="2" t="s">
        <v>51</v>
      </c>
      <c r="D11" s="11" t="s">
        <v>9</v>
      </c>
      <c r="E11" s="10">
        <v>9087638823</v>
      </c>
      <c r="F11" s="10">
        <v>50983769</v>
      </c>
      <c r="G11" s="5" t="s">
        <v>10</v>
      </c>
      <c r="H11" s="5" t="s">
        <v>52</v>
      </c>
      <c r="I11" s="5">
        <v>1008</v>
      </c>
      <c r="J11" s="5">
        <v>1100000</v>
      </c>
      <c r="K11" s="5">
        <v>75000</v>
      </c>
      <c r="L11" s="5">
        <f t="shared" ref="L11:L14" si="0">J11+K11</f>
        <v>1175000</v>
      </c>
      <c r="M11" s="16">
        <v>44532</v>
      </c>
      <c r="N11" s="15">
        <f t="shared" ref="N11:N13" si="1">L11</f>
        <v>1175000</v>
      </c>
      <c r="O11" s="15">
        <f t="shared" ref="O11:O14" si="2">L11-N11</f>
        <v>0</v>
      </c>
    </row>
    <row r="12" spans="2:15" x14ac:dyDescent="0.25">
      <c r="B12" s="16">
        <v>44229</v>
      </c>
      <c r="C12" s="2" t="s">
        <v>51</v>
      </c>
      <c r="D12" s="11" t="s">
        <v>9</v>
      </c>
      <c r="E12" s="10">
        <v>9087638823</v>
      </c>
      <c r="F12" s="10">
        <v>50983769</v>
      </c>
      <c r="G12" s="5" t="s">
        <v>10</v>
      </c>
      <c r="H12" s="5" t="s">
        <v>53</v>
      </c>
      <c r="I12" s="5">
        <v>1008</v>
      </c>
      <c r="J12" s="5">
        <v>0</v>
      </c>
      <c r="K12" s="5">
        <v>0</v>
      </c>
      <c r="L12" s="5">
        <f t="shared" si="0"/>
        <v>0</v>
      </c>
      <c r="M12" s="16" t="s">
        <v>63</v>
      </c>
      <c r="N12" s="15">
        <f t="shared" si="1"/>
        <v>0</v>
      </c>
      <c r="O12" s="15">
        <f t="shared" si="2"/>
        <v>0</v>
      </c>
    </row>
    <row r="13" spans="2:15" x14ac:dyDescent="0.25">
      <c r="B13" s="16">
        <v>44229</v>
      </c>
      <c r="C13" s="2" t="s">
        <v>51</v>
      </c>
      <c r="D13" s="11" t="s">
        <v>9</v>
      </c>
      <c r="E13" s="10">
        <v>9087638823</v>
      </c>
      <c r="F13" s="10">
        <v>50983769</v>
      </c>
      <c r="G13" s="5" t="s">
        <v>10</v>
      </c>
      <c r="H13" s="5" t="s">
        <v>54</v>
      </c>
      <c r="I13" s="5">
        <v>1008</v>
      </c>
      <c r="J13" s="5">
        <v>0</v>
      </c>
      <c r="K13" s="5">
        <v>0</v>
      </c>
      <c r="L13" s="5">
        <f t="shared" si="0"/>
        <v>0</v>
      </c>
      <c r="M13" s="16" t="s">
        <v>63</v>
      </c>
      <c r="N13" s="15">
        <f t="shared" si="1"/>
        <v>0</v>
      </c>
      <c r="O13" s="15">
        <f t="shared" si="2"/>
        <v>0</v>
      </c>
    </row>
    <row r="14" spans="2:15" x14ac:dyDescent="0.25">
      <c r="B14" s="16">
        <v>44197</v>
      </c>
      <c r="C14" s="2" t="s">
        <v>71</v>
      </c>
      <c r="D14" s="11" t="s">
        <v>74</v>
      </c>
      <c r="E14" s="10" t="s">
        <v>75</v>
      </c>
      <c r="F14" s="10" t="s">
        <v>63</v>
      </c>
      <c r="G14" s="5" t="s">
        <v>72</v>
      </c>
      <c r="H14" s="5" t="s">
        <v>76</v>
      </c>
      <c r="I14" s="5">
        <v>1000</v>
      </c>
      <c r="J14" s="5">
        <v>850000</v>
      </c>
      <c r="K14" s="5">
        <v>0</v>
      </c>
      <c r="L14" s="5">
        <f t="shared" si="0"/>
        <v>850000</v>
      </c>
      <c r="M14" s="16" t="s">
        <v>63</v>
      </c>
      <c r="N14" s="15">
        <v>0</v>
      </c>
      <c r="O14" s="15">
        <f t="shared" si="2"/>
        <v>850000</v>
      </c>
    </row>
    <row r="15" spans="2:15" x14ac:dyDescent="0.25">
      <c r="K15" s="2" t="s">
        <v>31</v>
      </c>
      <c r="L15" s="15">
        <f>SUM(L10:L14)</f>
        <v>3175000</v>
      </c>
      <c r="N15" s="15">
        <f>SUM(N10:N14)</f>
        <v>1175000</v>
      </c>
      <c r="O15" s="15">
        <f>SUM(O10:O14)</f>
        <v>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Alur</vt:lpstr>
      <vt:lpstr>Master Ekspedisi</vt:lpstr>
      <vt:lpstr>Integrasi Pembelian(BTB&amp;BKB)</vt:lpstr>
      <vt:lpstr>OA Non BTB Supp</vt:lpstr>
      <vt:lpstr>CN</vt:lpstr>
      <vt:lpstr>Pembayaran Hutang TIV</vt:lpstr>
      <vt:lpstr>Pembayaran Hutang OA</vt:lpstr>
      <vt:lpstr>Laporan Hutang TIV</vt:lpstr>
      <vt:lpstr>Laporan Hutang 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62813</dc:creator>
  <cp:lastModifiedBy>MSS-0616-00096</cp:lastModifiedBy>
  <dcterms:created xsi:type="dcterms:W3CDTF">2021-03-30T06:43:32Z</dcterms:created>
  <dcterms:modified xsi:type="dcterms:W3CDTF">2021-07-24T03:07:25Z</dcterms:modified>
</cp:coreProperties>
</file>