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code\zhubiye\personal space(program)\"/>
    </mc:Choice>
  </mc:AlternateContent>
  <xr:revisionPtr revIDLastSave="0" documentId="13_ncr:1_{0152C158-8511-4657-9AEE-4207FC5AB7F8}" xr6:coauthVersionLast="47" xr6:coauthVersionMax="47" xr10:uidLastSave="{00000000-0000-0000-0000-000000000000}"/>
  <bookViews>
    <workbookView xWindow="22944" yWindow="-96" windowWidth="23232" windowHeight="12432" xr2:uid="{00000000-000D-0000-FFFF-FFFF00000000}"/>
  </bookViews>
  <sheets>
    <sheet name="2023.0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D33" i="1"/>
  <c r="K33" i="1"/>
  <c r="C17" i="1"/>
  <c r="E16" i="1"/>
  <c r="B15" i="1"/>
  <c r="C14" i="1"/>
  <c r="B14" i="1"/>
  <c r="L33" i="1"/>
  <c r="J33" i="1"/>
  <c r="C10" i="1"/>
  <c r="E10" i="1"/>
  <c r="E33" i="1" s="1"/>
  <c r="B10" i="1"/>
  <c r="M10" i="1" s="1"/>
  <c r="B8" i="1"/>
  <c r="B7" i="1"/>
  <c r="B6" i="1"/>
  <c r="E5" i="1"/>
  <c r="B5" i="1"/>
  <c r="B4" i="1"/>
  <c r="E4" i="1"/>
  <c r="M4" i="1" s="1"/>
  <c r="C2" i="1"/>
  <c r="C33" i="1" s="1"/>
  <c r="B2" i="1"/>
  <c r="I2" i="1"/>
  <c r="B13" i="1"/>
  <c r="B12" i="1"/>
  <c r="C12" i="1"/>
  <c r="F33" i="1"/>
  <c r="G33" i="1"/>
  <c r="H33" i="1"/>
  <c r="I33" i="1"/>
  <c r="M3" i="1"/>
  <c r="M5" i="1"/>
  <c r="M6" i="1"/>
  <c r="M7" i="1"/>
  <c r="M8" i="1"/>
  <c r="M9" i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B11" i="1"/>
  <c r="D11" i="1"/>
  <c r="M2" i="1" l="1"/>
  <c r="B33" i="1"/>
  <c r="L34" i="1" s="1"/>
  <c r="M11" i="1"/>
  <c r="M33" i="1" s="1"/>
</calcChain>
</file>

<file path=xl/sharedStrings.xml><?xml version="1.0" encoding="utf-8"?>
<sst xmlns="http://schemas.openxmlformats.org/spreadsheetml/2006/main" count="14" uniqueCount="14">
  <si>
    <t>日期</t>
    <phoneticPr fontId="1" type="noConversion"/>
  </si>
  <si>
    <t>吃饭</t>
    <phoneticPr fontId="1" type="noConversion"/>
  </si>
  <si>
    <t>馋</t>
    <phoneticPr fontId="1" type="noConversion"/>
  </si>
  <si>
    <t>小余</t>
    <phoneticPr fontId="1" type="noConversion"/>
  </si>
  <si>
    <t>生活</t>
    <phoneticPr fontId="1" type="noConversion"/>
  </si>
  <si>
    <t>爱好</t>
    <phoneticPr fontId="1" type="noConversion"/>
  </si>
  <si>
    <t>房租</t>
    <phoneticPr fontId="1" type="noConversion"/>
  </si>
  <si>
    <t>水电话费</t>
    <phoneticPr fontId="1" type="noConversion"/>
  </si>
  <si>
    <t>懒</t>
    <phoneticPr fontId="1" type="noConversion"/>
  </si>
  <si>
    <t>学习阅读</t>
    <phoneticPr fontId="1" type="noConversion"/>
  </si>
  <si>
    <t>合计</t>
    <phoneticPr fontId="1" type="noConversion"/>
  </si>
  <si>
    <t>月度总结（Sum）</t>
    <phoneticPr fontId="1" type="noConversion"/>
  </si>
  <si>
    <t>交通</t>
    <phoneticPr fontId="1" type="noConversion"/>
  </si>
  <si>
    <t>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</si>
</sst>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28"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BF428-EA6E-4F16-A2E5-492FB36A65B6}" name="表2" displayName="表2" ref="A1:M34" totalsRowCount="1" headerRowDxfId="27" dataDxfId="26">
  <autoFilter ref="A1:M33" xr:uid="{62DBF428-EA6E-4F16-A2E5-492FB36A65B6}"/>
  <tableColumns count="13">
    <tableColumn id="1" xr3:uid="{59D84569-A8BB-46A5-9CBC-5EF68588EE35}" name="日期" dataDxfId="25" totalsRowDxfId="12"/>
    <tableColumn id="2" xr3:uid="{2C662677-3D8C-4D8B-AE1F-E2248B7ABFF7}" name="吃饭" dataDxfId="24" totalsRowDxfId="11"/>
    <tableColumn id="3" xr3:uid="{AE70D7D4-9857-40D5-8BEB-34BF0C4CCA7A}" name="馋" dataDxfId="23" totalsRowDxfId="10"/>
    <tableColumn id="4" xr3:uid="{F3975E93-63B6-478C-B0F2-56460FBF1A23}" name="小余" dataDxfId="22" totalsRowDxfId="9"/>
    <tableColumn id="5" xr3:uid="{94F8752A-FBB0-4CE8-9D51-6324D8BBC87E}" name="生活" dataDxfId="21" totalsRowDxfId="8"/>
    <tableColumn id="15" xr3:uid="{30FDD512-0876-4E61-969E-6DA35E286B2C}" name="交通" dataDxfId="20" totalsRowDxfId="7"/>
    <tableColumn id="6" xr3:uid="{5C513997-5C16-4839-95D1-22245123DE2F}" name="爱好" dataDxfId="19" totalsRowDxfId="6"/>
    <tableColumn id="7" xr3:uid="{9E859D1E-EC02-49A9-BD03-97B27BCE859E}" name="房租" dataDxfId="18" totalsRowDxfId="5"/>
    <tableColumn id="8" xr3:uid="{EB58BFC7-02DA-46D2-AAFC-A0BA1323BE9D}" name="水电话费" dataDxfId="17" totalsRowDxfId="4"/>
    <tableColumn id="9" xr3:uid="{A2A17D77-95A1-459A-90A9-931CF7EEAF21}" name="懒" dataDxfId="16" totalsRowDxfId="3"/>
    <tableColumn id="11" xr3:uid="{FFABE2C4-74EE-4656-838D-CB10D6D9D4E8}" name="玩" dataDxfId="13" totalsRowDxfId="2"/>
    <tableColumn id="10" xr3:uid="{570141E9-E92B-4C59-AD38-CCA1569BD90C}" name="学习阅读" totalsRowFunction="custom" dataDxfId="15" totalsRowDxfId="1">
      <totalsRowFormula>SUM(B33:L33)</totalsRowFormula>
    </tableColumn>
    <tableColumn id="13" xr3:uid="{39BD7172-0D5C-49D9-87F6-B35B3F5628DB}" name="合计" dataDxfId="14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A31" zoomScaleNormal="100" workbookViewId="0">
      <selection activeCell="F37" sqref="F37"/>
    </sheetView>
  </sheetViews>
  <sheetFormatPr defaultRowHeight="13.8" x14ac:dyDescent="0.25"/>
  <cols>
    <col min="1" max="1" width="19" style="1" bestFit="1" customWidth="1"/>
    <col min="2" max="11" width="13.77734375" style="2" customWidth="1"/>
    <col min="12" max="12" width="10.21875" style="2" customWidth="1"/>
    <col min="13" max="13" width="13.77734375" style="2" customWidth="1"/>
    <col min="14" max="28" width="15.77734375" style="2" customWidth="1"/>
    <col min="29" max="16384" width="8.88671875" style="2"/>
  </cols>
  <sheetData>
    <row r="1" spans="1:13" ht="20.399999999999999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</row>
    <row r="2" spans="1:13" x14ac:dyDescent="0.25">
      <c r="A2" s="1">
        <v>45108</v>
      </c>
      <c r="B2" s="3">
        <f>2+43.2</f>
        <v>45.2</v>
      </c>
      <c r="C2" s="3">
        <f>18+33</f>
        <v>51</v>
      </c>
      <c r="D2" s="3">
        <v>33</v>
      </c>
      <c r="E2" s="3">
        <v>30</v>
      </c>
      <c r="F2" s="3">
        <v>3</v>
      </c>
      <c r="G2" s="3"/>
      <c r="H2" s="3">
        <v>44.064516129032256</v>
      </c>
      <c r="I2" s="3">
        <f>49.9+19.96+9.98</f>
        <v>79.84</v>
      </c>
      <c r="J2" s="3"/>
      <c r="K2" s="3"/>
      <c r="L2" s="3"/>
      <c r="M2" s="3">
        <f>SUM(表2[[#This Row],[吃饭]:[学习阅读]])</f>
        <v>286.10451612903228</v>
      </c>
    </row>
    <row r="3" spans="1:13" x14ac:dyDescent="0.25">
      <c r="A3" s="1">
        <v>45109</v>
      </c>
      <c r="B3" s="3">
        <v>13</v>
      </c>
      <c r="C3" s="3"/>
      <c r="D3" s="3"/>
      <c r="E3" s="3"/>
      <c r="F3" s="3">
        <v>5</v>
      </c>
      <c r="G3" s="3"/>
      <c r="H3" s="3">
        <v>44.064516129032256</v>
      </c>
      <c r="I3" s="3"/>
      <c r="J3" s="3"/>
      <c r="K3" s="3"/>
      <c r="L3" s="3"/>
      <c r="M3" s="3">
        <f>SUM(表2[[#This Row],[吃饭]:[学习阅读]])</f>
        <v>62.064516129032256</v>
      </c>
    </row>
    <row r="4" spans="1:13" x14ac:dyDescent="0.25">
      <c r="A4" s="1">
        <v>45110</v>
      </c>
      <c r="B4" s="3">
        <f>3.5+4.5+3+85.66+28.94</f>
        <v>125.6</v>
      </c>
      <c r="C4" s="3"/>
      <c r="D4" s="3"/>
      <c r="E4" s="3">
        <f>23.9+19.79</f>
        <v>43.69</v>
      </c>
      <c r="F4" s="3">
        <v>2</v>
      </c>
      <c r="G4" s="3"/>
      <c r="H4" s="3">
        <v>44.064516129032256</v>
      </c>
      <c r="I4" s="3"/>
      <c r="J4" s="3"/>
      <c r="K4" s="3"/>
      <c r="L4" s="3"/>
      <c r="M4" s="3">
        <f>SUM(表2[[#This Row],[吃饭]:[学习阅读]])</f>
        <v>215.35451612903225</v>
      </c>
    </row>
    <row r="5" spans="1:13" x14ac:dyDescent="0.25">
      <c r="A5" s="1">
        <v>45111</v>
      </c>
      <c r="B5" s="3">
        <f>2.5+2</f>
        <v>4.5</v>
      </c>
      <c r="C5" s="3">
        <v>12</v>
      </c>
      <c r="D5" s="3"/>
      <c r="E5" s="3">
        <f>25+15.5</f>
        <v>40.5</v>
      </c>
      <c r="F5" s="3">
        <v>2</v>
      </c>
      <c r="G5" s="3"/>
      <c r="H5" s="3">
        <v>44.064516129032256</v>
      </c>
      <c r="I5" s="3"/>
      <c r="J5" s="3">
        <v>14.2</v>
      </c>
      <c r="K5" s="3"/>
      <c r="L5" s="3"/>
      <c r="M5" s="3">
        <f>SUM(表2[[#This Row],[吃饭]:[学习阅读]])</f>
        <v>117.26451612903226</v>
      </c>
    </row>
    <row r="6" spans="1:13" x14ac:dyDescent="0.25">
      <c r="A6" s="1">
        <v>45112</v>
      </c>
      <c r="B6" s="3">
        <f>3.8+5.5+8.8+7</f>
        <v>25.1</v>
      </c>
      <c r="C6" s="3">
        <v>2.5</v>
      </c>
      <c r="D6" s="3"/>
      <c r="E6" s="3"/>
      <c r="F6" s="3">
        <v>2</v>
      </c>
      <c r="G6" s="3"/>
      <c r="H6" s="3">
        <v>44.064516129032256</v>
      </c>
      <c r="I6" s="3"/>
      <c r="J6" s="3"/>
      <c r="K6" s="3"/>
      <c r="L6" s="3"/>
      <c r="M6" s="3">
        <f>SUM(表2[[#This Row],[吃饭]:[学习阅读]])</f>
        <v>73.664516129032251</v>
      </c>
    </row>
    <row r="7" spans="1:13" x14ac:dyDescent="0.25">
      <c r="A7" s="1">
        <v>45113</v>
      </c>
      <c r="B7" s="3">
        <f>6.5+18+2.5+2+28.7</f>
        <v>57.7</v>
      </c>
      <c r="C7" s="3"/>
      <c r="D7" s="3"/>
      <c r="E7" s="3"/>
      <c r="F7" s="3">
        <v>2</v>
      </c>
      <c r="G7" s="3">
        <v>12</v>
      </c>
      <c r="H7" s="3">
        <v>44.064516129032256</v>
      </c>
      <c r="I7" s="3"/>
      <c r="J7" s="3"/>
      <c r="K7" s="3"/>
      <c r="L7" s="3"/>
      <c r="M7" s="3">
        <f>SUM(表2[[#This Row],[吃饭]:[学习阅读]])</f>
        <v>115.76451612903226</v>
      </c>
    </row>
    <row r="8" spans="1:13" x14ac:dyDescent="0.25">
      <c r="A8" s="1">
        <v>45114</v>
      </c>
      <c r="B8" s="3">
        <f>3.5+9.9+100</f>
        <v>113.4</v>
      </c>
      <c r="C8" s="3">
        <v>3.5</v>
      </c>
      <c r="D8" s="3"/>
      <c r="E8" s="3"/>
      <c r="F8" s="3">
        <v>2</v>
      </c>
      <c r="G8" s="3"/>
      <c r="H8" s="3">
        <v>44.064516129032256</v>
      </c>
      <c r="I8" s="3"/>
      <c r="J8" s="3"/>
      <c r="K8" s="3"/>
      <c r="L8" s="3"/>
      <c r="M8" s="3">
        <f>SUM(表2[[#This Row],[吃饭]:[学习阅读]])</f>
        <v>162.96451612903226</v>
      </c>
    </row>
    <row r="9" spans="1:13" x14ac:dyDescent="0.25">
      <c r="A9" s="1">
        <v>45115</v>
      </c>
      <c r="B9" s="3">
        <v>3</v>
      </c>
      <c r="C9" s="3"/>
      <c r="D9" s="3"/>
      <c r="E9" s="3">
        <v>36</v>
      </c>
      <c r="F9" s="3">
        <v>5</v>
      </c>
      <c r="G9" s="3"/>
      <c r="H9" s="3">
        <v>44.064516129032256</v>
      </c>
      <c r="I9" s="3"/>
      <c r="J9" s="3"/>
      <c r="K9" s="3"/>
      <c r="L9" s="3"/>
      <c r="M9" s="3">
        <f>SUM(表2[[#This Row],[吃饭]:[学习阅读]])</f>
        <v>88.064516129032256</v>
      </c>
    </row>
    <row r="10" spans="1:13" x14ac:dyDescent="0.25">
      <c r="A10" s="1">
        <v>45116</v>
      </c>
      <c r="B10" s="3">
        <f>3.5+4+13</f>
        <v>20.5</v>
      </c>
      <c r="C10" s="3">
        <f>13.4+11.9</f>
        <v>25.3</v>
      </c>
      <c r="D10" s="3"/>
      <c r="E10" s="3">
        <f>21.54+11.89+91.33</f>
        <v>124.75999999999999</v>
      </c>
      <c r="F10" s="3">
        <v>3</v>
      </c>
      <c r="G10" s="3"/>
      <c r="H10" s="3">
        <v>44.064516129032256</v>
      </c>
      <c r="I10" s="3"/>
      <c r="J10" s="3"/>
      <c r="K10" s="3"/>
      <c r="L10" s="3"/>
      <c r="M10" s="3">
        <f>SUM(表2[[#This Row],[吃饭]:[学习阅读]])</f>
        <v>217.62451612903226</v>
      </c>
    </row>
    <row r="11" spans="1:13" x14ac:dyDescent="0.25">
      <c r="A11" s="1">
        <v>45117</v>
      </c>
      <c r="B11" s="3">
        <f>10.9+13.9+5</f>
        <v>29.8</v>
      </c>
      <c r="C11" s="3">
        <v>2</v>
      </c>
      <c r="D11" s="3">
        <f>11.9+20</f>
        <v>31.9</v>
      </c>
      <c r="E11" s="3">
        <v>188.8</v>
      </c>
      <c r="F11" s="3">
        <v>2</v>
      </c>
      <c r="G11" s="3"/>
      <c r="H11" s="3">
        <v>44.064516129032256</v>
      </c>
      <c r="I11" s="3">
        <v>35</v>
      </c>
      <c r="J11" s="3"/>
      <c r="K11" s="3"/>
      <c r="L11" s="3"/>
      <c r="M11" s="3">
        <f>SUM(表2[[#This Row],[吃饭]:[学习阅读]])</f>
        <v>333.56451612903226</v>
      </c>
    </row>
    <row r="12" spans="1:13" x14ac:dyDescent="0.25">
      <c r="A12" s="1">
        <v>45118</v>
      </c>
      <c r="B12" s="3">
        <f>5+14.9+2.5+6</f>
        <v>28.4</v>
      </c>
      <c r="C12" s="3">
        <f>2.5+7</f>
        <v>9.5</v>
      </c>
      <c r="D12" s="3"/>
      <c r="E12" s="3"/>
      <c r="F12" s="3">
        <v>2</v>
      </c>
      <c r="G12" s="3">
        <v>15</v>
      </c>
      <c r="H12" s="3">
        <v>44.064516129032256</v>
      </c>
      <c r="I12" s="3"/>
      <c r="J12" s="3"/>
      <c r="K12" s="3"/>
      <c r="L12" s="3"/>
      <c r="M12" s="3">
        <f>SUM(表2[[#This Row],[吃饭]:[学习阅读]])</f>
        <v>98.964516129032262</v>
      </c>
    </row>
    <row r="13" spans="1:13" x14ac:dyDescent="0.25">
      <c r="A13" s="1">
        <v>45119</v>
      </c>
      <c r="B13" s="3">
        <f>6.5+2.5</f>
        <v>9</v>
      </c>
      <c r="C13" s="3"/>
      <c r="D13" s="3">
        <v>10.6</v>
      </c>
      <c r="E13" s="3"/>
      <c r="F13" s="3">
        <v>3</v>
      </c>
      <c r="G13" s="3"/>
      <c r="H13" s="3">
        <v>44.064516129032256</v>
      </c>
      <c r="I13" s="3"/>
      <c r="J13" s="3"/>
      <c r="K13" s="3"/>
      <c r="L13" s="3"/>
      <c r="M13" s="3">
        <f>SUM(表2[[#This Row],[吃饭]:[学习阅读]])</f>
        <v>66.664516129032251</v>
      </c>
    </row>
    <row r="14" spans="1:13" x14ac:dyDescent="0.25">
      <c r="A14" s="1">
        <v>45120</v>
      </c>
      <c r="B14" s="3">
        <f>9.5+16+2.5+3.25+3.5</f>
        <v>34.75</v>
      </c>
      <c r="C14" s="3">
        <f>2+3.8+0.2+6+9.9</f>
        <v>21.9</v>
      </c>
      <c r="D14" s="3"/>
      <c r="E14" s="3"/>
      <c r="F14" s="3">
        <v>16</v>
      </c>
      <c r="G14" s="3"/>
      <c r="H14" s="3">
        <v>44.064516129032256</v>
      </c>
      <c r="I14" s="3"/>
      <c r="J14" s="3"/>
      <c r="K14" s="3"/>
      <c r="L14" s="3"/>
      <c r="M14" s="3">
        <f>SUM(表2[[#This Row],[吃饭]:[学习阅读]])</f>
        <v>116.71451612903226</v>
      </c>
    </row>
    <row r="15" spans="1:13" x14ac:dyDescent="0.25">
      <c r="A15" s="1">
        <v>45121</v>
      </c>
      <c r="B15" s="3">
        <f>1.5+2.8</f>
        <v>4.3</v>
      </c>
      <c r="C15" s="3">
        <v>9.9</v>
      </c>
      <c r="D15" s="3">
        <v>18.89</v>
      </c>
      <c r="E15" s="3"/>
      <c r="F15" s="3"/>
      <c r="G15" s="3"/>
      <c r="H15" s="3">
        <v>44.064516129032256</v>
      </c>
      <c r="I15" s="3"/>
      <c r="J15" s="3"/>
      <c r="K15" s="3">
        <v>2</v>
      </c>
      <c r="L15" s="3"/>
      <c r="M15" s="3">
        <f>SUM(表2[[#This Row],[吃饭]:[学习阅读]])</f>
        <v>79.15451612903226</v>
      </c>
    </row>
    <row r="16" spans="1:13" x14ac:dyDescent="0.25">
      <c r="A16" s="1">
        <v>45122</v>
      </c>
      <c r="B16" s="3">
        <v>33</v>
      </c>
      <c r="C16" s="3"/>
      <c r="D16" s="3">
        <v>30</v>
      </c>
      <c r="E16" s="3">
        <f>4+1528+26.88</f>
        <v>1558.88</v>
      </c>
      <c r="F16" s="3"/>
      <c r="G16" s="3"/>
      <c r="H16" s="3">
        <v>44.064516129032256</v>
      </c>
      <c r="I16" s="3"/>
      <c r="J16" s="3"/>
      <c r="K16" s="3"/>
      <c r="L16" s="3"/>
      <c r="M16" s="3">
        <f>SUM(表2[[#This Row],[吃饭]:[学习阅读]])</f>
        <v>1665.9445161290323</v>
      </c>
    </row>
    <row r="17" spans="1:13" x14ac:dyDescent="0.25">
      <c r="A17" s="1">
        <v>45123</v>
      </c>
      <c r="B17" s="3"/>
      <c r="C17" s="3">
        <f>15.6+6</f>
        <v>21.6</v>
      </c>
      <c r="D17" s="3"/>
      <c r="E17" s="3"/>
      <c r="F17" s="3"/>
      <c r="G17" s="3"/>
      <c r="H17" s="3">
        <v>44.064516129032256</v>
      </c>
      <c r="I17" s="3"/>
      <c r="J17" s="3"/>
      <c r="K17" s="3"/>
      <c r="L17" s="3"/>
      <c r="M17" s="3">
        <f>SUM(表2[[#This Row],[吃饭]:[学习阅读]])</f>
        <v>65.664516129032251</v>
      </c>
    </row>
    <row r="18" spans="1:13" x14ac:dyDescent="0.25">
      <c r="A18" s="1">
        <v>45124</v>
      </c>
      <c r="B18" s="3"/>
      <c r="C18" s="3"/>
      <c r="D18" s="3"/>
      <c r="E18" s="3"/>
      <c r="F18" s="3"/>
      <c r="G18" s="3"/>
      <c r="H18" s="3">
        <v>44.064516129032256</v>
      </c>
      <c r="I18" s="3"/>
      <c r="J18" s="3"/>
      <c r="K18" s="3"/>
      <c r="L18" s="3"/>
      <c r="M18" s="3">
        <f>SUM(表2[[#This Row],[吃饭]:[学习阅读]])</f>
        <v>44.064516129032256</v>
      </c>
    </row>
    <row r="19" spans="1:13" x14ac:dyDescent="0.25">
      <c r="A19" s="1">
        <v>45125</v>
      </c>
      <c r="B19" s="3"/>
      <c r="C19" s="3"/>
      <c r="D19" s="3"/>
      <c r="E19" s="3"/>
      <c r="F19" s="3"/>
      <c r="G19" s="3"/>
      <c r="H19" s="3">
        <v>44.064516129032256</v>
      </c>
      <c r="I19" s="3"/>
      <c r="J19" s="3"/>
      <c r="K19" s="3"/>
      <c r="L19" s="3"/>
      <c r="M19" s="3">
        <f>SUM(表2[[#This Row],[吃饭]:[学习阅读]])</f>
        <v>44.064516129032256</v>
      </c>
    </row>
    <row r="20" spans="1:13" x14ac:dyDescent="0.25">
      <c r="A20" s="1">
        <v>45126</v>
      </c>
      <c r="B20" s="3"/>
      <c r="C20" s="3"/>
      <c r="D20" s="3"/>
      <c r="E20" s="3"/>
      <c r="F20" s="3"/>
      <c r="G20" s="3"/>
      <c r="H20" s="3">
        <v>44.064516129032256</v>
      </c>
      <c r="I20" s="3"/>
      <c r="J20" s="3"/>
      <c r="K20" s="3"/>
      <c r="L20" s="3"/>
      <c r="M20" s="3">
        <f>SUM(表2[[#This Row],[吃饭]:[学习阅读]])</f>
        <v>44.064516129032256</v>
      </c>
    </row>
    <row r="21" spans="1:13" x14ac:dyDescent="0.25">
      <c r="A21" s="1">
        <v>45127</v>
      </c>
      <c r="B21" s="3"/>
      <c r="C21" s="3"/>
      <c r="D21" s="3"/>
      <c r="E21" s="3"/>
      <c r="F21" s="3"/>
      <c r="G21" s="3"/>
      <c r="H21" s="3">
        <v>44.064516129032256</v>
      </c>
      <c r="I21" s="3"/>
      <c r="J21" s="3"/>
      <c r="K21" s="3"/>
      <c r="L21" s="3"/>
      <c r="M21" s="3">
        <f>SUM(表2[[#This Row],[吃饭]:[学习阅读]])</f>
        <v>44.064516129032256</v>
      </c>
    </row>
    <row r="22" spans="1:13" x14ac:dyDescent="0.25">
      <c r="A22" s="1">
        <v>45128</v>
      </c>
      <c r="B22" s="3"/>
      <c r="C22" s="3"/>
      <c r="D22" s="3"/>
      <c r="E22" s="3"/>
      <c r="F22" s="3"/>
      <c r="G22" s="3"/>
      <c r="H22" s="3">
        <v>44.064516129032256</v>
      </c>
      <c r="I22" s="3"/>
      <c r="J22" s="3"/>
      <c r="K22" s="3"/>
      <c r="L22" s="3"/>
      <c r="M22" s="3">
        <f>SUM(表2[[#This Row],[吃饭]:[学习阅读]])</f>
        <v>44.064516129032256</v>
      </c>
    </row>
    <row r="23" spans="1:13" x14ac:dyDescent="0.25">
      <c r="A23" s="1">
        <v>45129</v>
      </c>
      <c r="B23" s="3"/>
      <c r="C23" s="3"/>
      <c r="D23" s="3"/>
      <c r="E23" s="3"/>
      <c r="F23" s="3"/>
      <c r="G23" s="3"/>
      <c r="H23" s="3">
        <v>44.064516129032256</v>
      </c>
      <c r="I23" s="3"/>
      <c r="J23" s="3"/>
      <c r="K23" s="3"/>
      <c r="L23" s="3"/>
      <c r="M23" s="3">
        <f>SUM(表2[[#This Row],[吃饭]:[学习阅读]])</f>
        <v>44.064516129032256</v>
      </c>
    </row>
    <row r="24" spans="1:13" x14ac:dyDescent="0.25">
      <c r="A24" s="1">
        <v>45130</v>
      </c>
      <c r="B24" s="3"/>
      <c r="C24" s="3"/>
      <c r="D24" s="3"/>
      <c r="E24" s="3"/>
      <c r="F24" s="3"/>
      <c r="G24" s="3"/>
      <c r="H24" s="3">
        <v>44.064516129032256</v>
      </c>
      <c r="I24" s="3"/>
      <c r="J24" s="3"/>
      <c r="K24" s="3"/>
      <c r="L24" s="3"/>
      <c r="M24" s="3">
        <f>SUM(表2[[#This Row],[吃饭]:[学习阅读]])</f>
        <v>44.064516129032256</v>
      </c>
    </row>
    <row r="25" spans="1:13" x14ac:dyDescent="0.25">
      <c r="A25" s="1">
        <v>45131</v>
      </c>
      <c r="B25" s="3"/>
      <c r="C25" s="3"/>
      <c r="D25" s="3"/>
      <c r="E25" s="3"/>
      <c r="F25" s="3"/>
      <c r="G25" s="3"/>
      <c r="H25" s="3">
        <v>44.064516129032256</v>
      </c>
      <c r="I25" s="3"/>
      <c r="J25" s="3"/>
      <c r="K25" s="3"/>
      <c r="L25" s="3"/>
      <c r="M25" s="3">
        <f>SUM(表2[[#This Row],[吃饭]:[学习阅读]])</f>
        <v>44.064516129032256</v>
      </c>
    </row>
    <row r="26" spans="1:13" x14ac:dyDescent="0.25">
      <c r="A26" s="1">
        <v>45132</v>
      </c>
      <c r="B26" s="3"/>
      <c r="C26" s="3"/>
      <c r="D26" s="3"/>
      <c r="E26" s="3"/>
      <c r="F26" s="3"/>
      <c r="G26" s="3"/>
      <c r="H26" s="3">
        <v>44.064516129032256</v>
      </c>
      <c r="I26" s="3"/>
      <c r="J26" s="3"/>
      <c r="K26" s="3"/>
      <c r="L26" s="3"/>
      <c r="M26" s="3">
        <f>SUM(表2[[#This Row],[吃饭]:[学习阅读]])</f>
        <v>44.064516129032256</v>
      </c>
    </row>
    <row r="27" spans="1:13" x14ac:dyDescent="0.25">
      <c r="A27" s="1">
        <v>45133</v>
      </c>
      <c r="B27" s="3"/>
      <c r="C27" s="3"/>
      <c r="D27" s="3"/>
      <c r="E27" s="3"/>
      <c r="F27" s="3"/>
      <c r="G27" s="3"/>
      <c r="H27" s="3">
        <v>44.064516129032256</v>
      </c>
      <c r="I27" s="3"/>
      <c r="J27" s="3"/>
      <c r="K27" s="3"/>
      <c r="L27" s="3"/>
      <c r="M27" s="3">
        <f>SUM(表2[[#This Row],[吃饭]:[学习阅读]])</f>
        <v>44.064516129032256</v>
      </c>
    </row>
    <row r="28" spans="1:13" x14ac:dyDescent="0.25">
      <c r="A28" s="1">
        <v>45134</v>
      </c>
      <c r="B28" s="3"/>
      <c r="C28" s="3"/>
      <c r="D28" s="3"/>
      <c r="E28" s="3"/>
      <c r="F28" s="3"/>
      <c r="G28" s="3"/>
      <c r="H28" s="3">
        <v>44.064516129032256</v>
      </c>
      <c r="I28" s="3"/>
      <c r="J28" s="3"/>
      <c r="K28" s="3"/>
      <c r="L28" s="3"/>
      <c r="M28" s="3">
        <f>SUM(表2[[#This Row],[吃饭]:[学习阅读]])</f>
        <v>44.064516129032256</v>
      </c>
    </row>
    <row r="29" spans="1:13" x14ac:dyDescent="0.25">
      <c r="A29" s="1">
        <v>45135</v>
      </c>
      <c r="B29" s="3"/>
      <c r="C29" s="3"/>
      <c r="D29" s="3"/>
      <c r="E29" s="3"/>
      <c r="F29" s="3"/>
      <c r="G29" s="3"/>
      <c r="H29" s="3">
        <v>44.064516129032256</v>
      </c>
      <c r="I29" s="3"/>
      <c r="J29" s="3"/>
      <c r="K29" s="3"/>
      <c r="L29" s="3"/>
      <c r="M29" s="3">
        <f>SUM(表2[[#This Row],[吃饭]:[学习阅读]])</f>
        <v>44.064516129032256</v>
      </c>
    </row>
    <row r="30" spans="1:13" x14ac:dyDescent="0.25">
      <c r="A30" s="1">
        <v>45136</v>
      </c>
      <c r="B30" s="3"/>
      <c r="C30" s="3"/>
      <c r="D30" s="3"/>
      <c r="E30" s="3"/>
      <c r="F30" s="3"/>
      <c r="G30" s="3"/>
      <c r="H30" s="3">
        <v>44.064516129032256</v>
      </c>
      <c r="I30" s="3"/>
      <c r="J30" s="3"/>
      <c r="K30" s="3"/>
      <c r="L30" s="3"/>
      <c r="M30" s="3">
        <f>SUM(表2[[#This Row],[吃饭]:[学习阅读]])</f>
        <v>44.064516129032256</v>
      </c>
    </row>
    <row r="31" spans="1:13" x14ac:dyDescent="0.25">
      <c r="A31" s="1">
        <v>45137</v>
      </c>
      <c r="B31" s="3"/>
      <c r="C31" s="3"/>
      <c r="D31" s="3"/>
      <c r="E31" s="3"/>
      <c r="F31" s="3"/>
      <c r="G31" s="3"/>
      <c r="H31" s="3">
        <v>44.064516129032256</v>
      </c>
      <c r="I31" s="3"/>
      <c r="J31" s="3"/>
      <c r="K31" s="3"/>
      <c r="L31" s="3"/>
      <c r="M31" s="3">
        <f>SUM(表2[[#This Row],[吃饭]:[学习阅读]])</f>
        <v>44.064516129032256</v>
      </c>
    </row>
    <row r="32" spans="1:13" x14ac:dyDescent="0.25">
      <c r="A32" s="1">
        <v>45138</v>
      </c>
      <c r="B32" s="3"/>
      <c r="C32" s="3"/>
      <c r="D32" s="3"/>
      <c r="E32" s="3"/>
      <c r="F32" s="3"/>
      <c r="G32" s="3"/>
      <c r="H32" s="3">
        <v>44.064516129032256</v>
      </c>
      <c r="I32" s="3"/>
      <c r="J32" s="3"/>
      <c r="K32" s="3"/>
      <c r="L32" s="3"/>
      <c r="M32" s="3">
        <f>SUM(表2[[#This Row],[吃饭]:[学习阅读]])</f>
        <v>44.064516129032256</v>
      </c>
    </row>
    <row r="33" spans="1:13" ht="37.200000000000003" customHeight="1" x14ac:dyDescent="0.25">
      <c r="A33" s="4" t="s">
        <v>11</v>
      </c>
      <c r="B33" s="3">
        <f>SUM(B2:B32)</f>
        <v>547.25</v>
      </c>
      <c r="C33" s="3">
        <f t="shared" ref="C33:I33" si="0">SUM(C2:C32)</f>
        <v>159.19999999999999</v>
      </c>
      <c r="D33" s="3">
        <f>SUM(D2:D32)</f>
        <v>124.39</v>
      </c>
      <c r="E33" s="3">
        <f t="shared" si="0"/>
        <v>2022.63</v>
      </c>
      <c r="F33" s="3">
        <f>SUM(F2:F32)</f>
        <v>49</v>
      </c>
      <c r="G33" s="3">
        <f t="shared" si="0"/>
        <v>27</v>
      </c>
      <c r="H33" s="3">
        <f t="shared" si="0"/>
        <v>1365.9999999999989</v>
      </c>
      <c r="I33" s="3">
        <f t="shared" si="0"/>
        <v>114.84</v>
      </c>
      <c r="J33" s="3">
        <f>SUM(J2:J32)</f>
        <v>14.2</v>
      </c>
      <c r="K33" s="3">
        <f>SUM(K2:K32)</f>
        <v>2</v>
      </c>
      <c r="L33" s="3">
        <f>SUM(L2:L32)</f>
        <v>0</v>
      </c>
      <c r="M33" s="3">
        <f>SUM(M2:M32)</f>
        <v>4426.5099999999993</v>
      </c>
    </row>
    <row r="34" spans="1:1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4426.5099999999993</v>
      </c>
      <c r="M34" s="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2023.07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</cp:lastModifiedBy>
  <dcterms:created xsi:type="dcterms:W3CDTF">2015-06-05T18:17:20Z</dcterms:created>
  <dcterms:modified xsi:type="dcterms:W3CDTF">2023-07-16T15:40:07Z</dcterms:modified>
</cp:coreProperties>
</file>