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waryapanhale/Desktop/DVVA/"/>
    </mc:Choice>
  </mc:AlternateContent>
  <xr:revisionPtr revIDLastSave="0" documentId="8_{47856FBA-C1F2-E64E-A472-91319B34D907}" xr6:coauthVersionLast="47" xr6:coauthVersionMax="47" xr10:uidLastSave="{00000000-0000-0000-0000-000000000000}"/>
  <bookViews>
    <workbookView xWindow="0" yWindow="0" windowWidth="28800" windowHeight="18000" activeTab="8" xr2:uid="{E8F3BAAD-46B1-4096-8E11-1606D93704D7}"/>
  </bookViews>
  <sheets>
    <sheet name="Dataset" sheetId="1" r:id="rId1"/>
    <sheet name="Supply &amp; Demand" sheetId="2" r:id="rId2"/>
    <sheet name="Property affordability" sheetId="3" r:id="rId3"/>
    <sheet name="Finance" sheetId="4" r:id="rId4"/>
    <sheet name="Population" sheetId="5" r:id="rId5"/>
    <sheet name="Ownership" sheetId="9" r:id="rId6"/>
    <sheet name="Dwelling" sheetId="10" r:id="rId7"/>
    <sheet name="WorkForce" sheetId="7" r:id="rId8"/>
    <sheet name="Family" sheetId="8" r:id="rId9"/>
  </sheets>
  <definedNames>
    <definedName name="a">Ownership!$1:$1048576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12" i="5"/>
  <c r="D12" i="5"/>
  <c r="B12" i="5"/>
  <c r="B8" i="2"/>
  <c r="C8" i="2"/>
  <c r="D8" i="2"/>
  <c r="D9" i="2" s="1"/>
  <c r="B9" i="2"/>
  <c r="C9" i="2"/>
  <c r="D4" i="4"/>
  <c r="C4" i="4"/>
  <c r="B4" i="4"/>
  <c r="C8" i="3"/>
  <c r="D8" i="3"/>
  <c r="B8" i="3"/>
  <c r="C9" i="3"/>
  <c r="D9" i="3"/>
  <c r="B9" i="3"/>
  <c r="C7" i="3"/>
  <c r="D7" i="3"/>
  <c r="B8" i="1"/>
  <c r="C8" i="1"/>
  <c r="D8" i="1"/>
  <c r="B10" i="2" l="1"/>
  <c r="C10" i="2"/>
  <c r="D10" i="2"/>
</calcChain>
</file>

<file path=xl/sharedStrings.xml><?xml version="1.0" encoding="utf-8"?>
<sst xmlns="http://schemas.openxmlformats.org/spreadsheetml/2006/main" count="170" uniqueCount="64">
  <si>
    <t>Y2011</t>
  </si>
  <si>
    <t>Y2016</t>
  </si>
  <si>
    <t>Y2021</t>
  </si>
  <si>
    <t>Location</t>
  </si>
  <si>
    <t>Time</t>
  </si>
  <si>
    <t>MedianHousePrice</t>
  </si>
  <si>
    <t>MedianUnitPrice</t>
  </si>
  <si>
    <t>MedianPersonalWeeklyIncome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</si>
  <si>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</si>
  <si>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</si>
  <si>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</si>
  <si>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</si>
  <si>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</si>
  <si>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</si>
  <si>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</si>
  <si>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</si>
  <si>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</si>
  <si>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</si>
  <si>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</si>
  <si>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</si>
  <si>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</si>
  <si>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</si>
  <si>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</si>
  <si>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</si>
  <si>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</si>
  <si>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</si>
  <si>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</si>
  <si>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</si>
  <si>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</si>
  <si>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</si>
  <si>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</si>
  <si>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</si>
  <si>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</si>
  <si>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</si>
  <si>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</si>
  <si>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</si>
  <si>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</si>
  <si>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</si>
  <si>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</si>
  <si>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</si>
  <si>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</si>
  <si>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</si>
  <si>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</si>
  <si>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</si>
  <si>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</si>
  <si>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</si>
  <si>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</si>
  <si>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</si>
  <si>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</si>
  <si>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</si>
  <si>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</si>
  <si>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</si>
  <si>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</si>
  <si>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</si>
  <si>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</si>
  <si>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Penrith</t>
  </si>
  <si>
    <t>Surplus or Deficit of Household</t>
  </si>
  <si>
    <t>Ratio(Supply- Demand)</t>
  </si>
  <si>
    <t>Demand</t>
  </si>
  <si>
    <t xml:space="preserve"> </t>
  </si>
  <si>
    <t>Affordibility(Unit)</t>
  </si>
  <si>
    <t>AnnualHouseholdIncome</t>
  </si>
  <si>
    <t>Affordibility(House)</t>
  </si>
  <si>
    <t>NotBirthInAustralia(%)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</si>
</sst>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#,##0.0"/>
    <numFmt numFmtId="167" formatCode="&quot;$&quot;#,##0.00"/>
  </numFmts>
  <fonts count="4" x14ac:knownFonts="1">
    <font>
      <sz val="11"/>
      <color theme="1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 applyAlignment="1">
      <alignment vertical="center"/>
    </xf>
    <xf numFmtId="165" fontId="2" fillId="9" borderId="1" xfId="0" applyNumberFormat="1" applyFont="1" applyFill="1" applyBorder="1" applyAlignment="1">
      <alignment vertical="center"/>
    </xf>
    <xf numFmtId="166" fontId="2" fillId="9" borderId="1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vertical="center"/>
    </xf>
    <xf numFmtId="165" fontId="1" fillId="10" borderId="1" xfId="0" applyNumberFormat="1" applyFont="1" applyFill="1" applyBorder="1" applyAlignment="1">
      <alignment vertical="center"/>
    </xf>
    <xf numFmtId="166" fontId="2" fillId="11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165" fontId="2" fillId="13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0" fontId="2" fillId="0" borderId="0" xfId="0" applyFont="1"/>
    <xf numFmtId="166" fontId="2" fillId="5" borderId="1" xfId="0" applyNumberFormat="1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65" fontId="1" fillId="9" borderId="1" xfId="0" applyNumberFormat="1" applyFont="1" applyFill="1" applyBorder="1" applyAlignment="1">
      <alignment vertical="center"/>
    </xf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0" fontId="3" fillId="0" borderId="1" xfId="0" applyFont="1" applyBorder="1"/>
    <xf numFmtId="167" fontId="3" fillId="0" borderId="1" xfId="0" applyNumberFormat="1" applyFont="1" applyBorder="1"/>
    <xf numFmtId="165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 Vs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39754840965932E-2"/>
          <c:y val="6.7753349013191536E-2"/>
          <c:w val="0.82652603515956624"/>
          <c:h val="0.8126096737907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'Supply &amp; Demand'!$A$4</c:f>
              <c:strCache>
                <c:ptCount val="1"/>
                <c:pt idx="0">
                  <c:v>TotalPrivateDwelling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'Supply &amp; Demand'!$B$2:$D$2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'Supply &amp; Demand'!$B$4:$D$4</c:f>
              <c:numCache>
                <c:formatCode>#,##0</c:formatCode>
                <c:ptCount val="3"/>
                <c:pt idx="0">
                  <c:v>5678</c:v>
                </c:pt>
                <c:pt idx="1">
                  <c:v>6309</c:v>
                </c:pt>
                <c:pt idx="2">
                  <c:v>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6-A64B-A9D6-F385D25F0DDB}"/>
            </c:ext>
          </c:extLst>
        </c:ser>
        <c:ser>
          <c:idx val="1"/>
          <c:order val="1"/>
          <c:tx>
            <c:strRef>
              <c:f>'Supply &amp; Demand'!$A$8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'Supply &amp; Demand'!$B$2:$D$2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'Supply &amp; Demand'!$B$8:$D$8</c:f>
              <c:numCache>
                <c:formatCode>General</c:formatCode>
                <c:ptCount val="3"/>
                <c:pt idx="0">
                  <c:v>5369.545454545454</c:v>
                </c:pt>
                <c:pt idx="1">
                  <c:v>6043.181818181818</c:v>
                </c:pt>
                <c:pt idx="2">
                  <c:v>8555.2380952380954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6-A64B-A9D6-F385D25F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390448"/>
        <c:axId val="66152991"/>
      </c:barChart>
      <c:lineChart>
        <c:grouping val="standard"/>
        <c:varyColors val="0"/>
        <c:ser>
          <c:idx val="2"/>
          <c:order val="2"/>
          <c:tx>
            <c:strRef>
              <c:f>'Supply &amp; Demand'!$A$9</c:f>
              <c:strCache>
                <c:ptCount val="1"/>
                <c:pt idx="0">
                  <c:v>Ratio(Supply- Demand)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6111798394288155E-3"/>
                  <c:y val="-6.6969241830764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97-BB4C-B376-6C3CB7D77752}"/>
                </c:ext>
              </c:extLst>
            </c:dLbl>
            <c:dLbl>
              <c:idx val="2"/>
              <c:layout>
                <c:manualLayout>
                  <c:x val="-5.5556940833608858E-3"/>
                  <c:y val="-5.198841741228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97-BB4C-B376-6C3CB7D77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'Supply &amp; Demand'!$B$2:$D$2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'Supply &amp; Demand'!$B$9:$D$9</c:f>
              <c:numCache>
                <c:formatCode>0.00%</c:formatCode>
                <c:ptCount val="3"/>
                <c:pt idx="0">
                  <c:v>1.0574451875052908</c:v>
                </c:pt>
                <c:pt idx="1">
                  <c:v>1.0439864610755925</c:v>
                </c:pt>
                <c:pt idx="2">
                  <c:v>1.0973394189023711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6-A64B-A9D6-F385D25F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4911"/>
        <c:axId val="66143919"/>
      </c:lineChart>
      <c:catAx>
        <c:axId val="5963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991"/>
        <c:crosses val="autoZero"/>
        <c:auto val="1"/>
        <c:lblAlgn val="ctr"/>
        <c:lblOffset val="100"/>
        <c:noMultiLvlLbl val="0"/>
      </c:catAx>
      <c:valAx>
        <c:axId val="661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0448"/>
        <c:crosses val="autoZero"/>
        <c:crossBetween val="between"/>
      </c:valAx>
      <c:valAx>
        <c:axId val="6614391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4911"/>
        <c:crosses val="max"/>
        <c:crossBetween val="between"/>
      </c:valAx>
      <c:catAx>
        <c:axId val="66934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14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Property Affordibility for Unit &amp; Houses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76710378191814E-2"/>
          <c:y val="0.11241503052844175"/>
          <c:w val="0.85509284866277802"/>
          <c:h val="0.772738383259902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'Property affordability'!$A$7</c:f>
              <c:strCache>
                <c:ptCount val="1"/>
                <c:pt idx="0">
                  <c:v>AnnualHouseholdIncome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affordability'!$B$7:$D$7</c:f>
              <c:numCache>
                <c:formatCode>"$"#,##0.00</c:formatCode>
                <c:ptCount val="3"/>
                <c:pt idx="0">
                  <c:v>49483.707000000002</c:v>
                </c:pt>
                <c:pt idx="1">
                  <c:v>59547.306000000004</c:v>
                </c:pt>
                <c:pt idx="2">
                  <c:v>72843.771000000008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7-FA4F-9022-B289E463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4640735"/>
        <c:axId val="175080991"/>
      </c:barChart>
      <c:lineChart>
        <c:grouping val="standard"/>
        <c:varyColors val="0"/>
        <c:ser>
          <c:idx val="1"/>
          <c:order val="1"/>
          <c:tx>
            <c:strRef>
              <c:f>'Property affordability'!$A$8</c:f>
              <c:strCache>
                <c:ptCount val="1"/>
                <c:pt idx="0">
                  <c:v>Affordibility(Unit)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7471264367816091E-2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C7-FA4F-9022-B289E4636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affordability'!$B$8:$D$8</c:f>
              <c:numCache>
                <c:formatCode>General</c:formatCode>
                <c:ptCount val="3"/>
                <c:pt idx="0">
                  <c:v>5.2138373545862278</c:v>
                </c:pt>
                <c:pt idx="1">
                  <c:v>8.7325529050802064</c:v>
                </c:pt>
                <c:pt idx="2">
                  <c:v>6.8640048851946442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7-FA4F-9022-B289E4636763}"/>
            </c:ext>
          </c:extLst>
        </c:ser>
        <c:ser>
          <c:idx val="2"/>
          <c:order val="2"/>
          <c:tx>
            <c:strRef>
              <c:f>'Property affordability'!$A$9</c:f>
              <c:strCache>
                <c:ptCount val="1"/>
                <c:pt idx="0">
                  <c:v>Affordibility(House)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8016797900262466E-2"/>
                  <c:y val="-0.106086094372677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7-FA4F-9022-B289E4636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'Property affordability'!$B$2:$D$2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'Property affordability'!$B$9:$D$9</c:f>
              <c:numCache>
                <c:formatCode>General</c:formatCode>
                <c:ptCount val="3"/>
                <c:pt idx="0">
                  <c:v>6.8305311079462978</c:v>
                </c:pt>
                <c:pt idx="1">
                  <c:v>11.4194922604895</c:v>
                </c:pt>
                <c:pt idx="2">
                  <c:v>11.668808304830895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7-FA4F-9022-B289E463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95111775"/>
        <c:axId val="495110047"/>
      </c:lineChart>
      <c:catAx>
        <c:axId val="1746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0991"/>
        <c:crosses val="autoZero"/>
        <c:auto val="1"/>
        <c:lblAlgn val="ctr"/>
        <c:lblOffset val="100"/>
        <c:noMultiLvlLbl val="0"/>
      </c:catAx>
      <c:valAx>
        <c:axId val="1750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0735"/>
        <c:crosses val="autoZero"/>
        <c:crossBetween val="between"/>
      </c:valAx>
      <c:valAx>
        <c:axId val="4951100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1775"/>
        <c:crosses val="max"/>
        <c:crossBetween val="between"/>
      </c:valAx>
      <c:catAx>
        <c:axId val="495111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5110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Finace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Finance!$A$3</c:f>
              <c:strCache>
                <c:ptCount val="1"/>
                <c:pt idx="0">
                  <c:v>MedianHouseholdWeeIklyIncome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7.8131644746485106E-3"/>
                  <c:y val="4.3751823544735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4C-3046-A452-9929444E2FAD}"/>
                </c:ext>
              </c:extLst>
            </c:dLbl>
            <c:dLbl>
              <c:idx val="1"/>
              <c:layout>
                <c:manualLayout>
                  <c:x val="-1.9532911186621997E-3"/>
                  <c:y val="5.3848398208904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4C-3046-A452-9929444E2F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Finance!$B$3:$D$3</c:f>
              <c:numCache>
                <c:formatCode>"$"#,##0</c:formatCode>
                <c:ptCount val="3"/>
                <c:pt idx="0">
                  <c:v>949</c:v>
                </c:pt>
                <c:pt idx="1">
                  <c:v>1142</c:v>
                </c:pt>
                <c:pt idx="2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C-3046-A452-9929444E2FAD}"/>
            </c:ext>
          </c:extLst>
        </c:ser>
        <c:ser>
          <c:idx val="1"/>
          <c:order val="1"/>
          <c:tx>
            <c:strRef>
              <c:f>Finance!$A$6</c:f>
              <c:strCache>
                <c:ptCount val="1"/>
                <c:pt idx="0">
                  <c:v>MedianPersonalWeeklyIncome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711253125458043E-2"/>
                  <c:y val="4.711734843279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4C-3046-A452-9929444E2FAD}"/>
                </c:ext>
              </c:extLst>
            </c:dLbl>
            <c:dLbl>
              <c:idx val="1"/>
              <c:layout>
                <c:manualLayout>
                  <c:x val="4.8832277966553053E-2"/>
                  <c:y val="4.0386298656678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4C-3046-A452-9929444E2F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Finance!$B$6:$D$6</c:f>
              <c:numCache>
                <c:formatCode>"$"#,##0</c:formatCode>
                <c:ptCount val="3"/>
                <c:pt idx="0">
                  <c:v>545</c:v>
                </c:pt>
                <c:pt idx="1">
                  <c:v>620</c:v>
                </c:pt>
                <c:pt idx="2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C-3046-A452-9929444E2FAD}"/>
            </c:ext>
          </c:extLst>
        </c:ser>
        <c:ser>
          <c:idx val="2"/>
          <c:order val="2"/>
          <c:tx>
            <c:strRef>
              <c:f>Finance!$A$7</c:f>
              <c:strCache>
                <c:ptCount val="1"/>
                <c:pt idx="0">
                  <c:v>MedianFamilyWeeklyIncome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626328949297021E-2"/>
                  <c:y val="-8.4138122201413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4C-3046-A452-9929444E2FAD}"/>
                </c:ext>
              </c:extLst>
            </c:dLbl>
            <c:dLbl>
              <c:idx val="1"/>
              <c:layout>
                <c:manualLayout>
                  <c:x val="-3.1252657898594119E-2"/>
                  <c:y val="-7.0676022649187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4C-3046-A452-9929444E2F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Finance!$B$2:$D$2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Finance!$B$7:$D$7</c:f>
              <c:numCache>
                <c:formatCode>"$"#,##0</c:formatCode>
                <c:ptCount val="3"/>
                <c:pt idx="0">
                  <c:v>1274</c:v>
                </c:pt>
                <c:pt idx="1">
                  <c:v>1482</c:v>
                </c:pt>
                <c:pt idx="2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C-3046-A452-9929444E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6936560"/>
        <c:axId val="860772447"/>
      </c:lineChart>
      <c:catAx>
        <c:axId val="969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72447"/>
        <c:crosses val="autoZero"/>
        <c:auto val="1"/>
        <c:lblAlgn val="ctr"/>
        <c:lblOffset val="100"/>
        <c:noMultiLvlLbl val="0"/>
      </c:catAx>
      <c:valAx>
        <c:axId val="8607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change and Marriage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Population!$A$7</c:f>
              <c:strCache>
                <c:ptCount val="1"/>
                <c:pt idx="0">
                  <c:v>Married(%)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Population!$B$7:$D$7</c:f>
              <c:numCache>
                <c:formatCode>0.0%</c:formatCode>
                <c:ptCount val="3"/>
                <c:pt idx="0">
                  <c:v>0.35799999999999998</c:v>
                </c:pt>
                <c:pt idx="1">
                  <c:v>0.34200000000000003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7-B44A-91D5-6A2F9B2031A8}"/>
            </c:ext>
          </c:extLst>
        </c:ser>
        <c:ser>
          <c:idx val="2"/>
          <c:order val="2"/>
          <c:tx>
            <c:strRef>
              <c:f>Population!$A$8</c:f>
              <c:strCache>
                <c:ptCount val="1"/>
                <c:pt idx="0">
                  <c:v>Separated+Divorced(%)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Population!$B$8:$D$8</c:f>
              <c:numCache>
                <c:formatCode>0.0%</c:formatCode>
                <c:ptCount val="3"/>
                <c:pt idx="0">
                  <c:v>0.16900000000000001</c:v>
                </c:pt>
                <c:pt idx="1">
                  <c:v>0.17599999999999999</c:v>
                </c:pt>
                <c:pt idx="2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7-B44A-91D5-6A2F9B2031A8}"/>
            </c:ext>
          </c:extLst>
        </c:ser>
        <c:ser>
          <c:idx val="3"/>
          <c:order val="3"/>
          <c:tx>
            <c:strRef>
              <c:f>Population!$A$9</c:f>
              <c:strCache>
                <c:ptCount val="1"/>
                <c:pt idx="0">
                  <c:v>Widowed(%)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Population!$B$9:$D$9</c:f>
              <c:numCache>
                <c:formatCode>0.0%</c:formatCode>
                <c:ptCount val="3"/>
                <c:pt idx="0">
                  <c:v>9.0999999999999998E-2</c:v>
                </c:pt>
                <c:pt idx="1">
                  <c:v>8.1000000000000003E-2</c:v>
                </c:pt>
                <c:pt idx="2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B7-B44A-91D5-6A2F9B2031A8}"/>
            </c:ext>
          </c:extLst>
        </c:ser>
        <c:ser>
          <c:idx val="4"/>
          <c:order val="4"/>
          <c:tx>
            <c:strRef>
              <c:f>Population!$A$10</c:f>
              <c:strCache>
                <c:ptCount val="1"/>
                <c:pt idx="0">
                  <c:v>NeverMarried(%)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B7-B44A-91D5-6A2F9B2031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B7-B44A-91D5-6A2F9B2031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B7-B44A-91D5-6A2F9B2031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Population!$B$10:$D$10</c:f>
              <c:numCache>
                <c:formatCode>0.0%</c:formatCode>
                <c:ptCount val="3"/>
                <c:pt idx="0">
                  <c:v>0.38300000000000001</c:v>
                </c:pt>
                <c:pt idx="1">
                  <c:v>0.40100000000000002</c:v>
                </c:pt>
                <c:pt idx="2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7-B44A-91D5-6A2F9B203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5945871"/>
        <c:axId val="1325543599"/>
      </c:barChart>
      <c:lineChart>
        <c:grouping val="standard"/>
        <c:varyColors val="0"/>
        <c:ser>
          <c:idx val="0"/>
          <c:order val="0"/>
          <c:tx>
            <c:strRef>
              <c:f>Population!$A$3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67899891186111E-2"/>
                  <c:y val="-8.0459770114942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B7-B44A-91D5-6A2F9B2031A8}"/>
                </c:ext>
              </c:extLst>
            </c:dLbl>
            <c:dLbl>
              <c:idx val="1"/>
              <c:layout>
                <c:manualLayout>
                  <c:x val="4.3525571273122961E-3"/>
                  <c:y val="3.8314176245210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B7-B44A-91D5-6A2F9B203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Population!$B$3:$D$3</c:f>
              <c:numCache>
                <c:formatCode>#,##0</c:formatCode>
                <c:ptCount val="3"/>
                <c:pt idx="0">
                  <c:v>11813</c:v>
                </c:pt>
                <c:pt idx="1">
                  <c:v>13295</c:v>
                </c:pt>
                <c:pt idx="2">
                  <c:v>17966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7-B44A-91D5-6A2F9B203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0017263"/>
        <c:axId val="951927295"/>
      </c:lineChart>
      <c:catAx>
        <c:axId val="17459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3599"/>
        <c:crosses val="autoZero"/>
        <c:auto val="1"/>
        <c:lblAlgn val="ctr"/>
        <c:lblOffset val="100"/>
        <c:noMultiLvlLbl val="0"/>
      </c:catAx>
      <c:valAx>
        <c:axId val="1325543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45871"/>
        <c:crosses val="autoZero"/>
        <c:crossBetween val="between"/>
      </c:valAx>
      <c:valAx>
        <c:axId val="95192729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17263"/>
        <c:crosses val="max"/>
        <c:crossBetween val="between"/>
      </c:valAx>
      <c:catAx>
        <c:axId val="1040017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92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Household Ownership and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Ownership!$A$6</c:f>
              <c:strCache>
                <c:ptCount val="1"/>
                <c:pt idx="0">
                  <c:v>FamilyHouseHolds(%)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968576709796672E-3"/>
                  <c:y val="-0.13500000000000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3A-324E-BE3A-10907E47337E}"/>
                </c:ext>
              </c:extLst>
            </c:dLbl>
            <c:dLbl>
              <c:idx val="1"/>
              <c:layout>
                <c:manualLayout>
                  <c:x val="-5.5452865064695009E-3"/>
                  <c:y val="-0.14249999999999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3A-324E-BE3A-10907E47337E}"/>
                </c:ext>
              </c:extLst>
            </c:dLbl>
            <c:dLbl>
              <c:idx val="2"/>
              <c:layout>
                <c:manualLayout>
                  <c:x val="-9.2421441774493043E-3"/>
                  <c:y val="-0.13500000000000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3A-324E-BE3A-10907E473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Ownership!$B$6:$D$6</c:f>
              <c:numCache>
                <c:formatCode>0.0%</c:formatCode>
                <c:ptCount val="3"/>
                <c:pt idx="0">
                  <c:v>0.57199999999999995</c:v>
                </c:pt>
                <c:pt idx="1">
                  <c:v>0.58199999999999996</c:v>
                </c:pt>
                <c:pt idx="2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08-8F44-A254-60EFD8B3F5EE}"/>
            </c:ext>
          </c:extLst>
        </c:ser>
        <c:ser>
          <c:idx val="4"/>
          <c:order val="4"/>
          <c:tx>
            <c:strRef>
              <c:f>Ownership!$A$7</c:f>
              <c:strCache>
                <c:ptCount val="1"/>
                <c:pt idx="0">
                  <c:v>SinglePersonHouseHolds(%)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500000000000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3A-324E-BE3A-10907E47337E}"/>
                </c:ext>
              </c:extLst>
            </c:dLbl>
            <c:dLbl>
              <c:idx val="1"/>
              <c:layout>
                <c:manualLayout>
                  <c:x val="1.848428835489766E-3"/>
                  <c:y val="7.7499999999999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3A-324E-BE3A-10907E47337E}"/>
                </c:ext>
              </c:extLst>
            </c:dLbl>
            <c:dLbl>
              <c:idx val="2"/>
              <c:layout>
                <c:manualLayout>
                  <c:x val="1.8484288354898336E-3"/>
                  <c:y val="6.5000000000000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3A-324E-BE3A-10907E473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Ownership!$B$7:$D$7</c:f>
              <c:numCache>
                <c:formatCode>0.0%</c:formatCode>
                <c:ptCount val="3"/>
                <c:pt idx="0">
                  <c:v>0.38600000000000001</c:v>
                </c:pt>
                <c:pt idx="1">
                  <c:v>0.373</c:v>
                </c:pt>
                <c:pt idx="2">
                  <c:v>0.41199999999999998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08-8F44-A254-60EFD8B3F5EE}"/>
            </c:ext>
          </c:extLst>
        </c:ser>
        <c:ser>
          <c:idx val="5"/>
          <c:order val="5"/>
          <c:tx>
            <c:strRef>
              <c:f>Ownership!$A$8</c:f>
              <c:strCache>
                <c:ptCount val="1"/>
                <c:pt idx="0">
                  <c:v>GroupHouseHold(%)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Ownership!$B$8:$D$8</c:f>
              <c:numCache>
                <c:formatCode>0.0%</c:formatCode>
                <c:ptCount val="3"/>
                <c:pt idx="0">
                  <c:v>4.2000000000000003E-2</c:v>
                </c:pt>
                <c:pt idx="1">
                  <c:v>4.4999999999999998E-2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08-8F44-A254-60EFD8B3F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398960"/>
        <c:axId val="1264345439"/>
      </c:barChart>
      <c:lineChart>
        <c:grouping val="standard"/>
        <c:varyColors val="0"/>
        <c:ser>
          <c:idx val="0"/>
          <c:order val="0"/>
          <c:tx>
            <c:strRef>
              <c:f>Ownership!$A$3</c:f>
              <c:strCache>
                <c:ptCount val="1"/>
                <c:pt idx="0">
                  <c:v>FullyOwned(%)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1841004184100415E-3"/>
                  <c:y val="3.5381750465549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208-8F44-A254-60EFD8B3F5EE}"/>
                </c:ext>
              </c:extLst>
            </c:dLbl>
            <c:dLbl>
              <c:idx val="1"/>
              <c:layout>
                <c:manualLayout>
                  <c:x val="-9.9023709902370985E-2"/>
                  <c:y val="3.7243947858472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08-8F44-A254-60EFD8B3F5EE}"/>
                </c:ext>
              </c:extLst>
            </c:dLbl>
            <c:dLbl>
              <c:idx val="2"/>
              <c:layout>
                <c:manualLayout>
                  <c:x val="3.4867503486750349E-2"/>
                  <c:y val="1.6759776536312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208-8F44-A254-60EFD8B3F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Ownership!$B$3:$D$3</c:f>
              <c:numCache>
                <c:formatCode>0.0%</c:formatCode>
                <c:ptCount val="3"/>
                <c:pt idx="0">
                  <c:v>0.216</c:v>
                </c:pt>
                <c:pt idx="1">
                  <c:v>0.19500000000000001</c:v>
                </c:pt>
                <c:pt idx="2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8-8F44-A254-60EFD8B3F5EE}"/>
            </c:ext>
          </c:extLst>
        </c:ser>
        <c:ser>
          <c:idx val="1"/>
          <c:order val="1"/>
          <c:tx>
            <c:strRef>
              <c:f>Ownership!$A$4</c:f>
              <c:strCache>
                <c:ptCount val="1"/>
                <c:pt idx="0">
                  <c:v>OwnedWithMortgage(%)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1157601115760085E-2"/>
                  <c:y val="-2.7932960893854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208-8F44-A254-60EFD8B3F5EE}"/>
                </c:ext>
              </c:extLst>
            </c:dLbl>
            <c:dLbl>
              <c:idx val="1"/>
              <c:layout>
                <c:manualLayout>
                  <c:x val="-1.3947001394700139E-3"/>
                  <c:y val="-3.7243947858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08-8F44-A254-60EFD8B3F5EE}"/>
                </c:ext>
              </c:extLst>
            </c:dLbl>
            <c:dLbl>
              <c:idx val="2"/>
              <c:layout>
                <c:manualLayout>
                  <c:x val="-1.2552301255230125E-2"/>
                  <c:y val="-4.4692737430167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208-8F44-A254-60EFD8B3F5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Ownership!$B$4:$D$4</c:f>
              <c:numCache>
                <c:formatCode>0.0%</c:formatCode>
                <c:ptCount val="3"/>
                <c:pt idx="0">
                  <c:v>0.24299999999999999</c:v>
                </c:pt>
                <c:pt idx="1">
                  <c:v>0.21199999999999999</c:v>
                </c:pt>
                <c:pt idx="2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8-8F44-A254-60EFD8B3F5EE}"/>
            </c:ext>
          </c:extLst>
        </c:ser>
        <c:ser>
          <c:idx val="2"/>
          <c:order val="2"/>
          <c:tx>
            <c:strRef>
              <c:f>Ownership!$A$5</c:f>
              <c:strCache>
                <c:ptCount val="1"/>
                <c:pt idx="0">
                  <c:v>Rented(%)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6499302649930289E-2"/>
                  <c:y val="-6.1452513966480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08-8F44-A254-60EFD8B3F5EE}"/>
                </c:ext>
              </c:extLst>
            </c:dLbl>
            <c:dLbl>
              <c:idx val="1"/>
              <c:layout>
                <c:manualLayout>
                  <c:x val="-1.9525801952580194E-2"/>
                  <c:y val="-4.2830540037243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208-8F44-A254-60EFD8B3F5EE}"/>
                </c:ext>
              </c:extLst>
            </c:dLbl>
            <c:dLbl>
              <c:idx val="2"/>
              <c:layout>
                <c:manualLayout>
                  <c:x val="2.7726432532347505E-2"/>
                  <c:y val="1.4999999999999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3A-324E-BE3A-10907E473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Ownership!$B$2:$D$2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Ownership!$B$5:$D$5</c:f>
              <c:numCache>
                <c:formatCode>0.0%</c:formatCode>
                <c:ptCount val="3"/>
                <c:pt idx="0">
                  <c:v>0.49399999999999999</c:v>
                </c:pt>
                <c:pt idx="1">
                  <c:v>0.53900000000000003</c:v>
                </c:pt>
                <c:pt idx="2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8-8F44-A254-60EFD8B3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68255"/>
        <c:axId val="388686736"/>
      </c:lineChart>
      <c:catAx>
        <c:axId val="1073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345439"/>
        <c:crosses val="autoZero"/>
        <c:auto val="1"/>
        <c:lblAlgn val="ctr"/>
        <c:lblOffset val="100"/>
        <c:noMultiLvlLbl val="0"/>
      </c:catAx>
      <c:valAx>
        <c:axId val="126434543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8960"/>
        <c:crosses val="autoZero"/>
        <c:crossBetween val="between"/>
      </c:valAx>
      <c:valAx>
        <c:axId val="388686736"/>
        <c:scaling>
          <c:orientation val="minMax"/>
          <c:max val="0.8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8255"/>
        <c:crosses val="max"/>
        <c:crossBetween val="between"/>
      </c:valAx>
      <c:catAx>
        <c:axId val="905568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68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Dwelling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Dwelling!$A$5</c:f>
              <c:strCache>
                <c:ptCount val="1"/>
                <c:pt idx="0">
                  <c:v>SeparateHouse(dwellings%)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Dwelling!$B$5:$D$5</c:f>
              <c:numCache>
                <c:formatCode>0.0%</c:formatCode>
                <c:ptCount val="3"/>
                <c:pt idx="0">
                  <c:v>0.47299999999999998</c:v>
                </c:pt>
                <c:pt idx="1">
                  <c:v>0.47199999999999998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EA42-ACD8-3EF2D624F65E}"/>
            </c:ext>
          </c:extLst>
        </c:ser>
        <c:ser>
          <c:idx val="1"/>
          <c:order val="1"/>
          <c:tx>
            <c:strRef>
              <c:f>Dwelling!$A$6</c:f>
              <c:strCache>
                <c:ptCount val="1"/>
                <c:pt idx="0">
                  <c:v>SemiDetached(dwellings%)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Dwelling!$B$6:$D$6</c:f>
              <c:numCache>
                <c:formatCode>0.0%</c:formatCode>
                <c:ptCount val="3"/>
                <c:pt idx="0">
                  <c:v>0.253</c:v>
                </c:pt>
                <c:pt idx="1">
                  <c:v>0.28499999999999998</c:v>
                </c:pt>
                <c:pt idx="2">
                  <c:v>0.20399999999999999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B-EA42-ACD8-3EF2D624F65E}"/>
            </c:ext>
          </c:extLst>
        </c:ser>
        <c:ser>
          <c:idx val="2"/>
          <c:order val="2"/>
          <c:tx>
            <c:strRef>
              <c:f>Dwelling!$A$7</c:f>
              <c:strCache>
                <c:ptCount val="1"/>
                <c:pt idx="0">
                  <c:v>FlatUnitApartment(dwellings%)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Dwelling!$B$7:$D$7</c:f>
              <c:numCache>
                <c:formatCode>0.0%</c:formatCode>
                <c:ptCount val="3"/>
                <c:pt idx="0">
                  <c:v>0.26</c:v>
                </c:pt>
                <c:pt idx="1">
                  <c:v>0.23799999999999999</c:v>
                </c:pt>
                <c:pt idx="2">
                  <c:v>0.434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B-EA42-ACD8-3EF2D624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316863"/>
        <c:axId val="1220378527"/>
      </c:barChart>
      <c:catAx>
        <c:axId val="10483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8527"/>
        <c:crosses val="autoZero"/>
        <c:auto val="1"/>
        <c:lblAlgn val="ctr"/>
        <c:lblOffset val="100"/>
        <c:noMultiLvlLbl val="0"/>
      </c:catAx>
      <c:valAx>
        <c:axId val="12203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Dwelling Occupied vs Unoccupied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94326241134753E-2"/>
          <c:y val="0.1388888888888889"/>
          <c:w val="0.87520094562647754"/>
          <c:h val="0.647869276757072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Dwelling!$A$3</c:f>
              <c:strCache>
                <c:ptCount val="1"/>
                <c:pt idx="0">
                  <c:v>OccupiedDwellings(%)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Dwelling!$B$3:$D$3</c:f>
              <c:numCache>
                <c:formatCode>0.0%</c:formatCode>
                <c:ptCount val="3"/>
                <c:pt idx="0">
                  <c:v>0.91900000000000004</c:v>
                </c:pt>
                <c:pt idx="1">
                  <c:v>0.91400000000000003</c:v>
                </c:pt>
                <c:pt idx="2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C-2F47-9591-BF886E25B17F}"/>
            </c:ext>
          </c:extLst>
        </c:ser>
        <c:ser>
          <c:idx val="1"/>
          <c:order val="1"/>
          <c:tx>
            <c:strRef>
              <c:f>Dwelling!$A$4</c:f>
              <c:strCache>
                <c:ptCount val="1"/>
                <c:pt idx="0">
                  <c:v>UnoccupiedDwelling(%)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Dwelling!$B$2:$D$2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Dwelling!$B$4:$D$4</c:f>
              <c:numCache>
                <c:formatCode>0.0%</c:formatCode>
                <c:ptCount val="3"/>
                <c:pt idx="0">
                  <c:v>8.1000000000000003E-2</c:v>
                </c:pt>
                <c:pt idx="1">
                  <c:v>8.5999999999999993E-2</c:v>
                </c:pt>
                <c:pt idx="2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C-2F47-9591-BF886E25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106431"/>
        <c:axId val="1012512959"/>
      </c:barChart>
      <c:catAx>
        <c:axId val="81410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12959"/>
        <c:crosses val="autoZero"/>
        <c:auto val="1"/>
        <c:lblAlgn val="ctr"/>
        <c:lblOffset val="100"/>
        <c:noMultiLvlLbl val="0"/>
      </c:catAx>
      <c:valAx>
        <c:axId val="1012512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WorkForce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WorkForce!$A$3</c:f>
              <c:strCache>
                <c:ptCount val="1"/>
                <c:pt idx="0">
                  <c:v>Worked full-time(%)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WorkForce!$B$3:$D$3</c:f>
              <c:numCache>
                <c:formatCode>0.0%</c:formatCode>
                <c:ptCount val="3"/>
                <c:pt idx="0">
                  <c:v>0.61</c:v>
                </c:pt>
                <c:pt idx="1">
                  <c:v>0.58799999999999997</c:v>
                </c:pt>
                <c:pt idx="2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8-5343-A4FD-0B844782D55B}"/>
            </c:ext>
          </c:extLst>
        </c:ser>
        <c:ser>
          <c:idx val="1"/>
          <c:order val="1"/>
          <c:tx>
            <c:strRef>
              <c:f>WorkForce!$A$4</c:f>
              <c:strCache>
                <c:ptCount val="1"/>
                <c:pt idx="0">
                  <c:v>Worked part-time(%)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WorkForce!$B$4:$D$4</c:f>
              <c:numCache>
                <c:formatCode>0.0%</c:formatCode>
                <c:ptCount val="3"/>
                <c:pt idx="0">
                  <c:v>0.27600000000000002</c:v>
                </c:pt>
                <c:pt idx="1">
                  <c:v>0.29299999999999998</c:v>
                </c:pt>
                <c:pt idx="2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8-5343-A4FD-0B844782D55B}"/>
            </c:ext>
          </c:extLst>
        </c:ser>
        <c:ser>
          <c:idx val="2"/>
          <c:order val="2"/>
          <c:tx>
            <c:strRef>
              <c:f>WorkForce!$A$5</c:f>
              <c:strCache>
                <c:ptCount val="1"/>
                <c:pt idx="0">
                  <c:v>Unemployment(%)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WorkForce!$B$2:$D$2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WorkForce!$B$5:$D$5</c:f>
              <c:numCache>
                <c:formatCode>0.0%</c:formatCode>
                <c:ptCount val="3"/>
                <c:pt idx="0">
                  <c:v>5.8999999999999997E-2</c:v>
                </c:pt>
                <c:pt idx="1">
                  <c:v>7.3999999999999996E-2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8-5343-A4FD-0B844782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59455"/>
        <c:axId val="1067607583"/>
      </c:barChart>
      <c:catAx>
        <c:axId val="2256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07583"/>
        <c:crosses val="autoZero"/>
        <c:auto val="1"/>
        <c:lblAlgn val="ctr"/>
        <c:lblOffset val="100"/>
        <c:noMultiLvlLbl val="0"/>
      </c:catAx>
      <c:valAx>
        <c:axId val="10676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Family Status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Family!$A$3</c:f>
              <c:strCache>
                <c:ptCount val="1"/>
                <c:pt idx="0">
                  <c:v>CoupleFamilyNoChidren(%)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Family!$B$3:$D$3</c:f>
              <c:numCache>
                <c:formatCode>0.0%</c:formatCode>
                <c:ptCount val="3"/>
                <c:pt idx="0">
                  <c:v>0.35499999999999998</c:v>
                </c:pt>
                <c:pt idx="1">
                  <c:v>0.34899999999999998</c:v>
                </c:pt>
                <c:pt idx="2">
                  <c:v>0.40600000000000003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8-7E4D-A4DC-F5B10395B8D2}"/>
            </c:ext>
          </c:extLst>
        </c:ser>
        <c:ser>
          <c:idx val="1"/>
          <c:order val="1"/>
          <c:tx>
            <c:strRef>
              <c:f>Family!$A$4</c:f>
              <c:strCache>
                <c:ptCount val="1"/>
                <c:pt idx="0">
                  <c:v>CoupleFamilyHasChidren(%)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Family!$B$4:$D$4</c:f>
              <c:numCache>
                <c:formatCode>0.0%</c:formatCode>
                <c:ptCount val="3"/>
                <c:pt idx="0">
                  <c:v>0.35299999999999998</c:v>
                </c:pt>
                <c:pt idx="1">
                  <c:v>0.35</c:v>
                </c:pt>
                <c:pt idx="2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8-7E4D-A4DC-F5B10395B8D2}"/>
            </c:ext>
          </c:extLst>
        </c:ser>
        <c:ser>
          <c:idx val="2"/>
          <c:order val="2"/>
          <c:tx>
            <c:strRef>
              <c:f>Family!$A$5</c:f>
              <c:strCache>
                <c:ptCount val="1"/>
                <c:pt idx="0">
                  <c:v>OneParentFamily(%)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6690391459074668E-2"/>
                  <c:y val="9.80392156862745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D-A242-9700-3A88FEC974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Family!$B$5:$D$5</c:f>
              <c:numCache>
                <c:formatCode>0.0%</c:formatCode>
                <c:ptCount val="3"/>
                <c:pt idx="0">
                  <c:v>0.26200000000000001</c:v>
                </c:pt>
                <c:pt idx="1">
                  <c:v>0.27200000000000002</c:v>
                </c:pt>
                <c:pt idx="2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8-7E4D-A4DC-F5B10395B8D2}"/>
            </c:ext>
          </c:extLst>
        </c:ser>
        <c:ser>
          <c:idx val="3"/>
          <c:order val="3"/>
          <c:tx>
            <c:strRef>
              <c:f>Family!$A$6</c:f>
              <c:strCache>
                <c:ptCount val="1"/>
                <c:pt idx="0">
                  <c:v>OtherFamily(%)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Family!$B$6:$D$6</c:f>
              <c:numCache>
                <c:formatCode>0.0%</c:formatCode>
                <c:ptCount val="3"/>
                <c:pt idx="0">
                  <c:v>2.9000000000000001E-2</c:v>
                </c:pt>
                <c:pt idx="1">
                  <c:v>2.8000000000000001E-2</c:v>
                </c:pt>
                <c:pt idx="2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8-7E4D-A4DC-F5B10395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982991"/>
        <c:axId val="1499453967"/>
      </c:barChart>
      <c:lineChart>
        <c:grouping val="standard"/>
        <c:varyColors val="0"/>
        <c:ser>
          <c:idx val="4"/>
          <c:order val="4"/>
          <c:tx>
            <c:strRef>
              <c:f>Family!$A$7</c:f>
              <c:strCache>
                <c:ptCount val="1"/>
                <c:pt idx="0">
                  <c:v>Families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249110320284666E-2"/>
                  <c:y val="-0.153594771241830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48-7E4D-A4DC-F5B10395B8D2}"/>
                </c:ext>
              </c:extLst>
            </c:dLbl>
            <c:dLbl>
              <c:idx val="1"/>
              <c:layout>
                <c:manualLayout>
                  <c:x val="4.6263345195729472E-2"/>
                  <c:y val="-0.132353069836858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126264466052066E-2"/>
                      <c:h val="5.54901960784313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848-7E4D-A4DC-F5B10395B8D2}"/>
                </c:ext>
              </c:extLst>
            </c:dLbl>
            <c:dLbl>
              <c:idx val="2"/>
              <c:layout>
                <c:manualLayout>
                  <c:x val="3.5587188612099642E-3"/>
                  <c:y val="-8.1699346405228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48-7E4D-A4DC-F5B10395B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Family!$B$2:$D$2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Family!$B$7:$D$7</c:f>
              <c:numCache>
                <c:formatCode>#,##0</c:formatCode>
                <c:ptCount val="3"/>
                <c:pt idx="0">
                  <c:v>2890</c:v>
                </c:pt>
                <c:pt idx="1">
                  <c:v>3218</c:v>
                </c:pt>
                <c:pt idx="2">
                  <c:v>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8-7E4D-A4DC-F5B10395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585951"/>
        <c:axId val="1752197471"/>
      </c:lineChart>
      <c:catAx>
        <c:axId val="12909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53967"/>
        <c:crosses val="autoZero"/>
        <c:auto val="1"/>
        <c:lblAlgn val="ctr"/>
        <c:lblOffset val="100"/>
        <c:noMultiLvlLbl val="0"/>
      </c:catAx>
      <c:valAx>
        <c:axId val="14994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82991"/>
        <c:crosses val="autoZero"/>
        <c:crossBetween val="between"/>
      </c:valAx>
      <c:valAx>
        <c:axId val="1752197471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85951"/>
        <c:crosses val="max"/>
        <c:crossBetween val="between"/>
      </c:valAx>
      <c:catAx>
        <c:axId val="1986585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219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252284</xdr:colOff>
      <xdr:row>2</xdr:row>
      <xdr:rowOff>101601</xdr:rowOff>
    </xdr:from>
    <xdr:to>
      <xdr:col>11</xdr:col>
      <xdr:colOff>787400</xdr:colOff>
      <xdr:row>28</xdr:row>
      <xdr:rowOff>38101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C5B171-099E-36E4-C38F-A546EBC6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127000</xdr:rowOff>
    </xdr:from>
    <xdr:to>
      <xdr:col>12</xdr:col>
      <xdr:colOff>774700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15C01-DBB5-6847-08EC-930FC526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0.12452</cdr:x>
      <cdr:y>0.17386</cdr:y>
    </cdr:from>
    <cdr:to>
      <cdr:x>0.40333</cdr:x>
      <cdr:y>0.26588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AC7D7B3E-5A18-8634-7606-C3A2F5AA621A}"/>
            </a:ext>
          </a:extLst>
        </cdr:cNvPr>
        <cdr:cNvSpPr/>
      </cdr:nvSpPr>
      <cdr:spPr>
        <a:xfrm xmlns:a="http://schemas.openxmlformats.org/drawingml/2006/main" rot="1110127">
          <a:off x="786165" y="850112"/>
          <a:ext cx="1760312" cy="449889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1.34% decrease in</a:t>
          </a:r>
          <a:r>
            <a:rPr lang="en-US" baseline="0"/>
            <a:t> </a:t>
          </a:r>
          <a:r>
            <a:rPr lang="en-US"/>
            <a:t>Ratio</a:t>
          </a:r>
        </a:p>
      </cdr:txBody>
    </cdr:sp>
  </cdr:relSizeAnchor>
  <cdr:relSizeAnchor xmlns:cdr="http://schemas.openxmlformats.org/drawingml/2006/chartDrawing">
    <cdr:from>
      <cdr:x>0.4111</cdr:x>
      <cdr:y>0.15419</cdr:y>
    </cdr:from>
    <cdr:to>
      <cdr:x>0.68902</cdr:x>
      <cdr:y>0.25258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E919198D-17EA-44B5-2A85-B7B53AEA7BFC}"/>
            </a:ext>
          </a:extLst>
        </cdr:cNvPr>
        <cdr:cNvSpPr/>
      </cdr:nvSpPr>
      <cdr:spPr>
        <a:xfrm xmlns:a="http://schemas.openxmlformats.org/drawingml/2006/main" rot="19812880">
          <a:off x="2595542" y="753932"/>
          <a:ext cx="1754677" cy="48104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5.33 %</a:t>
          </a:r>
          <a:r>
            <a:rPr lang="en-US" baseline="0"/>
            <a:t> increase in Ratio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762497</xdr:colOff>
      <xdr:row>2</xdr:row>
      <xdr:rowOff>39346</xdr:rowOff>
    </xdr:from>
    <xdr:to>
      <xdr:col>16</xdr:col>
      <xdr:colOff>174313</xdr:colOff>
      <xdr:row>29</xdr:row>
      <xdr:rowOff>90146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F34075-F088-F9B5-08AD-B0349EC5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761634</xdr:colOff>
      <xdr:row>16</xdr:row>
      <xdr:rowOff>147021</xdr:rowOff>
    </xdr:from>
    <xdr:to>
      <xdr:col>10</xdr:col>
      <xdr:colOff>126634</xdr:colOff>
      <xdr:row>19</xdr:row>
      <xdr:rowOff>39096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B8511CED-6D64-21BC-72B3-1FB697FC97A9}"/>
            </a:ext>
          </a:extLst>
        </xdr:cNvPr>
        <xdr:cNvSpPr/>
      </xdr:nvSpPr>
      <xdr:spPr>
        <a:xfrm rot="20304124">
          <a:off x="9290556" y="3135256"/>
          <a:ext cx="1830294" cy="452369"/>
        </a:xfrm>
        <a:prstGeom prst="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67.5% Increaase</a:t>
          </a:r>
          <a:r>
            <a:rPr lang="en-GB" sz="1100" baseline="0"/>
            <a:t> for Units</a:t>
          </a:r>
          <a:endParaRPr lang="en-GB" sz="1100"/>
        </a:p>
      </xdr:txBody>
    </xdr:sp>
    <xdr:clientData/>
  </xdr:twoCellAnchor>
  <xdr:twoCellAnchor>
    <xdr:from>
      <xdr:col>13</xdr:col>
      <xdr:colOff>659902</xdr:colOff>
      <xdr:row>10</xdr:row>
      <xdr:rowOff>87158</xdr:rowOff>
    </xdr:from>
    <xdr:to>
      <xdr:col>14</xdr:col>
      <xdr:colOff>261470</xdr:colOff>
      <xdr:row>11</xdr:row>
      <xdr:rowOff>99608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1306BE-B7DF-8DD6-94D8-647257B88D30}"/>
            </a:ext>
          </a:extLst>
        </xdr:cNvPr>
        <xdr:cNvCxnSpPr/>
      </xdr:nvCxnSpPr>
      <xdr:spPr>
        <a:xfrm flipH="1" flipV="1">
          <a:off x="14119412" y="1954805"/>
          <a:ext cx="423333" cy="199215"/>
        </a:xfrm>
        <a:prstGeom prst="straightConnector1">
          <a:avLst/>
        </a:prstGeom>
        <a:ln w="19050" cap="flat" cmpd="sng" algn="ctr">
          <a:solidFill>
            <a:schemeClr val="accent4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0.22437</cdr:x>
      <cdr:y>0.23673</cdr:y>
    </cdr:from>
    <cdr:to>
      <cdr:x>0.47277</cdr:x>
      <cdr:y>0.33698</cdr:y>
    </cdr:to>
    <cdr:sp macro="" textlink="">
      <cdr:nvSpPr>
        <cdr:cNvPr id="2" name="Right Arrow 1">
          <a:extLst xmlns:a="http://schemas.openxmlformats.org/drawingml/2006/main">
            <a:ext uri="{FF2B5EF4-FFF2-40B4-BE49-F238E27FC236}">
              <a16:creationId xmlns:a16="http://schemas.microsoft.com/office/drawing/2014/main" id="{B0056B29-FACA-6C39-5EA2-0777CBE71320}"/>
            </a:ext>
          </a:extLst>
        </cdr:cNvPr>
        <cdr:cNvSpPr/>
      </cdr:nvSpPr>
      <cdr:spPr>
        <a:xfrm xmlns:a="http://schemas.openxmlformats.org/drawingml/2006/main" rot="20051375">
          <a:off x="2080585" y="1205789"/>
          <a:ext cx="2303421" cy="51061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67.05% Increase in Affordibility </a:t>
          </a:r>
        </a:p>
      </cdr:txBody>
    </cdr:sp>
  </cdr:relSizeAnchor>
  <cdr:relSizeAnchor xmlns:cdr="http://schemas.openxmlformats.org/drawingml/2006/chartDrawing">
    <cdr:from>
      <cdr:x>0.51999</cdr:x>
      <cdr:y>0.12264</cdr:y>
    </cdr:from>
    <cdr:to>
      <cdr:x>0.77151</cdr:x>
      <cdr:y>0.2131</cdr:y>
    </cdr:to>
    <cdr:sp macro="" textlink="">
      <cdr:nvSpPr>
        <cdr:cNvPr id="3" name="Right Arrow 2">
          <a:extLst xmlns:a="http://schemas.openxmlformats.org/drawingml/2006/main">
            <a:ext uri="{FF2B5EF4-FFF2-40B4-BE49-F238E27FC236}">
              <a16:creationId xmlns:a16="http://schemas.microsoft.com/office/drawing/2014/main" id="{491B63A3-AB56-C641-735F-A731875839C8}"/>
            </a:ext>
          </a:extLst>
        </cdr:cNvPr>
        <cdr:cNvSpPr/>
      </cdr:nvSpPr>
      <cdr:spPr>
        <a:xfrm xmlns:a="http://schemas.openxmlformats.org/drawingml/2006/main" rot="21090541">
          <a:off x="4821897" y="624636"/>
          <a:ext cx="2332344" cy="460753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2.19% Increase</a:t>
          </a:r>
          <a:r>
            <a:rPr lang="en-US" baseline="0"/>
            <a:t> in Affordibility</a:t>
          </a:r>
          <a:endParaRPr lang="en-US"/>
        </a:p>
      </cdr:txBody>
    </cdr:sp>
  </cdr:relSizeAnchor>
  <cdr:relSizeAnchor xmlns:cdr="http://schemas.openxmlformats.org/drawingml/2006/chartDrawing">
    <cdr:from>
      <cdr:x>0.54115</cdr:x>
      <cdr:y>0.50835</cdr:y>
    </cdr:from>
    <cdr:to>
      <cdr:x>0.7736</cdr:x>
      <cdr:y>0.60034</cdr:y>
    </cdr:to>
    <cdr:sp macro="" textlink="">
      <cdr:nvSpPr>
        <cdr:cNvPr id="4" name="Right Arrow 3">
          <a:extLst xmlns:a="http://schemas.openxmlformats.org/drawingml/2006/main">
            <a:ext uri="{FF2B5EF4-FFF2-40B4-BE49-F238E27FC236}">
              <a16:creationId xmlns:a16="http://schemas.microsoft.com/office/drawing/2014/main" id="{B9217F70-25C9-8860-2D93-898C277AD556}"/>
            </a:ext>
          </a:extLst>
        </cdr:cNvPr>
        <cdr:cNvSpPr/>
      </cdr:nvSpPr>
      <cdr:spPr>
        <a:xfrm xmlns:a="http://schemas.openxmlformats.org/drawingml/2006/main" rot="839857">
          <a:off x="5018124" y="2589270"/>
          <a:ext cx="2155445" cy="468548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27% Decrease for Unit</a:t>
          </a:r>
        </a:p>
      </cdr:txBody>
    </cdr:sp>
  </cdr:relSizeAnchor>
  <cdr:relSizeAnchor xmlns:cdr="http://schemas.openxmlformats.org/drawingml/2006/chartDrawing">
    <cdr:from>
      <cdr:x>0.83216</cdr:x>
      <cdr:y>0.25873</cdr:y>
    </cdr:from>
    <cdr:to>
      <cdr:x>0.94092</cdr:x>
      <cdr:y>0.45918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D4B0B45-F401-5D10-C607-6350A561F4FF}"/>
            </a:ext>
          </a:extLst>
        </cdr:cNvPr>
        <cdr:cNvSpPr txBox="1"/>
      </cdr:nvSpPr>
      <cdr:spPr>
        <a:xfrm xmlns:a="http://schemas.openxmlformats.org/drawingml/2006/main">
          <a:off x="7716621" y="1317811"/>
          <a:ext cx="1008530" cy="102098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effectLst/>
              <a:latin typeface="+mn-lt"/>
              <a:ea typeface="+mn-ea"/>
              <a:cs typeface="+mn-cs"/>
            </a:rPr>
            <a:t>There is big 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effectLst/>
              <a:latin typeface="+mn-lt"/>
              <a:ea typeface="+mn-ea"/>
              <a:cs typeface="+mn-cs"/>
            </a:rPr>
            <a:t>difference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effectLst/>
              <a:latin typeface="+mn-lt"/>
              <a:ea typeface="+mn-ea"/>
              <a:cs typeface="+mn-cs"/>
            </a:rPr>
            <a:t> 4.8 ~ 70.17%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effectLst/>
              <a:latin typeface="+mn-lt"/>
              <a:ea typeface="+mn-ea"/>
              <a:cs typeface="+mn-cs"/>
            </a:rPr>
            <a:t> in</a:t>
          </a:r>
          <a:r>
            <a:rPr lang="en-AU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effectLst/>
              <a:latin typeface="+mn-lt"/>
              <a:ea typeface="+mn-ea"/>
              <a:cs typeface="+mn-cs"/>
            </a:rPr>
            <a:t>affordability.</a:t>
          </a:r>
        </a:p>
        <a:p xmlns:a="http://schemas.openxmlformats.org/drawingml/2006/main">
          <a:endParaRPr lang="en-GB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262283</xdr:colOff>
      <xdr:row>1</xdr:row>
      <xdr:rowOff>50246</xdr:rowOff>
    </xdr:from>
    <xdr:to>
      <xdr:col>13</xdr:col>
      <xdr:colOff>138043</xdr:colOff>
      <xdr:row>20</xdr:row>
      <xdr:rowOff>151847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8FE10-DE2C-2241-EDC6-F00E9D35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63500</xdr:rowOff>
    </xdr:from>
    <xdr:to>
      <xdr:col>12</xdr:col>
      <xdr:colOff>546100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C1663-8F1E-7BCC-44BC-763F4336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152400</xdr:rowOff>
    </xdr:from>
    <xdr:to>
      <xdr:col>12</xdr:col>
      <xdr:colOff>698500</xdr:colOff>
      <xdr:row>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E12A83-1079-5A16-579F-10467694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50800</xdr:rowOff>
    </xdr:from>
    <xdr:to>
      <xdr:col>11</xdr:col>
      <xdr:colOff>508000</xdr:colOff>
      <xdr:row>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F78B0-FD95-6C77-8433-235C8D45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9</xdr:row>
      <xdr:rowOff>139700</xdr:rowOff>
    </xdr:from>
    <xdr:to>
      <xdr:col>3</xdr:col>
      <xdr:colOff>368300</xdr:colOff>
      <xdr:row>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895AF5-B7C3-E79C-3488-ABBC5D022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127000</xdr:rowOff>
    </xdr:from>
    <xdr:to>
      <xdr:col>10</xdr:col>
      <xdr:colOff>673100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6C986-7281-232C-E11B-1C25C1FAE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77AB-4D61-4E64-B1DE-B8D63128DA45}">
  <dimension ref="A1:D5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48" sqref="H48"/>
    </sheetView>
  </sheetViews>
  <sheetFormatPr baseColWidth="10" defaultColWidth="8.83203125" defaultRowHeight="15" x14ac:dyDescent="0.2"/>
  <cols>
    <col min="1" max="1" width="40.5" style="19" bestFit="1" customWidth="1"/>
    <col min="2" max="4" width="13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">
        <v>5</v>
      </c>
      <c r="B3" s="3">
        <v>338000</v>
      </c>
      <c r="C3" s="3">
        <v>680000</v>
      </c>
      <c r="D3" s="3">
        <v>850000</v>
      </c>
    </row>
    <row r="4" spans="1:4" x14ac:dyDescent="0.2">
      <c r="A4" s="3" t="s">
        <v>6</v>
      </c>
      <c r="B4" s="3">
        <v>258000</v>
      </c>
      <c r="C4" s="3">
        <v>520000</v>
      </c>
      <c r="D4" s="3">
        <v>500000</v>
      </c>
    </row>
    <row r="5" spans="1:4" x14ac:dyDescent="0.2">
      <c r="A5" s="4" t="s">
        <v>7</v>
      </c>
      <c r="B5" s="4">
        <v>545</v>
      </c>
      <c r="C5" s="4">
        <v>620</v>
      </c>
      <c r="D5" s="4">
        <v>812</v>
      </c>
    </row>
    <row r="6" spans="1:4" x14ac:dyDescent="0.2">
      <c r="A6" s="4" t="s">
        <v>8</v>
      </c>
      <c r="B6" s="4">
        <v>1274</v>
      </c>
      <c r="C6" s="4">
        <v>1482</v>
      </c>
      <c r="D6" s="4">
        <v>1850</v>
      </c>
    </row>
    <row r="7" spans="1:4" x14ac:dyDescent="0.2">
      <c r="A7" s="4" t="s">
        <v>9</v>
      </c>
      <c r="B7" s="4">
        <v>949</v>
      </c>
      <c r="C7" s="4">
        <v>1142</v>
      </c>
      <c r="D7" s="4">
        <v>1397</v>
      </c>
    </row>
    <row r="8" spans="1:4" x14ac:dyDescent="0.2">
      <c r="A8" s="4" t="s">
        <v>10</v>
      </c>
      <c r="B8" s="4">
        <f>1700/4.345</f>
        <v>391.25431530494825</v>
      </c>
      <c r="C8" s="4">
        <f>1733/4.345</f>
        <v>398.84925201380901</v>
      </c>
      <c r="D8" s="4">
        <f>1783/4.345</f>
        <v>410.35673187571922</v>
      </c>
    </row>
    <row r="9" spans="1:4" x14ac:dyDescent="0.2">
      <c r="A9" s="4" t="s">
        <v>11</v>
      </c>
      <c r="B9" s="4">
        <v>250</v>
      </c>
      <c r="C9" s="4">
        <v>330</v>
      </c>
      <c r="D9" s="4">
        <v>380</v>
      </c>
    </row>
    <row r="10" spans="1:4" x14ac:dyDescent="0.2">
      <c r="A10" s="5" t="s">
        <v>12</v>
      </c>
      <c r="B10" s="5">
        <v>11813</v>
      </c>
      <c r="C10" s="5">
        <v>13295</v>
      </c>
      <c r="D10" s="5">
        <v>17966</v>
      </c>
    </row>
    <row r="11" spans="1:4" x14ac:dyDescent="0.2">
      <c r="A11" s="5" t="s">
        <v>13</v>
      </c>
      <c r="B11" s="5">
        <v>37</v>
      </c>
      <c r="C11" s="5">
        <v>37</v>
      </c>
      <c r="D11" s="5">
        <v>36</v>
      </c>
    </row>
    <row r="12" spans="1:4" x14ac:dyDescent="0.2">
      <c r="A12" s="5" t="s">
        <v>14</v>
      </c>
      <c r="B12" s="5">
        <v>2890</v>
      </c>
      <c r="C12" s="5">
        <v>3218</v>
      </c>
      <c r="D12" s="5">
        <v>4312</v>
      </c>
    </row>
    <row r="13" spans="1:4" x14ac:dyDescent="0.2">
      <c r="A13" s="5" t="s">
        <v>15</v>
      </c>
      <c r="B13" s="5">
        <v>5678</v>
      </c>
      <c r="C13" s="5">
        <v>6309</v>
      </c>
      <c r="D13" s="5">
        <v>9388</v>
      </c>
    </row>
    <row r="14" spans="1:4" x14ac:dyDescent="0.2">
      <c r="A14" s="6" t="s">
        <v>16</v>
      </c>
      <c r="B14" s="6">
        <v>0.35799999999999998</v>
      </c>
      <c r="C14" s="6">
        <v>0.34200000000000003</v>
      </c>
      <c r="D14" s="6">
        <v>0.31</v>
      </c>
    </row>
    <row r="15" spans="1:4" x14ac:dyDescent="0.2">
      <c r="A15" s="6" t="s">
        <v>17</v>
      </c>
      <c r="B15" s="6">
        <v>0.16900000000000001</v>
      </c>
      <c r="C15" s="6">
        <v>0.17599999999999999</v>
      </c>
      <c r="D15" s="6">
        <v>0.16700000000000001</v>
      </c>
    </row>
    <row r="16" spans="1:4" x14ac:dyDescent="0.2">
      <c r="A16" s="6" t="s">
        <v>18</v>
      </c>
      <c r="B16" s="6">
        <v>9.0999999999999998E-2</v>
      </c>
      <c r="C16" s="6">
        <v>8.1000000000000003E-2</v>
      </c>
      <c r="D16" s="6">
        <v>6.5000000000000002E-2</v>
      </c>
    </row>
    <row r="17" spans="1:4" x14ac:dyDescent="0.2">
      <c r="A17" s="6" t="s">
        <v>19</v>
      </c>
      <c r="B17" s="6">
        <v>0.38300000000000001</v>
      </c>
      <c r="C17" s="6">
        <v>0.40100000000000002</v>
      </c>
      <c r="D17" s="6">
        <v>0.45900000000000002</v>
      </c>
    </row>
    <row r="18" spans="1:4" x14ac:dyDescent="0.2">
      <c r="A18" s="7" t="s">
        <v>20</v>
      </c>
      <c r="B18" s="7">
        <v>0.70599999999999996</v>
      </c>
      <c r="C18" s="7">
        <v>0.68200000000000005</v>
      </c>
      <c r="D18" s="7">
        <v>0.65800000000000003</v>
      </c>
    </row>
    <row r="19" spans="1:4" x14ac:dyDescent="0.2">
      <c r="A19" s="8" t="s">
        <v>21</v>
      </c>
      <c r="B19" s="8">
        <v>0.63300000000000001</v>
      </c>
      <c r="C19" s="8">
        <v>0.624</v>
      </c>
      <c r="D19" s="8">
        <v>0.57099999999999995</v>
      </c>
    </row>
    <row r="20" spans="1:4" x14ac:dyDescent="0.2">
      <c r="A20" s="8" t="s">
        <v>22</v>
      </c>
      <c r="B20" s="8">
        <v>0.22900000000000001</v>
      </c>
      <c r="C20" s="8">
        <v>0.24199999999999999</v>
      </c>
      <c r="D20" s="8">
        <v>0.247</v>
      </c>
    </row>
    <row r="21" spans="1:4" x14ac:dyDescent="0.2">
      <c r="A21" s="9" t="s">
        <v>23</v>
      </c>
      <c r="B21" s="9">
        <v>7.5999999999999998E-2</v>
      </c>
      <c r="C21" s="9">
        <v>8.5000000000000006E-2</v>
      </c>
      <c r="D21" s="9">
        <v>6.0999999999999999E-2</v>
      </c>
    </row>
    <row r="22" spans="1:4" x14ac:dyDescent="0.2">
      <c r="A22" s="10" t="s">
        <v>24</v>
      </c>
      <c r="B22" s="10">
        <v>0.155</v>
      </c>
      <c r="C22" s="10">
        <v>0.17399999999999999</v>
      </c>
      <c r="D22" s="23">
        <v>5.7000000000000002E-2</v>
      </c>
    </row>
    <row r="23" spans="1:4" x14ac:dyDescent="0.2">
      <c r="A23" s="10" t="s">
        <v>25</v>
      </c>
      <c r="B23" s="10">
        <v>0.61099999999999999</v>
      </c>
      <c r="C23" s="10">
        <v>0.65900000000000003</v>
      </c>
      <c r="D23" s="23">
        <v>0.46500000000000002</v>
      </c>
    </row>
    <row r="24" spans="1:4" x14ac:dyDescent="0.2">
      <c r="A24" s="11" t="s">
        <v>26</v>
      </c>
      <c r="B24" s="11">
        <v>1.2</v>
      </c>
      <c r="C24" s="11">
        <v>1.4</v>
      </c>
      <c r="D24" s="11">
        <v>1.3</v>
      </c>
    </row>
    <row r="25" spans="1:4" x14ac:dyDescent="0.2">
      <c r="A25" s="20" t="s">
        <v>27</v>
      </c>
      <c r="B25" s="12">
        <v>0.35499999999999998</v>
      </c>
      <c r="C25" s="12">
        <v>0.34899999999999998</v>
      </c>
      <c r="D25" s="12">
        <v>0.40600000000000003</v>
      </c>
    </row>
    <row r="26" spans="1:4" x14ac:dyDescent="0.2">
      <c r="A26" s="20" t="s">
        <v>28</v>
      </c>
      <c r="B26" s="12">
        <v>0.35299999999999998</v>
      </c>
      <c r="C26" s="12">
        <v>0.35</v>
      </c>
      <c r="D26" s="12">
        <v>0.309</v>
      </c>
    </row>
    <row r="27" spans="1:4" x14ac:dyDescent="0.2">
      <c r="A27" s="20" t="s">
        <v>29</v>
      </c>
      <c r="B27" s="12">
        <v>0.26200000000000001</v>
      </c>
      <c r="C27" s="12">
        <v>0.27200000000000002</v>
      </c>
      <c r="D27" s="12">
        <v>0.252</v>
      </c>
    </row>
    <row r="28" spans="1:4" x14ac:dyDescent="0.2">
      <c r="A28" s="20" t="s">
        <v>30</v>
      </c>
      <c r="B28" s="12">
        <v>2.9000000000000001E-2</v>
      </c>
      <c r="C28" s="12">
        <v>2.8000000000000001E-2</v>
      </c>
      <c r="D28" s="12">
        <v>3.2000000000000001E-2</v>
      </c>
    </row>
    <row r="29" spans="1:4" x14ac:dyDescent="0.2">
      <c r="A29" s="21" t="s">
        <v>31</v>
      </c>
      <c r="B29" s="13">
        <v>0.91900000000000004</v>
      </c>
      <c r="C29" s="13">
        <v>0.91400000000000003</v>
      </c>
      <c r="D29" s="13">
        <v>0.89200000000000002</v>
      </c>
    </row>
    <row r="30" spans="1:4" x14ac:dyDescent="0.2">
      <c r="A30" s="21" t="s">
        <v>32</v>
      </c>
      <c r="B30" s="13">
        <v>8.1000000000000003E-2</v>
      </c>
      <c r="C30" s="13">
        <v>8.5999999999999993E-2</v>
      </c>
      <c r="D30" s="13">
        <v>0.109</v>
      </c>
    </row>
    <row r="31" spans="1:4" x14ac:dyDescent="0.2">
      <c r="A31" s="14" t="s">
        <v>33</v>
      </c>
      <c r="B31" s="14">
        <v>0.47299999999999998</v>
      </c>
      <c r="C31" s="14">
        <v>0.47199999999999998</v>
      </c>
      <c r="D31" s="14">
        <v>0.36</v>
      </c>
    </row>
    <row r="32" spans="1:4" x14ac:dyDescent="0.2">
      <c r="A32" s="14" t="s">
        <v>34</v>
      </c>
      <c r="B32" s="14">
        <v>0.253</v>
      </c>
      <c r="C32" s="14">
        <v>0.28499999999999998</v>
      </c>
      <c r="D32" s="14">
        <v>0.20399999999999999</v>
      </c>
    </row>
    <row r="33" spans="1:4" x14ac:dyDescent="0.2">
      <c r="A33" s="14" t="s">
        <v>35</v>
      </c>
      <c r="B33" s="14">
        <v>0.26</v>
      </c>
      <c r="C33" s="14">
        <v>0.23799999999999999</v>
      </c>
      <c r="D33" s="14">
        <v>0.434</v>
      </c>
    </row>
    <row r="34" spans="1:4" x14ac:dyDescent="0.2">
      <c r="A34" s="6" t="s">
        <v>36</v>
      </c>
      <c r="B34" s="6">
        <v>1.4E-2</v>
      </c>
      <c r="C34" s="6">
        <v>0.01</v>
      </c>
      <c r="D34" s="6">
        <v>8.0000000000000002E-3</v>
      </c>
    </row>
    <row r="35" spans="1:4" x14ac:dyDescent="0.2">
      <c r="A35" s="6" t="s">
        <v>37</v>
      </c>
      <c r="B35" s="6">
        <v>5.6000000000000001E-2</v>
      </c>
      <c r="C35" s="6">
        <v>5.0999999999999997E-2</v>
      </c>
      <c r="D35" s="6">
        <v>0.10199999999999999</v>
      </c>
    </row>
    <row r="36" spans="1:4" x14ac:dyDescent="0.2">
      <c r="A36" s="6" t="s">
        <v>38</v>
      </c>
      <c r="B36" s="6">
        <v>0.32600000000000001</v>
      </c>
      <c r="C36" s="6">
        <v>0.316</v>
      </c>
      <c r="D36" s="6">
        <v>0.432</v>
      </c>
    </row>
    <row r="37" spans="1:4" x14ac:dyDescent="0.2">
      <c r="A37" s="6" t="s">
        <v>39</v>
      </c>
      <c r="B37" s="6">
        <v>0.44500000000000001</v>
      </c>
      <c r="C37" s="6">
        <v>0.41499999999999998</v>
      </c>
      <c r="D37" s="6">
        <v>0.313</v>
      </c>
    </row>
    <row r="38" spans="1:4" x14ac:dyDescent="0.2">
      <c r="A38" s="6" t="s">
        <v>40</v>
      </c>
      <c r="B38" s="6">
        <v>0.13100000000000001</v>
      </c>
      <c r="C38" s="6">
        <v>0.157</v>
      </c>
      <c r="D38" s="6">
        <v>0.129</v>
      </c>
    </row>
    <row r="39" spans="1:4" x14ac:dyDescent="0.2">
      <c r="A39" s="15" t="s">
        <v>41</v>
      </c>
      <c r="B39" s="15">
        <v>2.7</v>
      </c>
      <c r="C39" s="15">
        <v>2.7</v>
      </c>
      <c r="D39" s="15">
        <v>2.5</v>
      </c>
    </row>
    <row r="40" spans="1:4" x14ac:dyDescent="0.2">
      <c r="A40" s="15" t="s">
        <v>42</v>
      </c>
      <c r="B40" s="15">
        <v>2.2000000000000002</v>
      </c>
      <c r="C40" s="15">
        <v>2.2000000000000002</v>
      </c>
      <c r="D40" s="15">
        <v>2.1</v>
      </c>
    </row>
    <row r="41" spans="1:4" x14ac:dyDescent="0.2">
      <c r="A41" s="16" t="s">
        <v>43</v>
      </c>
      <c r="B41" s="16">
        <v>0.216</v>
      </c>
      <c r="C41" s="16">
        <v>0.19500000000000001</v>
      </c>
      <c r="D41" s="16">
        <v>0.154</v>
      </c>
    </row>
    <row r="42" spans="1:4" x14ac:dyDescent="0.2">
      <c r="A42" s="16" t="s">
        <v>44</v>
      </c>
      <c r="B42" s="16">
        <v>0.24299999999999999</v>
      </c>
      <c r="C42" s="16">
        <v>0.21199999999999999</v>
      </c>
      <c r="D42" s="16">
        <v>0.20599999999999999</v>
      </c>
    </row>
    <row r="43" spans="1:4" x14ac:dyDescent="0.2">
      <c r="A43" s="16" t="s">
        <v>45</v>
      </c>
      <c r="B43" s="16">
        <v>0.49399999999999999</v>
      </c>
      <c r="C43" s="16">
        <v>0.53900000000000003</v>
      </c>
      <c r="D43" s="16">
        <v>0.60199999999999998</v>
      </c>
    </row>
    <row r="44" spans="1:4" x14ac:dyDescent="0.2">
      <c r="A44" s="22" t="s">
        <v>46</v>
      </c>
      <c r="B44" s="16">
        <v>0.57199999999999995</v>
      </c>
      <c r="C44" s="16">
        <v>0.58199999999999996</v>
      </c>
      <c r="D44" s="16">
        <v>0.53700000000000003</v>
      </c>
    </row>
    <row r="45" spans="1:4" x14ac:dyDescent="0.2">
      <c r="A45" s="22" t="s">
        <v>47</v>
      </c>
      <c r="B45" s="16">
        <v>0.38600000000000001</v>
      </c>
      <c r="C45" s="16">
        <v>0.373</v>
      </c>
      <c r="D45" s="16">
        <v>0.41199999999999998</v>
      </c>
    </row>
    <row r="46" spans="1:4" x14ac:dyDescent="0.2">
      <c r="A46" s="22" t="s">
        <v>48</v>
      </c>
      <c r="B46" s="16">
        <v>4.2000000000000003E-2</v>
      </c>
      <c r="C46" s="16">
        <v>4.4999999999999998E-2</v>
      </c>
      <c r="D46" s="16">
        <v>0.05</v>
      </c>
    </row>
    <row r="47" spans="1:4" x14ac:dyDescent="0.2">
      <c r="A47" s="9" t="s">
        <v>49</v>
      </c>
      <c r="B47" s="9">
        <v>0.32100000000000001</v>
      </c>
      <c r="C47" s="9">
        <v>0.27600000000000002</v>
      </c>
      <c r="D47" s="9">
        <v>0.215</v>
      </c>
    </row>
    <row r="48" spans="1:4" x14ac:dyDescent="0.2">
      <c r="A48" s="9" t="s">
        <v>50</v>
      </c>
      <c r="B48" s="9">
        <v>4.8000000000000001E-2</v>
      </c>
      <c r="C48" s="9">
        <v>8.7999999999999995E-2</v>
      </c>
      <c r="D48" s="9">
        <v>0.128</v>
      </c>
    </row>
    <row r="49" spans="1:4" x14ac:dyDescent="0.2">
      <c r="A49" s="17" t="s">
        <v>51</v>
      </c>
      <c r="B49" s="17">
        <v>0.81899999999999995</v>
      </c>
      <c r="C49" s="17">
        <v>0.76300000000000001</v>
      </c>
      <c r="D49" s="17">
        <v>0.55800000000000005</v>
      </c>
    </row>
    <row r="50" spans="1:4" x14ac:dyDescent="0.2">
      <c r="A50" s="17" t="s">
        <v>52</v>
      </c>
      <c r="B50" s="17">
        <v>0.18099999999999999</v>
      </c>
      <c r="C50" s="17">
        <v>0.23699999999999999</v>
      </c>
      <c r="D50" s="17">
        <v>0.377</v>
      </c>
    </row>
    <row r="51" spans="1:4" x14ac:dyDescent="0.2">
      <c r="A51" s="18" t="s">
        <v>53</v>
      </c>
      <c r="B51" s="18">
        <v>0.92900000000000005</v>
      </c>
      <c r="C51" s="18">
        <v>0.95</v>
      </c>
      <c r="D51" s="18">
        <v>0.74299999999999999</v>
      </c>
    </row>
    <row r="52" spans="1:4" x14ac:dyDescent="0.2">
      <c r="A52" s="18" t="s">
        <v>54</v>
      </c>
      <c r="B52" s="18">
        <v>7.0999999999999994E-2</v>
      </c>
      <c r="C52" s="18"/>
      <c r="D52" s="18">
        <v>0.16900000000000001</v>
      </c>
    </row>
  </sheetData>
  <sheetProtection algorithmName="SHA-512" hashValue="U6hsED4ZQ/BJPm4SoJnO04zAs5u4BSf3llKyRPYyARX9VaEj2uC/Df9C5D/Xe9t0mmY4P50WbIC+I1kZii+1mA==" saltValue="kIfm181S3mF3C70xvAy++A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98F4-0BB5-AA45-BEFF-BE74BD117C67}">
  <dimension ref="A1:N15"/>
  <sheetViews>
    <sheetView zoomScaleNormal="112" workbookViewId="0">
      <selection activeCell="A8" sqref="A8"/>
    </sheetView>
  </sheetViews>
  <sheetFormatPr baseColWidth="10" defaultRowHeight="15" x14ac:dyDescent="0.2"/>
  <cols>
    <col min="1" max="1" width="40.5" bestFit="1" customWidth="1"/>
    <col min="2" max="4" width="13.83203125" bestFit="1" customWidth="1"/>
  </cols>
  <sheetData>
    <row r="1" spans="1:1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1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14" x14ac:dyDescent="0.2">
      <c r="A3" s="5" t="s">
        <v>12</v>
      </c>
      <c r="B3" s="5">
        <v>11813</v>
      </c>
      <c r="C3" s="5">
        <v>13295</v>
      </c>
      <c r="D3" s="5">
        <v>17966</v>
      </c>
    </row>
    <row r="4" spans="1:14" x14ac:dyDescent="0.2">
      <c r="A4" s="5" t="s">
        <v>15</v>
      </c>
      <c r="B4" s="5">
        <v>5678</v>
      </c>
      <c r="C4" s="5">
        <v>6309</v>
      </c>
      <c r="D4" s="5">
        <v>9388</v>
      </c>
    </row>
    <row r="5" spans="1:14" x14ac:dyDescent="0.2">
      <c r="A5" s="21" t="s">
        <v>31</v>
      </c>
      <c r="B5" s="13">
        <v>0.91900000000000004</v>
      </c>
      <c r="C5" s="13">
        <v>0.91400000000000003</v>
      </c>
      <c r="D5" s="13">
        <v>0.89200000000000002</v>
      </c>
    </row>
    <row r="6" spans="1:14" x14ac:dyDescent="0.2">
      <c r="A6" s="21" t="s">
        <v>32</v>
      </c>
      <c r="B6" s="13">
        <v>8.1000000000000003E-2</v>
      </c>
      <c r="C6" s="13">
        <v>8.5999999999999993E-2</v>
      </c>
      <c r="D6" s="13">
        <v>0.109</v>
      </c>
    </row>
    <row r="7" spans="1:14" x14ac:dyDescent="0.2">
      <c r="A7" s="15" t="s">
        <v>42</v>
      </c>
      <c r="B7" s="15">
        <v>2.2000000000000002</v>
      </c>
      <c r="C7" s="15">
        <v>2.2000000000000002</v>
      </c>
      <c r="D7" s="15">
        <v>2.1</v>
      </c>
    </row>
    <row r="8" spans="1:14" x14ac:dyDescent="0.2">
      <c r="A8" s="24" t="s">
        <v>58</v>
      </c>
      <c r="B8" s="24">
        <f t="shared" ref="B8:D9" si="0">B3/B7</f>
        <v>5369.545454545454</v>
      </c>
      <c r="C8" s="24">
        <f t="shared" si="0"/>
        <v>6043.181818181818</v>
      </c>
      <c r="D8" s="24">
        <f t="shared" si="0"/>
        <v>8555.2380952380954</v>
      </c>
    </row>
    <row r="9" spans="1:14" x14ac:dyDescent="0.2">
      <c r="A9" s="25" t="s">
        <v>57</v>
      </c>
      <c r="B9" s="25">
        <f t="shared" si="0"/>
        <v>1.0574451875052908</v>
      </c>
      <c r="C9" s="25">
        <f t="shared" si="0"/>
        <v>1.0439864610755925</v>
      </c>
      <c r="D9" s="25">
        <f t="shared" si="0"/>
        <v>1.0973394189023711</v>
      </c>
    </row>
    <row r="10" spans="1:14" x14ac:dyDescent="0.2">
      <c r="A10" s="24" t="s">
        <v>56</v>
      </c>
      <c r="B10" s="26">
        <f>B4-B8</f>
        <v>308.45454545454595</v>
      </c>
      <c r="C10" s="26">
        <f>C4-C8</f>
        <v>265.81818181818198</v>
      </c>
      <c r="D10" s="26">
        <f>D4-D8</f>
        <v>832.76190476190459</v>
      </c>
    </row>
    <row r="15" spans="1:14" x14ac:dyDescent="0.2">
      <c r="N15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10E6-4AB6-CF44-A6B0-DF183A51DF3E}">
  <dimension ref="A1:D9"/>
  <sheetViews>
    <sheetView zoomScale="102" zoomScaleNormal="100" workbookViewId="0">
      <selection activeCell="N36" sqref="N36"/>
    </sheetView>
  </sheetViews>
  <sheetFormatPr baseColWidth="10" defaultRowHeight="15" x14ac:dyDescent="0.2"/>
  <cols>
    <col min="1" max="1" width="39.6640625" customWidth="1"/>
    <col min="2" max="2" width="12.5" customWidth="1"/>
    <col min="3" max="3" width="13" customWidth="1"/>
    <col min="4" max="4" width="14.1640625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3" t="s">
        <v>5</v>
      </c>
      <c r="B3" s="3">
        <v>338000</v>
      </c>
      <c r="C3" s="3">
        <v>680000</v>
      </c>
      <c r="D3" s="3">
        <v>850000</v>
      </c>
    </row>
    <row r="4" spans="1:4" x14ac:dyDescent="0.2">
      <c r="A4" s="3" t="s">
        <v>6</v>
      </c>
      <c r="B4" s="3">
        <v>258000</v>
      </c>
      <c r="C4" s="3">
        <v>520000</v>
      </c>
      <c r="D4" s="3">
        <v>500000</v>
      </c>
    </row>
    <row r="5" spans="1:4" x14ac:dyDescent="0.2">
      <c r="A5" s="4" t="s">
        <v>9</v>
      </c>
      <c r="B5" s="4">
        <v>949</v>
      </c>
      <c r="C5" s="4">
        <v>1142</v>
      </c>
      <c r="D5" s="4">
        <v>1397</v>
      </c>
    </row>
    <row r="6" spans="1:4" x14ac:dyDescent="0.2">
      <c r="A6" s="5" t="s">
        <v>12</v>
      </c>
      <c r="B6" s="5">
        <v>11813</v>
      </c>
      <c r="C6" s="5">
        <v>13295</v>
      </c>
      <c r="D6" s="5">
        <v>17966</v>
      </c>
    </row>
    <row r="7" spans="1:4" x14ac:dyDescent="0.2">
      <c r="A7" s="27" t="s">
        <v>61</v>
      </c>
      <c r="B7" s="28">
        <f>B5*52.143</f>
        <v>49483.707000000002</v>
      </c>
      <c r="C7" s="28">
        <f t="shared" ref="C7:D7" si="0">C5*52.143</f>
        <v>59547.306000000004</v>
      </c>
      <c r="D7" s="28">
        <f t="shared" si="0"/>
        <v>72843.771000000008</v>
      </c>
    </row>
    <row r="8" spans="1:4" x14ac:dyDescent="0.2">
      <c r="A8" s="27" t="s">
        <v>60</v>
      </c>
      <c r="B8" s="27">
        <f>B4/B7</f>
        <v>5.2138373545862278</v>
      </c>
      <c r="C8" s="27">
        <f t="shared" ref="C8:D8" si="1">C4/C7</f>
        <v>8.7325529050802064</v>
      </c>
      <c r="D8" s="27">
        <f t="shared" si="1"/>
        <v>6.8640048851946442</v>
      </c>
    </row>
    <row r="9" spans="1:4" x14ac:dyDescent="0.2">
      <c r="A9" s="27" t="s">
        <v>62</v>
      </c>
      <c r="B9" s="27">
        <f>B3/B7</f>
        <v>6.8305311079462978</v>
      </c>
      <c r="C9" s="27">
        <f t="shared" ref="C9:D9" si="2">C3/C7</f>
        <v>11.4194922604895</v>
      </c>
      <c r="D9" s="27">
        <f t="shared" si="2"/>
        <v>11.668808304830895</v>
      </c>
    </row>
  </sheetData>
  <conditionalFormatting sqref="A3:D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B25C-1E44-D346-A34E-8B2CAD3F5C38}">
  <dimension ref="A1:E7"/>
  <sheetViews>
    <sheetView zoomScaleNormal="100" workbookViewId="0">
      <selection activeCell="B20" sqref="B20"/>
    </sheetView>
  </sheetViews>
  <sheetFormatPr baseColWidth="10" defaultRowHeight="15" x14ac:dyDescent="0.2"/>
  <cols>
    <col min="1" max="1" width="40.5" bestFit="1" customWidth="1"/>
    <col min="2" max="3" width="13.83203125" bestFit="1" customWidth="1"/>
    <col min="4" max="4" width="18.5" customWidth="1"/>
    <col min="5" max="5" width="24.6640625" customWidth="1"/>
  </cols>
  <sheetData>
    <row r="1" spans="1:5" x14ac:dyDescent="0.2">
      <c r="A1" s="2" t="s">
        <v>3</v>
      </c>
      <c r="B1" s="1" t="s">
        <v>55</v>
      </c>
      <c r="C1" s="1" t="s">
        <v>55</v>
      </c>
      <c r="D1" s="1" t="s">
        <v>55</v>
      </c>
      <c r="E1" s="1" t="s">
        <v>55</v>
      </c>
    </row>
    <row r="2" spans="1:5" x14ac:dyDescent="0.2">
      <c r="A2" s="2" t="s">
        <v>4</v>
      </c>
      <c r="B2" s="2" t="s">
        <v>0</v>
      </c>
      <c r="C2" s="2" t="s">
        <v>1</v>
      </c>
      <c r="D2" s="2" t="s">
        <v>2</v>
      </c>
      <c r="E2" s="24"/>
    </row>
    <row r="3" spans="1:5" x14ac:dyDescent="0.2">
      <c r="A3" s="4" t="s">
        <v>9</v>
      </c>
      <c r="B3" s="4">
        <v>949</v>
      </c>
      <c r="C3" s="4">
        <v>1142</v>
      </c>
      <c r="D3" s="4">
        <v>1397</v>
      </c>
      <c r="E3" s="24"/>
    </row>
    <row r="4" spans="1:5" x14ac:dyDescent="0.2">
      <c r="A4" s="4" t="s">
        <v>10</v>
      </c>
      <c r="B4" s="4">
        <f>1700/4.345</f>
        <v>391.25431530494825</v>
      </c>
      <c r="C4" s="4">
        <f>1733/4.345</f>
        <v>398.84925201380901</v>
      </c>
      <c r="D4" s="4">
        <f>1783/4.345</f>
        <v>410.35673187571922</v>
      </c>
      <c r="E4" s="24"/>
    </row>
    <row r="5" spans="1:5" x14ac:dyDescent="0.2">
      <c r="A5" s="4" t="s">
        <v>11</v>
      </c>
      <c r="B5" s="4">
        <v>250</v>
      </c>
      <c r="C5" s="4">
        <v>330</v>
      </c>
      <c r="D5" s="4">
        <v>380</v>
      </c>
      <c r="E5" s="24"/>
    </row>
    <row r="6" spans="1:5" x14ac:dyDescent="0.2">
      <c r="A6" s="4" t="s">
        <v>7</v>
      </c>
      <c r="B6" s="4">
        <v>545</v>
      </c>
      <c r="C6" s="4">
        <v>620</v>
      </c>
      <c r="D6" s="4">
        <v>812</v>
      </c>
      <c r="E6" s="24"/>
    </row>
    <row r="7" spans="1:5" x14ac:dyDescent="0.2">
      <c r="A7" s="4" t="s">
        <v>8</v>
      </c>
      <c r="B7" s="4">
        <v>1274</v>
      </c>
      <c r="C7" s="4">
        <v>1482</v>
      </c>
      <c r="D7" s="4">
        <v>1850</v>
      </c>
      <c r="E7" s="24"/>
    </row>
  </sheetData>
  <conditionalFormatting sqref="A3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{4EA40E15-0ECE-2E44-AE75-085D801B3C43}</x14:id>
        </ext>
      </extLst>
    </cfRule>
  </conditionalFormatting>
  <conditionalFormatting sqref="A6: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{19F9FBE8-71CF-1741-80A2-E23B563FC0DF}</x14:id>
        </ext>
      </extLst>
    </cfRule>
  </conditionalFormatting>
  <conditionalFormatting sqref="E5:E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{196915B9-65AB-924F-82B3-349CF518618D}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40E15-0ECE-2E44-AE75-085D801B3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A3:D5</xm:sqref>
        </x14:conditionalFormatting>
        <x14:conditionalFormatting xmlns:xm="http://schemas.microsoft.com/office/excel/2006/main">
          <x14:cfRule type="dataBar" id="{19F9FBE8-71CF-1741-80A2-E23B563FC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A6:D7</xm:sqref>
        </x14:conditionalFormatting>
        <x14:conditionalFormatting xmlns:xm="http://schemas.microsoft.com/office/excel/2006/main">
          <x14:cfRule type="dataBar" id="{196915B9-65AB-924F-82B3-349CF5186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10070D2-727D-FE41-B64A-D69E6E8FAC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Finance!A3:E3</xm:f>
              <xm:sqref>E3</xm:sqref>
            </x14:sparkline>
            <x14:sparkline>
              <xm:f>Finance!A4:E4</xm:f>
              <xm:sqref>E4</xm:sqref>
            </x14:sparkline>
            <x14:sparkline>
              <xm:f>Finance!A5:E5</xm:f>
              <xm:sqref>E5</xm:sqref>
            </x14:sparkline>
          </x14:sparklines>
        </x14:sparklineGroup>
        <x14:sparklineGroup displayEmptyCellsAs="gap" xr2:uid="{E0D66EDD-064A-754D-8ADB-E32542D012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Finance!A6:E6</xm:f>
              <xm:sqref>E6</xm:sqref>
            </x14:sparkline>
            <x14:sparkline>
              <xm:f>Finance!A7:E7</xm:f>
              <xm:sqref>E7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651B-1F1F-1A4D-839A-FA6399667DBE}">
  <dimension ref="A1:D12"/>
  <sheetViews>
    <sheetView workbookViewId="0">
      <selection activeCell="O18" sqref="O18"/>
    </sheetView>
  </sheetViews>
  <sheetFormatPr baseColWidth="10" defaultRowHeight="15" x14ac:dyDescent="0.2"/>
  <cols>
    <col min="1" max="1" width="40.5" bestFit="1" customWidth="1"/>
    <col min="2" max="4" width="13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5" t="s">
        <v>12</v>
      </c>
      <c r="B3" s="5">
        <v>11813</v>
      </c>
      <c r="C3" s="5">
        <v>13295</v>
      </c>
      <c r="D3" s="5">
        <v>17966</v>
      </c>
    </row>
    <row r="4" spans="1:4" x14ac:dyDescent="0.2">
      <c r="A4" s="5" t="s">
        <v>13</v>
      </c>
      <c r="B4" s="5">
        <v>37</v>
      </c>
      <c r="C4" s="5">
        <v>37</v>
      </c>
      <c r="D4" s="5">
        <v>36</v>
      </c>
    </row>
    <row r="5" spans="1:4" x14ac:dyDescent="0.2">
      <c r="A5" s="5" t="s">
        <v>14</v>
      </c>
      <c r="B5" s="5">
        <v>2890</v>
      </c>
      <c r="C5" s="5">
        <v>3218</v>
      </c>
      <c r="D5" s="5">
        <v>4312</v>
      </c>
    </row>
    <row r="6" spans="1:4" x14ac:dyDescent="0.2">
      <c r="A6" s="5" t="s">
        <v>15</v>
      </c>
      <c r="B6" s="5">
        <v>5678</v>
      </c>
      <c r="C6" s="5">
        <v>6309</v>
      </c>
      <c r="D6" s="5">
        <v>9388</v>
      </c>
    </row>
    <row r="7" spans="1:4" x14ac:dyDescent="0.2">
      <c r="A7" s="6" t="s">
        <v>16</v>
      </c>
      <c r="B7" s="6">
        <v>0.35799999999999998</v>
      </c>
      <c r="C7" s="6">
        <v>0.34200000000000003</v>
      </c>
      <c r="D7" s="6">
        <v>0.31</v>
      </c>
    </row>
    <row r="8" spans="1:4" x14ac:dyDescent="0.2">
      <c r="A8" s="6" t="s">
        <v>17</v>
      </c>
      <c r="B8" s="6">
        <v>0.16900000000000001</v>
      </c>
      <c r="C8" s="6">
        <v>0.17599999999999999</v>
      </c>
      <c r="D8" s="6">
        <v>0.16700000000000001</v>
      </c>
    </row>
    <row r="9" spans="1:4" x14ac:dyDescent="0.2">
      <c r="A9" s="6" t="s">
        <v>18</v>
      </c>
      <c r="B9" s="6">
        <v>9.0999999999999998E-2</v>
      </c>
      <c r="C9" s="6">
        <v>8.1000000000000003E-2</v>
      </c>
      <c r="D9" s="6">
        <v>6.5000000000000002E-2</v>
      </c>
    </row>
    <row r="10" spans="1:4" x14ac:dyDescent="0.2">
      <c r="A10" s="6" t="s">
        <v>19</v>
      </c>
      <c r="B10" s="6">
        <v>0.38300000000000001</v>
      </c>
      <c r="C10" s="6">
        <v>0.40100000000000002</v>
      </c>
      <c r="D10" s="6">
        <v>0.45900000000000002</v>
      </c>
    </row>
    <row r="11" spans="1:4" x14ac:dyDescent="0.2">
      <c r="A11" s="7" t="s">
        <v>20</v>
      </c>
      <c r="B11" s="7">
        <v>0.70599999999999996</v>
      </c>
      <c r="C11" s="7">
        <v>0.68200000000000005</v>
      </c>
      <c r="D11" s="7">
        <v>0.65800000000000003</v>
      </c>
    </row>
    <row r="12" spans="1:4" x14ac:dyDescent="0.2">
      <c r="A12" s="6" t="s">
        <v>63</v>
      </c>
      <c r="B12" s="29">
        <f>1-B11</f>
        <v>0.29400000000000004</v>
      </c>
      <c r="C12" s="29">
        <f t="shared" ref="C12:D12" si="0">1-C11</f>
        <v>0.31799999999999995</v>
      </c>
      <c r="D12" s="29">
        <f t="shared" si="0"/>
        <v>0.34199999999999997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92A-3B14-064B-9228-FAA412608C5A}">
  <dimension ref="A1:D9"/>
  <sheetViews>
    <sheetView zoomScaleNormal="100" workbookViewId="0">
      <selection activeCell="P27" sqref="P27"/>
    </sheetView>
  </sheetViews>
  <sheetFormatPr baseColWidth="10" defaultRowHeight="15" x14ac:dyDescent="0.2"/>
  <cols>
    <col min="1" max="1" width="40.5" bestFit="1" customWidth="1"/>
    <col min="2" max="4" width="13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16" t="s">
        <v>43</v>
      </c>
      <c r="B3" s="16">
        <v>0.216</v>
      </c>
      <c r="C3" s="16">
        <v>0.19500000000000001</v>
      </c>
      <c r="D3" s="16">
        <v>0.154</v>
      </c>
    </row>
    <row r="4" spans="1:4" x14ac:dyDescent="0.2">
      <c r="A4" s="16" t="s">
        <v>44</v>
      </c>
      <c r="B4" s="16">
        <v>0.24299999999999999</v>
      </c>
      <c r="C4" s="16">
        <v>0.21199999999999999</v>
      </c>
      <c r="D4" s="16">
        <v>0.20599999999999999</v>
      </c>
    </row>
    <row r="5" spans="1:4" x14ac:dyDescent="0.2">
      <c r="A5" s="16" t="s">
        <v>45</v>
      </c>
      <c r="B5" s="16">
        <v>0.49399999999999999</v>
      </c>
      <c r="C5" s="16">
        <v>0.53900000000000003</v>
      </c>
      <c r="D5" s="16">
        <v>0.60199999999999998</v>
      </c>
    </row>
    <row r="6" spans="1:4" x14ac:dyDescent="0.2">
      <c r="A6" s="22" t="s">
        <v>46</v>
      </c>
      <c r="B6" s="16">
        <v>0.57199999999999995</v>
      </c>
      <c r="C6" s="16">
        <v>0.58199999999999996</v>
      </c>
      <c r="D6" s="16">
        <v>0.53700000000000003</v>
      </c>
    </row>
    <row r="7" spans="1:4" x14ac:dyDescent="0.2">
      <c r="A7" s="22" t="s">
        <v>47</v>
      </c>
      <c r="B7" s="16">
        <v>0.38600000000000001</v>
      </c>
      <c r="C7" s="16">
        <v>0.373</v>
      </c>
      <c r="D7" s="16">
        <v>0.41199999999999998</v>
      </c>
    </row>
    <row r="8" spans="1:4" x14ac:dyDescent="0.2">
      <c r="A8" s="22" t="s">
        <v>48</v>
      </c>
      <c r="B8" s="16">
        <v>4.2000000000000003E-2</v>
      </c>
      <c r="C8" s="16">
        <v>4.4999999999999998E-2</v>
      </c>
      <c r="D8" s="16">
        <v>0.05</v>
      </c>
    </row>
    <row r="9" spans="1:4" x14ac:dyDescent="0.2">
      <c r="A9" s="15" t="s">
        <v>42</v>
      </c>
      <c r="B9" s="15">
        <v>2.2000000000000002</v>
      </c>
      <c r="C9" s="15">
        <v>2.2000000000000002</v>
      </c>
      <c r="D9" s="15">
        <v>2.1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1E85-E8C9-3941-85EC-F804E42DE157}">
  <dimension ref="A1:D7"/>
  <sheetViews>
    <sheetView workbookViewId="0">
      <selection activeCell="K34" sqref="K34"/>
    </sheetView>
  </sheetViews>
  <sheetFormatPr baseColWidth="10" defaultRowHeight="15" x14ac:dyDescent="0.2"/>
  <cols>
    <col min="1" max="1" width="40.5" bestFit="1" customWidth="1"/>
    <col min="2" max="4" width="13.83203125" bestFit="1" customWidth="1"/>
  </cols>
  <sheetData>
    <row r="1" spans="1:4" x14ac:dyDescent="0.2">
      <c r="A1" s="2" t="s">
        <v>3</v>
      </c>
      <c r="B1" s="1" t="s">
        <v>55</v>
      </c>
      <c r="C1" s="1" t="s">
        <v>55</v>
      </c>
      <c r="D1" s="1" t="s">
        <v>55</v>
      </c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21" t="s">
        <v>31</v>
      </c>
      <c r="B3" s="13">
        <v>0.91900000000000004</v>
      </c>
      <c r="C3" s="13">
        <v>0.91400000000000003</v>
      </c>
      <c r="D3" s="13">
        <v>0.89200000000000002</v>
      </c>
    </row>
    <row r="4" spans="1:4" x14ac:dyDescent="0.2">
      <c r="A4" s="21" t="s">
        <v>32</v>
      </c>
      <c r="B4" s="13">
        <v>8.1000000000000003E-2</v>
      </c>
      <c r="C4" s="13">
        <v>8.5999999999999993E-2</v>
      </c>
      <c r="D4" s="13">
        <v>0.109</v>
      </c>
    </row>
    <row r="5" spans="1:4" x14ac:dyDescent="0.2">
      <c r="A5" s="14" t="s">
        <v>33</v>
      </c>
      <c r="B5" s="14">
        <v>0.47299999999999998</v>
      </c>
      <c r="C5" s="14">
        <v>0.47199999999999998</v>
      </c>
      <c r="D5" s="14">
        <v>0.36</v>
      </c>
    </row>
    <row r="6" spans="1:4" x14ac:dyDescent="0.2">
      <c r="A6" s="14" t="s">
        <v>34</v>
      </c>
      <c r="B6" s="14">
        <v>0.253</v>
      </c>
      <c r="C6" s="14">
        <v>0.28499999999999998</v>
      </c>
      <c r="D6" s="14">
        <v>0.20399999999999999</v>
      </c>
    </row>
    <row r="7" spans="1:4" x14ac:dyDescent="0.2">
      <c r="A7" s="14" t="s">
        <v>35</v>
      </c>
      <c r="B7" s="14">
        <v>0.26</v>
      </c>
      <c r="C7" s="14">
        <v>0.23799999999999999</v>
      </c>
      <c r="D7" s="14">
        <v>0.434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8969-C52C-FB45-9279-994D7641F542}">
  <dimension ref="A1:D5"/>
  <sheetViews>
    <sheetView workbookViewId="0">
      <selection activeCell="L26" sqref="L26"/>
    </sheetView>
  </sheetViews>
  <sheetFormatPr baseColWidth="10" defaultRowHeight="15" x14ac:dyDescent="0.2"/>
  <cols>
    <col min="1" max="1" width="17.83203125" customWidth="1"/>
  </cols>
  <sheetData>
    <row r="1" spans="1:4" x14ac:dyDescent="0.2">
      <c r="A1" s="2" t="s">
        <v>3</v>
      </c>
      <c r="B1" s="30" t="s">
        <v>55</v>
      </c>
      <c r="C1" s="31"/>
      <c r="D1" s="32"/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8" t="s">
        <v>21</v>
      </c>
      <c r="B3" s="8">
        <v>0.61</v>
      </c>
      <c r="C3" s="8">
        <v>0.58799999999999997</v>
      </c>
      <c r="D3" s="8">
        <v>0.56699999999999995</v>
      </c>
    </row>
    <row r="4" spans="1:4" x14ac:dyDescent="0.2">
      <c r="A4" s="8" t="s">
        <v>22</v>
      </c>
      <c r="B4" s="8">
        <v>0.27600000000000002</v>
      </c>
      <c r="C4" s="8">
        <v>0.29299999999999998</v>
      </c>
      <c r="D4" s="8">
        <v>0.29199999999999998</v>
      </c>
    </row>
    <row r="5" spans="1:4" x14ac:dyDescent="0.2">
      <c r="A5" s="9" t="s">
        <v>23</v>
      </c>
      <c r="B5" s="9">
        <v>5.8999999999999997E-2</v>
      </c>
      <c r="C5" s="9">
        <v>7.3999999999999996E-2</v>
      </c>
      <c r="D5" s="9">
        <v>5.5E-2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7797-65DB-184E-B3D6-15669CD22CB9}">
  <dimension ref="A1:D7"/>
  <sheetViews>
    <sheetView tabSelected="1" workbookViewId="0">
      <selection activeCell="B7" sqref="B7"/>
    </sheetView>
  </sheetViews>
  <sheetFormatPr baseColWidth="10" defaultRowHeight="15" x14ac:dyDescent="0.2"/>
  <cols>
    <col min="1" max="1" width="40.5" bestFit="1" customWidth="1"/>
    <col min="2" max="4" width="13.83203125" bestFit="1" customWidth="1"/>
  </cols>
  <sheetData>
    <row r="1" spans="1:4" x14ac:dyDescent="0.2">
      <c r="A1" s="2" t="s">
        <v>3</v>
      </c>
      <c r="B1" s="30" t="s">
        <v>55</v>
      </c>
      <c r="C1" s="31"/>
      <c r="D1" s="32"/>
    </row>
    <row r="2" spans="1:4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x14ac:dyDescent="0.2">
      <c r="A3" s="20" t="s">
        <v>27</v>
      </c>
      <c r="B3" s="12">
        <v>0.35499999999999998</v>
      </c>
      <c r="C3" s="12">
        <v>0.34899999999999998</v>
      </c>
      <c r="D3" s="12">
        <v>0.40600000000000003</v>
      </c>
    </row>
    <row r="4" spans="1:4" x14ac:dyDescent="0.2">
      <c r="A4" s="20" t="s">
        <v>28</v>
      </c>
      <c r="B4" s="12">
        <v>0.35299999999999998</v>
      </c>
      <c r="C4" s="12">
        <v>0.35</v>
      </c>
      <c r="D4" s="12">
        <v>0.309</v>
      </c>
    </row>
    <row r="5" spans="1:4" x14ac:dyDescent="0.2">
      <c r="A5" s="20" t="s">
        <v>29</v>
      </c>
      <c r="B5" s="12">
        <v>0.26200000000000001</v>
      </c>
      <c r="C5" s="12">
        <v>0.27200000000000002</v>
      </c>
      <c r="D5" s="12">
        <v>0.252</v>
      </c>
    </row>
    <row r="6" spans="1:4" x14ac:dyDescent="0.2">
      <c r="A6" s="20" t="s">
        <v>30</v>
      </c>
      <c r="B6" s="12">
        <v>2.9000000000000001E-2</v>
      </c>
      <c r="C6" s="12">
        <v>2.8000000000000001E-2</v>
      </c>
      <c r="D6" s="12">
        <v>3.2000000000000001E-2</v>
      </c>
    </row>
    <row r="7" spans="1:4" x14ac:dyDescent="0.2">
      <c r="A7" s="5" t="s">
        <v>14</v>
      </c>
      <c r="B7" s="5">
        <v>2890</v>
      </c>
      <c r="C7" s="5">
        <v>3218</v>
      </c>
      <c r="D7" s="5">
        <v>4312</v>
      </c>
    </row>
  </sheetData>
  <mergeCells count="1">
    <mergeCell ref="B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6" ma:contentTypeDescription="Create a new document." ma:contentTypeScope="" ma:versionID="a40d5e6cfdb695ba287364d3017e46f8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f2c631b239c993babd82aed850759c52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Props1.xml><?xml version="1.0" encoding="utf-8"?>
<ds:datastoreItem xmlns:ds="http://schemas.openxmlformats.org/officeDocument/2006/customXml" ds:itemID="{580F2650-F503-4031-B2F9-1382F1120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8D47DF-EEE1-45F4-A4A7-5D177C0760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B9CEB3-FC90-44EC-80AF-BB07868BFE85}">
  <ds:schemaRefs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83f28f4c-1e3d-431a-898d-1dab18d2f25b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5cf8a5a8-0301-4954-884c-1f222cf0976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Dataset</vt:lpstr>
      <vt:lpstr>Supply &amp; Demand</vt:lpstr>
      <vt:lpstr>Property affordability</vt:lpstr>
      <vt:lpstr>Finance</vt:lpstr>
      <vt:lpstr>Population</vt:lpstr>
      <vt:lpstr>Ownership</vt:lpstr>
      <vt:lpstr>Dwelling</vt:lpstr>
      <vt:lpstr>WorkForce</vt:lpstr>
      <vt:lpstr>Family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Aishwarya Rajesh Panhale</cp:lastModifiedBy>
  <dcterms:created xsi:type="dcterms:W3CDTF">2023-07-03T07:16:32Z</dcterms:created>
  <dcterms:modified xsi:type="dcterms:W3CDTF">2024-03-27T10:12:14Z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2023-08-09T08:06:55Z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13e4c90f-55b0-44e0-ab25-c23707ffae53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