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"/>
    </mc:Choice>
  </mc:AlternateContent>
  <bookViews>
    <workbookView xWindow="0" yWindow="0" windowWidth="28800" windowHeight="12300" activeTab="3"/>
  </bookViews>
  <sheets>
    <sheet name="收入" sheetId="4" r:id="rId1"/>
    <sheet name="大哥支出" sheetId="3" r:id="rId2"/>
    <sheet name="二哥支出" sheetId="2" r:id="rId3"/>
    <sheet name="33支出" sheetId="1" r:id="rId4"/>
    <sheet name="材料单价表" sheetId="5" r:id="rId5"/>
    <sheet name="贷款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<sst xmlns="http://schemas.openxmlformats.org/spreadsheetml/2006/main" count="253" uniqueCount="211">
  <si>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</si>
  <si>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</si>
  <si>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</si>
  <si>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</si>
  <si>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</si>
  <si>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</si>
  <si>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</si>
  <si>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</si>
  <si>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总金额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</si>
  <si>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</si>
  <si>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</si>
  <si>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</si>
  <si>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</si>
  <si>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</si>
  <si>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</si>
  <si>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</si>
  <si>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</si>
  <si>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</si>
  <si>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</si>
  <si>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</si>
  <si>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</si>
  <si>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</si>
  <si>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</si>
  <si>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</si>
  <si>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</si>
  <si>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</si>
  <si>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</si>
  <si>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</si>
  <si>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</si>
  <si>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</si>
  <si>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</si>
  <si>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</si>
  <si>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</si>
  <si>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</si>
  <si>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</si>
  <si>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</si>
  <si>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</si>
  <si>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</si>
  <si>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</si>
  <si>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</si>
  <si>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</si>
  <si>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</si>
  <si>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</si>
  <si>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</si>
  <si>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</si>
  <si>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</si>
  <si>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</si>
  <si>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</si>
  <si>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</si>
  <si>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</si>
  <si>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</si>
  <si>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</si>
  <si>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</si>
  <si>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</si>
  <si>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</si>
  <si>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</si>
  <si>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</si>
  <si>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</si>
  <si>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</si>
  <si>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</si>
  <si>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</si>
  <si>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</si>
  <si>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</si>
  <si>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</si>
  <si>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</si>
  <si>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</si>
  <si>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</si>
  <si>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</si>
  <si>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</si>
  <si>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</si>
  <si>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</si>
  <si>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</si>
  <si>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</si>
  <si>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</si>
  <si>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</si>
  <si>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</si>
  <si>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</si>
  <si>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</si>
  <si>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</si>
  <si>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</si>
  <si>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</si>
  <si>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</si>
  <si>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</si>
  <si>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</si>
  <si>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</si>
  <si>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</si>
  <si>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</si>
  <si>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</si>
  <si>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</si>
  <si>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</si>
  <si>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</si>
  <si>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</si>
  <si>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</si>
  <si>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</si>
  <si>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</si>
  <si>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</si>
  <si>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</si>
  <si>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</si>
  <si>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</si>
  <si>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</si>
  <si>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</si>
  <si>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</si>
  <si>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</si>
  <si>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</si>
  <si>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</si>
  <si>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</si>
  <si>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</si>
  <si>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</si>
  <si>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</si>
  <si>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</si>
  <si>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</si>
  <si>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</si>
  <si>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</si>
  <si>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</si>
  <si>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</si>
  <si>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</si>
  <si>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</si>
  <si>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</si>
  <si>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</si>
  <si>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</si>
  <si>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</si>
  <si>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</si>
  <si>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</si>
  <si>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</si>
  <si>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</si>
  <si>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</si>
  <si>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</si>
  <si>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</si>
  <si>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</si>
  <si>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</si>
  <si>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</si>
  <si>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</si>
  <si>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</si>
  <si>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</si>
  <si>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</si>
  <si>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</si>
  <si>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</si>
  <si>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</si>
  <si>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</si>
  <si>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</si>
  <si>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</si>
  <si>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</si>
  <si>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</si>
  <si>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</si>
  <si>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</si>
  <si>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</si>
  <si>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</si>
  <si>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</si>
  <si>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</si>
  <si>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</si>
  <si>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</si>
  <si>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</si>
  <si>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</si>
  <si>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</si>
  <si>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</si>
  <si>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</si>
  <si>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</si>
  <si>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</si>
  <si>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</si>
  <si>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</si>
  <si>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</si>
  <si>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</si>
  <si>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</si>
  <si>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</si>
  <si>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</si>
  <si>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</si>
  <si>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</si>
  <si>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</si>
  <si>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</si>
  <si>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</si>
  <si>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</si>
  <si>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</si>
  <si>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</si>
  <si>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</si>
  <si>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</si>
  <si>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</si>
  <si>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</si>
  <si>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</si>
  <si>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</si>
  <si>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</si>
  <si>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</si>
  <si>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</si>
  <si>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</si>
  <si>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</si>
  <si>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</si>
  <si>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</si>
  <si>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</si>
  <si>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</si>
  <si>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</si>
  <si>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</si>
  <si>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</si>
  <si>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</si>
  <si>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</si>
  <si>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</si>
  <si>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</si>
  <si>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</si>
  <si>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</si>
  <si>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</si>
  <si>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</si>
  <si>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</si>
  <si>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</si>
  <si>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</si>
  <si>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</si>
  <si>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</si>
  <si>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</si>
  <si>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</si>
  <si>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</si>
  <si>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</si>
  <si>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</si>
  <si>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穿孔机押金5000，我出1000</t>
    <phoneticPr fontId="1" type="noConversion"/>
  </si>
  <si>
    <t>贷款利息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</si>
</sst>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/>
  <cols>
    <col min="1" max="1" width="9.5" bestFit="1" customWidth="1"/>
    <col min="2" max="2" width="12.625" customWidth="1"/>
    <col min="3" max="3" width="13.125" customWidth="1"/>
    <col min="4" max="4" width="37.75" customWidth="1"/>
  </cols>
  <sheetData>
    <row r="1" spans="1:4" s="3" customFormat="1">
      <c r="A1" s="3" t="s">
        <v>5</v>
      </c>
      <c r="B1" s="3" t="s">
        <v>7</v>
      </c>
      <c r="C1" s="3" t="s">
        <v>8</v>
      </c>
      <c r="D1" s="3" t="s">
        <v>2</v>
      </c>
    </row>
    <row r="2" spans="1:4">
      <c r="A2">
        <v>20191022</v>
      </c>
      <c r="B2" s="25">
        <v>10993</v>
      </c>
      <c r="C2" s="25">
        <v>10993</v>
      </c>
      <c r="D2" t="s">
        <v>141</v>
      </c>
    </row>
    <row r="3" spans="1:4">
      <c r="C3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A100" workbookViewId="0">
      <selection activeCell="B121" sqref="B121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147</v>
      </c>
      <c r="F1" t="s">
        <v>146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94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31" t="s">
        <v>127</v>
      </c>
      <c r="I3" s="31"/>
      <c r="J3" s="31"/>
      <c r="K3" s="31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121</v>
      </c>
      <c r="I4" t="s">
        <v>122</v>
      </c>
      <c r="J4" t="s">
        <v>123</v>
      </c>
      <c r="K4" t="s">
        <v>124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34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120</v>
      </c>
    </row>
    <row r="6" spans="1:14">
      <c r="A6" s="2">
        <v>20190822</v>
      </c>
      <c r="B6">
        <v>357</v>
      </c>
      <c r="C6">
        <f t="shared" si="0"/>
        <v>1438</v>
      </c>
      <c r="D6" t="s">
        <v>80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116</v>
      </c>
    </row>
    <row r="7" spans="1:14">
      <c r="A7" s="2">
        <v>20190829</v>
      </c>
      <c r="B7">
        <v>114</v>
      </c>
      <c r="C7">
        <f t="shared" si="0"/>
        <v>1552</v>
      </c>
      <c r="D7" t="s">
        <v>97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126</v>
      </c>
    </row>
    <row r="8" spans="1:14">
      <c r="A8" s="2">
        <v>20190829</v>
      </c>
      <c r="B8">
        <v>870</v>
      </c>
      <c r="C8">
        <f t="shared" si="0"/>
        <v>2422</v>
      </c>
      <c r="D8" t="s">
        <v>98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136</v>
      </c>
    </row>
    <row r="9" spans="1:14">
      <c r="A9" s="2">
        <v>20190831</v>
      </c>
      <c r="B9">
        <v>1518</v>
      </c>
      <c r="C9">
        <f t="shared" si="0"/>
        <v>3940</v>
      </c>
      <c r="D9" t="s">
        <v>99</v>
      </c>
      <c r="E9">
        <f>SUM($B$2:B9)</f>
        <v>3940</v>
      </c>
    </row>
    <row r="10" spans="1:14">
      <c r="A10">
        <v>20190831</v>
      </c>
      <c r="B10">
        <v>142</v>
      </c>
      <c r="C10">
        <f t="shared" si="0"/>
        <v>4082</v>
      </c>
      <c r="D10" t="s">
        <v>95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96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109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106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110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107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108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95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111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112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113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114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115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119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125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128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80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130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148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149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150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151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161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152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153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155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154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156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157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158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160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162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163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164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165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132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133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134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135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137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138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139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140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142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143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144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145</v>
      </c>
      <c r="F61">
        <f>SUM($B$50:B61)</f>
        <v>1164.2700000000002</v>
      </c>
    </row>
    <row r="64" spans="1:6">
      <c r="A64" s="27" t="s">
        <v>166</v>
      </c>
      <c r="C64">
        <v>666.58</v>
      </c>
      <c r="D64" s="27"/>
    </row>
    <row r="66" spans="1:15">
      <c r="A66" s="29" t="s">
        <v>167</v>
      </c>
      <c r="B66" s="29"/>
      <c r="C66" s="29">
        <f>C61+C64</f>
        <v>10361.199999999999</v>
      </c>
      <c r="D66" s="29" t="s">
        <v>190</v>
      </c>
      <c r="E66" s="27"/>
      <c r="F66" s="27"/>
      <c r="G66" s="27"/>
      <c r="H66" s="27"/>
      <c r="I66" s="27"/>
      <c r="J66" s="27"/>
      <c r="K66" s="27"/>
    </row>
    <row r="67" spans="1:15">
      <c r="A67" t="s">
        <v>197</v>
      </c>
      <c r="C67">
        <v>10000</v>
      </c>
    </row>
    <row r="69" spans="1:15">
      <c r="A69" t="s">
        <v>198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32">
        <v>201912</v>
      </c>
      <c r="B70" s="32"/>
      <c r="C70" s="32"/>
      <c r="D70" s="32"/>
      <c r="E70" s="32"/>
      <c r="F70" s="32"/>
      <c r="G70" s="32"/>
      <c r="H70" s="32"/>
      <c r="I70" s="32"/>
      <c r="J70" s="32"/>
    </row>
    <row r="71" spans="1:15">
      <c r="A71" s="3" t="s">
        <v>5</v>
      </c>
      <c r="B71" s="3" t="s">
        <v>168</v>
      </c>
      <c r="C71" s="3" t="s">
        <v>3</v>
      </c>
      <c r="D71" s="3" t="s">
        <v>2</v>
      </c>
      <c r="E71" s="3" t="s">
        <v>169</v>
      </c>
      <c r="F71" t="s">
        <v>170</v>
      </c>
    </row>
    <row r="72" spans="1:15">
      <c r="A72">
        <v>20191208</v>
      </c>
      <c r="B72">
        <v>78</v>
      </c>
      <c r="C72">
        <f>SUM($B$72:B72)</f>
        <v>78</v>
      </c>
      <c r="D72" t="s">
        <v>171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172</v>
      </c>
      <c r="E73">
        <f>SUM($B$72:B73)</f>
        <v>103</v>
      </c>
      <c r="H73" s="31"/>
      <c r="I73" s="31"/>
      <c r="J73" s="31"/>
      <c r="K73" s="31"/>
    </row>
    <row r="74" spans="1:15">
      <c r="A74">
        <v>20191208</v>
      </c>
      <c r="B74">
        <v>8</v>
      </c>
      <c r="C74">
        <f>SUM($B$72:B74)</f>
        <v>111</v>
      </c>
      <c r="D74" t="s">
        <v>173</v>
      </c>
      <c r="E74">
        <f>SUM($B$72:B74)</f>
        <v>111</v>
      </c>
      <c r="G74" t="s">
        <v>174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175</v>
      </c>
      <c r="E75">
        <f>SUM($B$72:B75)</f>
        <v>120</v>
      </c>
      <c r="F75" s="1"/>
      <c r="G75" t="s">
        <v>174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176</v>
      </c>
      <c r="E76">
        <f>SUM($B$72:B76)</f>
        <v>310</v>
      </c>
      <c r="G76" t="s">
        <v>200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177</v>
      </c>
      <c r="E77">
        <f>SUM($B$72:B77)</f>
        <v>1152</v>
      </c>
      <c r="G77" t="s">
        <v>201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178</v>
      </c>
      <c r="E78">
        <f>SUM($B$72:B78)</f>
        <v>1379.2</v>
      </c>
      <c r="G78" t="s">
        <v>202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179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180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181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196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182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183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184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185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186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187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188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189</v>
      </c>
      <c r="F101">
        <f>SUM($B$94:B101)</f>
        <v>1529.21</v>
      </c>
      <c r="H101" t="s">
        <v>208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191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192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193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194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195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199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203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205</v>
      </c>
      <c r="C111">
        <f>SUM($B$72:B111)</f>
        <v>6004.01</v>
      </c>
    </row>
    <row r="113" spans="1:16">
      <c r="A113" t="s">
        <v>204</v>
      </c>
      <c r="C113">
        <v>309.14999999999998</v>
      </c>
    </row>
    <row r="114" spans="1:16">
      <c r="A114" t="s">
        <v>206</v>
      </c>
      <c r="C114" s="27">
        <v>361.2</v>
      </c>
    </row>
    <row r="116" spans="1:16">
      <c r="A116" s="30" t="s">
        <v>207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32">
        <v>202001</v>
      </c>
      <c r="B118" s="32"/>
      <c r="C118" s="32"/>
      <c r="D118" s="32"/>
      <c r="E118" s="32"/>
      <c r="F118" s="32"/>
      <c r="G118" s="32"/>
      <c r="H118" s="32"/>
      <c r="I118" s="32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209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210</v>
      </c>
    </row>
  </sheetData>
  <mergeCells count="4">
    <mergeCell ref="H3:K3"/>
    <mergeCell ref="H73:K73"/>
    <mergeCell ref="A70:J70"/>
    <mergeCell ref="A118:I1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2" workbookViewId="0">
      <selection activeCell="A51" sqref="A51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20</v>
      </c>
      <c r="B1" s="3" t="s">
        <v>16</v>
      </c>
      <c r="C1" s="3" t="s">
        <v>17</v>
      </c>
    </row>
    <row r="2" spans="1:8">
      <c r="A2" s="3" t="s">
        <v>19</v>
      </c>
      <c r="B2" s="3" t="s">
        <v>18</v>
      </c>
      <c r="C2" t="s">
        <v>68</v>
      </c>
      <c r="G2" s="3"/>
      <c r="H2" s="3"/>
    </row>
    <row r="3" spans="1:8">
      <c r="B3" s="3" t="s">
        <v>21</v>
      </c>
      <c r="C3" t="s">
        <v>67</v>
      </c>
      <c r="G3" s="3"/>
      <c r="H3" s="3"/>
    </row>
    <row r="4" spans="1:8">
      <c r="B4" s="3" t="s">
        <v>22</v>
      </c>
      <c r="C4" t="s">
        <v>66</v>
      </c>
      <c r="G4" s="3"/>
      <c r="H4" s="3"/>
    </row>
    <row r="5" spans="1:8">
      <c r="B5" s="3" t="s">
        <v>23</v>
      </c>
      <c r="C5" t="s">
        <v>70</v>
      </c>
      <c r="G5" s="3"/>
      <c r="H5" s="3"/>
    </row>
    <row r="6" spans="1:8">
      <c r="B6" s="3" t="s">
        <v>71</v>
      </c>
      <c r="C6" t="s">
        <v>72</v>
      </c>
      <c r="G6" s="3"/>
      <c r="H6" s="3"/>
    </row>
    <row r="7" spans="1:8">
      <c r="B7" s="3" t="s">
        <v>24</v>
      </c>
      <c r="C7" t="s">
        <v>65</v>
      </c>
      <c r="G7" s="3"/>
      <c r="H7" s="3"/>
    </row>
    <row r="8" spans="1:8" ht="15">
      <c r="B8" s="3" t="s">
        <v>31</v>
      </c>
      <c r="C8" s="5" t="s">
        <v>73</v>
      </c>
      <c r="G8" s="3"/>
      <c r="H8" s="3"/>
    </row>
    <row r="9" spans="1:8">
      <c r="B9" s="3" t="s">
        <v>25</v>
      </c>
      <c r="C9" t="s">
        <v>64</v>
      </c>
      <c r="G9" s="3"/>
      <c r="H9" s="3"/>
    </row>
    <row r="10" spans="1:8">
      <c r="B10" s="3" t="s">
        <v>26</v>
      </c>
      <c r="C10" t="s">
        <v>69</v>
      </c>
      <c r="G10" s="3"/>
      <c r="H10" s="3"/>
    </row>
    <row r="11" spans="1:8">
      <c r="B11" s="3"/>
      <c r="G11" s="3"/>
      <c r="H11" s="3"/>
    </row>
    <row r="12" spans="1:8">
      <c r="A12" s="8" t="s">
        <v>27</v>
      </c>
      <c r="B12" s="3" t="s">
        <v>40</v>
      </c>
      <c r="C12" t="s">
        <v>41</v>
      </c>
      <c r="G12" s="3"/>
      <c r="H12" s="3"/>
    </row>
    <row r="13" spans="1:8">
      <c r="A13" s="8"/>
      <c r="B13" s="3" t="s">
        <v>28</v>
      </c>
      <c r="C13" t="s">
        <v>61</v>
      </c>
      <c r="G13" s="3"/>
      <c r="H13" s="3"/>
    </row>
    <row r="14" spans="1:8">
      <c r="A14" s="8"/>
      <c r="B14" s="3" t="s">
        <v>50</v>
      </c>
      <c r="C14" t="s">
        <v>51</v>
      </c>
      <c r="G14" s="3"/>
      <c r="H14" s="3"/>
    </row>
    <row r="15" spans="1:8" ht="15">
      <c r="A15" s="8"/>
      <c r="B15" s="3" t="s">
        <v>56</v>
      </c>
      <c r="C15" s="5" t="s">
        <v>57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42</v>
      </c>
      <c r="B19" s="3" t="s">
        <v>43</v>
      </c>
      <c r="C19" t="s">
        <v>44</v>
      </c>
      <c r="G19" s="3"/>
      <c r="H19" s="3"/>
    </row>
    <row r="20" spans="1:8">
      <c r="A20" s="8"/>
      <c r="B20" s="3" t="s">
        <v>48</v>
      </c>
      <c r="C20" t="s">
        <v>49</v>
      </c>
      <c r="G20" s="3"/>
      <c r="H20" s="3"/>
    </row>
    <row r="21" spans="1:8">
      <c r="A21" s="8"/>
      <c r="B21" s="3" t="s">
        <v>52</v>
      </c>
      <c r="C21" t="s">
        <v>53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29</v>
      </c>
      <c r="B24" s="3" t="s">
        <v>30</v>
      </c>
      <c r="C24" t="s">
        <v>60</v>
      </c>
      <c r="G24" s="3"/>
      <c r="H24" s="3"/>
    </row>
    <row r="25" spans="1:8" ht="15">
      <c r="A25" s="8"/>
      <c r="B25" s="3" t="s">
        <v>54</v>
      </c>
      <c r="C25" s="5" t="s">
        <v>55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45</v>
      </c>
      <c r="B29" s="3" t="s">
        <v>46</v>
      </c>
      <c r="C29" t="s">
        <v>47</v>
      </c>
      <c r="G29" s="3"/>
      <c r="H29" s="3"/>
    </row>
    <row r="30" spans="1:8" ht="15">
      <c r="A30" s="8"/>
      <c r="B30" s="3" t="s">
        <v>58</v>
      </c>
      <c r="C30" s="5" t="s">
        <v>59</v>
      </c>
      <c r="G30" s="3"/>
      <c r="H30" s="3"/>
    </row>
    <row r="31" spans="1:8">
      <c r="A31" s="8"/>
      <c r="B31" s="3" t="s">
        <v>62</v>
      </c>
      <c r="C31" t="s">
        <v>63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32</v>
      </c>
      <c r="B34" s="6" t="s">
        <v>37</v>
      </c>
      <c r="C34" t="s">
        <v>74</v>
      </c>
      <c r="G34" s="3"/>
      <c r="H34" s="3"/>
    </row>
    <row r="35" spans="1:12" ht="15">
      <c r="B35" s="3" t="s">
        <v>35</v>
      </c>
      <c r="C35" s="5" t="s">
        <v>38</v>
      </c>
      <c r="G35" s="3"/>
      <c r="H35" s="3"/>
    </row>
    <row r="36" spans="1:12" ht="15">
      <c r="B36" s="7" t="s">
        <v>36</v>
      </c>
      <c r="C36" s="5" t="s">
        <v>75</v>
      </c>
      <c r="G36" s="3"/>
      <c r="H36" s="3"/>
    </row>
    <row r="37" spans="1:12" ht="15">
      <c r="B37" s="3" t="s">
        <v>33</v>
      </c>
      <c r="C37" s="4" t="s">
        <v>76</v>
      </c>
      <c r="G37" s="3"/>
      <c r="H37" s="3"/>
    </row>
    <row r="38" spans="1:12">
      <c r="B38" s="3" t="s">
        <v>39</v>
      </c>
      <c r="C38" t="s">
        <v>77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78</v>
      </c>
      <c r="B41" t="s">
        <v>79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9</v>
      </c>
      <c r="C47" s="3" t="s">
        <v>10</v>
      </c>
      <c r="D47" s="3" t="s">
        <v>2</v>
      </c>
      <c r="F47" t="s">
        <v>13</v>
      </c>
      <c r="G47" s="3" t="s">
        <v>10</v>
      </c>
      <c r="H47" s="3" t="s">
        <v>14</v>
      </c>
      <c r="I47" t="s">
        <v>15</v>
      </c>
      <c r="J47" t="s">
        <v>91</v>
      </c>
      <c r="K47" t="s">
        <v>92</v>
      </c>
      <c r="L47" t="s">
        <v>93</v>
      </c>
    </row>
    <row r="48" spans="1:12">
      <c r="A48" s="3">
        <v>20190820</v>
      </c>
      <c r="B48" t="s">
        <v>11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12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105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7" sqref="U7:U8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81</v>
      </c>
      <c r="B1" s="11" t="s">
        <v>82</v>
      </c>
      <c r="C1" s="11" t="s">
        <v>83</v>
      </c>
      <c r="D1" s="11" t="s">
        <v>84</v>
      </c>
      <c r="E1" s="12" t="s">
        <v>85</v>
      </c>
      <c r="G1" s="10" t="s">
        <v>81</v>
      </c>
      <c r="H1" s="11" t="s">
        <v>82</v>
      </c>
      <c r="I1" s="11" t="s">
        <v>83</v>
      </c>
      <c r="J1" s="11" t="s">
        <v>84</v>
      </c>
      <c r="K1" s="12" t="s">
        <v>85</v>
      </c>
      <c r="M1" s="10" t="s">
        <v>81</v>
      </c>
      <c r="N1" s="11" t="s">
        <v>82</v>
      </c>
      <c r="O1" s="11" t="s">
        <v>83</v>
      </c>
      <c r="P1" s="11" t="s">
        <v>84</v>
      </c>
      <c r="Q1" s="12" t="s">
        <v>85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86</v>
      </c>
      <c r="G2" s="13">
        <v>20190822</v>
      </c>
      <c r="H2" s="9">
        <v>5000</v>
      </c>
      <c r="I2" s="9">
        <v>12</v>
      </c>
      <c r="J2" s="9"/>
      <c r="K2" s="14" t="s">
        <v>86</v>
      </c>
      <c r="M2" s="13">
        <v>20191008</v>
      </c>
      <c r="N2" s="9">
        <v>6000</v>
      </c>
      <c r="O2" s="9">
        <v>12</v>
      </c>
      <c r="P2" s="9"/>
      <c r="Q2" s="14" t="s">
        <v>86</v>
      </c>
      <c r="R2" s="9"/>
      <c r="S2" s="13"/>
      <c r="T2" s="9"/>
      <c r="U2" s="14"/>
    </row>
    <row r="3" spans="1:21">
      <c r="A3" s="13"/>
      <c r="B3" s="9" t="s">
        <v>87</v>
      </c>
      <c r="C3" s="9" t="s">
        <v>88</v>
      </c>
      <c r="D3" s="9" t="s">
        <v>89</v>
      </c>
      <c r="E3" s="14"/>
      <c r="G3" s="13"/>
      <c r="H3" s="9" t="s">
        <v>87</v>
      </c>
      <c r="I3" s="9" t="s">
        <v>88</v>
      </c>
      <c r="J3" s="9" t="s">
        <v>89</v>
      </c>
      <c r="K3" s="14"/>
      <c r="M3" s="13" t="s">
        <v>131</v>
      </c>
      <c r="N3" s="9" t="s">
        <v>87</v>
      </c>
      <c r="O3" s="9" t="s">
        <v>88</v>
      </c>
      <c r="P3" s="9" t="s">
        <v>89</v>
      </c>
      <c r="Q3" s="14"/>
      <c r="R3" s="9"/>
      <c r="S3" s="24" t="s">
        <v>102</v>
      </c>
      <c r="T3" s="9" t="s">
        <v>100</v>
      </c>
      <c r="U3" s="14" t="s">
        <v>101</v>
      </c>
    </row>
    <row r="4" spans="1:21">
      <c r="A4" s="13"/>
      <c r="B4" s="9">
        <v>20190907</v>
      </c>
      <c r="C4" s="9">
        <v>85.68</v>
      </c>
      <c r="D4" s="9" t="s">
        <v>117</v>
      </c>
      <c r="E4" s="14"/>
      <c r="G4" s="13"/>
      <c r="H4" s="9">
        <v>20190907</v>
      </c>
      <c r="I4" s="9">
        <v>36</v>
      </c>
      <c r="J4" s="9" t="s">
        <v>118</v>
      </c>
      <c r="K4" s="14"/>
      <c r="M4" s="13"/>
      <c r="N4" s="9">
        <v>20191107</v>
      </c>
      <c r="O4" s="9">
        <v>81</v>
      </c>
      <c r="P4" s="9" t="s">
        <v>159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117</v>
      </c>
      <c r="E5" s="14"/>
      <c r="G5" s="13"/>
      <c r="H5" s="9">
        <f>H4+100</f>
        <v>20191007</v>
      </c>
      <c r="I5" s="9">
        <v>67.5</v>
      </c>
      <c r="J5" s="9" t="s">
        <v>118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 t="shared" ref="T5" si="0">C5+I5</f>
        <v>228.15</v>
      </c>
      <c r="U5" s="14">
        <v>33</v>
      </c>
    </row>
    <row r="6" spans="1:21">
      <c r="A6" s="13"/>
      <c r="B6" s="9">
        <f t="shared" ref="B6:B15" si="1">B5+100</f>
        <v>20191107</v>
      </c>
      <c r="C6" s="18">
        <v>166</v>
      </c>
      <c r="D6" s="9" t="s">
        <v>117</v>
      </c>
      <c r="E6" s="14"/>
      <c r="G6" s="13"/>
      <c r="H6" s="9">
        <f t="shared" ref="H6:H7" si="2">H5+100</f>
        <v>20191107</v>
      </c>
      <c r="I6" s="18">
        <v>69.75</v>
      </c>
      <c r="J6" s="9" t="s">
        <v>117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 t="shared" ref="S6:S7" si="3"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1"/>
        <v>20191207</v>
      </c>
      <c r="C7" s="9">
        <v>160.65</v>
      </c>
      <c r="D7" s="9"/>
      <c r="E7" s="14"/>
      <c r="G7" s="13"/>
      <c r="H7" s="9">
        <f t="shared" si="2"/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 t="shared" si="3"/>
        <v>20191207</v>
      </c>
      <c r="T7" s="9">
        <f t="shared" ref="T7:T16" si="4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5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4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5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4"/>
        <v>319.45</v>
      </c>
      <c r="U9" s="14"/>
    </row>
    <row r="10" spans="1:21">
      <c r="A10" s="13"/>
      <c r="B10" s="9">
        <f t="shared" si="1"/>
        <v>20200307</v>
      </c>
      <c r="C10" s="18">
        <v>155.29</v>
      </c>
      <c r="D10" s="9"/>
      <c r="E10" s="14"/>
      <c r="G10" s="13"/>
      <c r="H10" s="9">
        <f t="shared" ref="H10:H15" si="6">H9+100</f>
        <v>20200307</v>
      </c>
      <c r="I10" s="18">
        <v>65.25</v>
      </c>
      <c r="J10" s="9"/>
      <c r="K10" s="14"/>
      <c r="M10" s="13"/>
      <c r="N10" s="9">
        <f t="shared" si="5"/>
        <v>20200507</v>
      </c>
      <c r="O10" s="9">
        <v>81</v>
      </c>
      <c r="P10" s="9"/>
      <c r="Q10" s="14"/>
      <c r="R10" s="9"/>
      <c r="S10" s="13">
        <f t="shared" ref="S10:S19" si="7">S9+100</f>
        <v>20200307</v>
      </c>
      <c r="T10" s="9">
        <f t="shared" si="4"/>
        <v>298.83999999999997</v>
      </c>
      <c r="U10" s="14"/>
    </row>
    <row r="11" spans="1:21">
      <c r="A11" s="13"/>
      <c r="B11" s="9">
        <f t="shared" si="1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5"/>
        <v>20200607</v>
      </c>
      <c r="O11" s="18">
        <v>83.7</v>
      </c>
      <c r="P11" s="9"/>
      <c r="Q11" s="14"/>
      <c r="R11" s="9"/>
      <c r="S11" s="13">
        <f t="shared" si="7"/>
        <v>20200407</v>
      </c>
      <c r="T11" s="9">
        <f t="shared" si="4"/>
        <v>319.45</v>
      </c>
      <c r="U11" s="14"/>
    </row>
    <row r="12" spans="1:21">
      <c r="A12" s="13"/>
      <c r="B12" s="9">
        <f t="shared" si="1"/>
        <v>20200507</v>
      </c>
      <c r="C12" s="9">
        <v>160.65</v>
      </c>
      <c r="D12" s="9"/>
      <c r="E12" s="14"/>
      <c r="G12" s="13"/>
      <c r="H12" s="9">
        <f t="shared" si="6"/>
        <v>20200507</v>
      </c>
      <c r="I12" s="18">
        <v>67.5</v>
      </c>
      <c r="J12" s="9"/>
      <c r="K12" s="14"/>
      <c r="M12" s="13"/>
      <c r="N12" s="9">
        <f t="shared" si="5"/>
        <v>20200707</v>
      </c>
      <c r="O12" s="9">
        <v>81</v>
      </c>
      <c r="P12" s="9"/>
      <c r="Q12" s="14"/>
      <c r="R12" s="9"/>
      <c r="S12" s="13">
        <f t="shared" si="7"/>
        <v>20200507</v>
      </c>
      <c r="T12" s="9">
        <f t="shared" si="4"/>
        <v>309.14999999999998</v>
      </c>
      <c r="U12" s="14"/>
    </row>
    <row r="13" spans="1:21">
      <c r="A13" s="13"/>
      <c r="B13" s="9">
        <f t="shared" si="1"/>
        <v>20200607</v>
      </c>
      <c r="C13" s="9">
        <v>166</v>
      </c>
      <c r="D13" s="9"/>
      <c r="E13" s="14"/>
      <c r="G13" s="13"/>
      <c r="H13" s="9">
        <f t="shared" si="6"/>
        <v>20200607</v>
      </c>
      <c r="I13" s="18">
        <v>69.75</v>
      </c>
      <c r="J13" s="9"/>
      <c r="K13" s="14"/>
      <c r="M13" s="13"/>
      <c r="N13" s="9">
        <f t="shared" si="5"/>
        <v>20200807</v>
      </c>
      <c r="O13" s="18">
        <v>83.7</v>
      </c>
      <c r="P13" s="9"/>
      <c r="Q13" s="14"/>
      <c r="R13" s="9"/>
      <c r="S13" s="13">
        <f t="shared" si="7"/>
        <v>20200607</v>
      </c>
      <c r="T13" s="9">
        <f t="shared" si="4"/>
        <v>319.45</v>
      </c>
      <c r="U13" s="14"/>
    </row>
    <row r="14" spans="1:21">
      <c r="A14" s="13"/>
      <c r="B14" s="9">
        <f t="shared" si="1"/>
        <v>20200707</v>
      </c>
      <c r="C14" s="9">
        <v>160.65</v>
      </c>
      <c r="D14" s="9"/>
      <c r="E14" s="14"/>
      <c r="G14" s="13"/>
      <c r="H14" s="9">
        <f t="shared" si="6"/>
        <v>20200707</v>
      </c>
      <c r="I14" s="18">
        <v>67.5</v>
      </c>
      <c r="J14" s="9"/>
      <c r="K14" s="14"/>
      <c r="M14" s="13"/>
      <c r="N14" s="9">
        <f t="shared" si="5"/>
        <v>20200907</v>
      </c>
      <c r="O14" s="18">
        <v>83.7</v>
      </c>
      <c r="P14" s="9"/>
      <c r="Q14" s="14"/>
      <c r="R14" s="9"/>
      <c r="S14" s="13">
        <f t="shared" si="7"/>
        <v>20200707</v>
      </c>
      <c r="T14" s="9">
        <f t="shared" si="4"/>
        <v>309.14999999999998</v>
      </c>
      <c r="U14" s="14"/>
    </row>
    <row r="15" spans="1:21">
      <c r="A15" s="13"/>
      <c r="B15" s="9">
        <f t="shared" si="1"/>
        <v>20200807</v>
      </c>
      <c r="C15" s="9">
        <v>12066</v>
      </c>
      <c r="D15" s="9"/>
      <c r="E15" s="14"/>
      <c r="G15" s="13"/>
      <c r="H15" s="9">
        <f t="shared" si="6"/>
        <v>20200807</v>
      </c>
      <c r="I15" s="18">
        <v>5069.75</v>
      </c>
      <c r="J15" s="9"/>
      <c r="K15" s="14"/>
      <c r="M15" s="13"/>
      <c r="N15" s="9">
        <f t="shared" si="5"/>
        <v>20201007</v>
      </c>
      <c r="O15" s="18">
        <v>6081</v>
      </c>
      <c r="P15" s="9"/>
      <c r="Q15" s="14"/>
      <c r="R15" s="9"/>
      <c r="S15" s="13">
        <f t="shared" si="7"/>
        <v>20200807</v>
      </c>
      <c r="T15" s="9">
        <f t="shared" si="4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7"/>
        <v>20200907</v>
      </c>
      <c r="T16" s="9">
        <f t="shared" si="4"/>
        <v>83.7</v>
      </c>
      <c r="U16" s="14"/>
    </row>
    <row r="17" spans="1:21" ht="15" thickBot="1">
      <c r="A17" s="13"/>
      <c r="B17" s="9" t="s">
        <v>90</v>
      </c>
      <c r="C17" s="9">
        <f>C4+C5+C6+C7+C8+C9+C10+C11+C12+C13+C14+166</f>
        <v>1879.5700000000002</v>
      </c>
      <c r="D17" s="9"/>
      <c r="E17" s="14"/>
      <c r="G17" s="15"/>
      <c r="H17" s="9" t="s">
        <v>103</v>
      </c>
      <c r="I17" s="9">
        <f>I4+I5+I6+I7+I8+I9+I10+I11+I12+I13+I14+69.75</f>
        <v>789.75</v>
      </c>
      <c r="J17" s="9"/>
      <c r="K17" s="14"/>
      <c r="L17" s="13"/>
      <c r="M17" s="15"/>
      <c r="N17" s="16" t="s">
        <v>103</v>
      </c>
      <c r="O17" s="16">
        <f>O4+O5+O6+O7+O8+O9+O10+O11+O12+O13+O14+81</f>
        <v>985.50000000000011</v>
      </c>
      <c r="P17" s="16"/>
      <c r="Q17" s="17"/>
      <c r="R17" s="9"/>
      <c r="S17" s="13">
        <f t="shared" si="7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7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7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129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104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收入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2019-08-20T01:32:23Z</dcterms:created>
  <dcterms:modified xsi:type="dcterms:W3CDTF">2020-01-07T07:49:21Z</dcterms:modified>
</cp:coreProperties>
</file>