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CO C\Argélio\Preparação de Aulas\IFSP\Iniciação Científica\2023\sistemas Complexos\R_Deep_predictive\"/>
    </mc:Choice>
  </mc:AlternateContent>
  <xr:revisionPtr revIDLastSave="0" documentId="13_ncr:1_{3D97AFF4-EEF2-412B-9FCB-189FC30360C3}" xr6:coauthVersionLast="47" xr6:coauthVersionMax="47" xr10:uidLastSave="{00000000-0000-0000-0000-000000000000}"/>
  <bookViews>
    <workbookView xWindow="-120" yWindow="-120" windowWidth="20730" windowHeight="11310" xr2:uid="{97A84F84-4A2B-4DF8-88B6-DEAC405CDADD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" l="1"/>
  <c r="Q5" i="1"/>
  <c r="Q6" i="1"/>
  <c r="O5" i="1"/>
  <c r="O13" i="1"/>
  <c r="O6" i="1"/>
  <c r="O7" i="1"/>
  <c r="O8" i="1"/>
  <c r="O9" i="1"/>
  <c r="O10" i="1"/>
  <c r="O11" i="1"/>
  <c r="O1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M19" i="1"/>
  <c r="L5" i="1" l="1"/>
  <c r="N13" i="1"/>
  <c r="L6" i="1"/>
  <c r="L7" i="1"/>
  <c r="L8" i="1"/>
  <c r="L9" i="1"/>
  <c r="L10" i="1"/>
  <c r="L11" i="1"/>
  <c r="L12" i="1"/>
  <c r="L13" i="1" l="1"/>
</calcChain>
</file>

<file path=xl/sharedStrings.xml><?xml version="1.0" encoding="utf-8"?>
<sst xmlns="http://schemas.openxmlformats.org/spreadsheetml/2006/main" count="18" uniqueCount="18">
  <si>
    <t>Componente</t>
  </si>
  <si>
    <t>Nº de Falhas</t>
  </si>
  <si>
    <t>TMPF</t>
  </si>
  <si>
    <t>Correia</t>
  </si>
  <si>
    <t>Rolamento</t>
  </si>
  <si>
    <t>Motor</t>
  </si>
  <si>
    <t>Tela de Proteção</t>
  </si>
  <si>
    <t>Lubrificação</t>
  </si>
  <si>
    <t>Rotor</t>
  </si>
  <si>
    <t>Mancal</t>
  </si>
  <si>
    <t>Polia</t>
  </si>
  <si>
    <t>Eixo</t>
  </si>
  <si>
    <t>Probabilidade</t>
  </si>
  <si>
    <t>taxa de falha(falhas/h) = -(ln(1-P(f))/t</t>
  </si>
  <si>
    <t>Probabilidade (2000hs)</t>
  </si>
  <si>
    <t>Falha Tela</t>
  </si>
  <si>
    <t>Tempo (h_</t>
  </si>
  <si>
    <t>Tx Falhas 
(falhas/h)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</si>
</sst>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#,##0.00_ ;\-#,##0.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20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687D409-5EF5-2600-3D52-CC3783355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86400" cy="416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F1FF-11ED-41E8-B506-4582A46FC0CB}">
  <dimension ref="K3:R131"/>
  <sheetViews>
    <sheetView tabSelected="1" topLeftCell="C2" workbookViewId="0">
      <selection activeCell="L13" sqref="K4:L13"/>
    </sheetView>
  </sheetViews>
  <sheetFormatPr defaultRowHeight="15" x14ac:dyDescent="0.25"/>
  <cols>
    <col min="11" max="11" width="15.85546875" bestFit="1" customWidth="1"/>
    <col min="12" max="13" width="12" style="1" bestFit="1" customWidth="1"/>
    <col min="14" max="14" width="13.140625" bestFit="1" customWidth="1"/>
    <col min="15" max="15" width="21.7109375" bestFit="1" customWidth="1"/>
    <col min="16" max="16" width="5.7109375" customWidth="1"/>
    <col min="17" max="17" width="13.5703125" style="3" bestFit="1" customWidth="1"/>
    <col min="18" max="18" width="10.42578125" style="1" bestFit="1" customWidth="1"/>
  </cols>
  <sheetData>
    <row r="3" spans="11:18" x14ac:dyDescent="0.25">
      <c r="K3" s="6"/>
      <c r="L3" s="7"/>
      <c r="Q3" s="3" t="s">
        <v>12</v>
      </c>
    </row>
    <row r="4" spans="11:18" ht="30" x14ac:dyDescent="0.25">
      <c r="K4" s="9" t="s">
        <v>0</v>
      </c>
      <c r="L4" s="10" t="s">
        <v>17</v>
      </c>
      <c r="M4" s="4" t="s">
        <v>1</v>
      </c>
      <c r="N4" s="4" t="s">
        <v>2</v>
      </c>
      <c r="O4" t="s">
        <v>14</v>
      </c>
      <c r="Q4" s="3" t="s">
        <v>15</v>
      </c>
      <c r="R4" s="1" t="s">
        <v>16</v>
      </c>
    </row>
    <row r="5" spans="11:18" x14ac:dyDescent="0.25">
      <c r="K5" t="s">
        <v>3</v>
      </c>
      <c r="L5" s="5">
        <f>1/N5</f>
        <v>4.9772465175450427E-4</v>
      </c>
      <c r="M5" s="1">
        <v>21</v>
      </c>
      <c r="N5" s="1">
        <v>2009.143</v>
      </c>
      <c r="O5">
        <f>1-EXP(-(1/N5)*4000)</f>
        <v>0.86342735484923305</v>
      </c>
      <c r="Q5" s="3">
        <f>1-EXP(-(1/$N$8)*R5)</f>
        <v>1.2699853612363032E-2</v>
      </c>
      <c r="R5" s="1">
        <v>20</v>
      </c>
    </row>
    <row r="6" spans="11:18" x14ac:dyDescent="0.25">
      <c r="K6" t="s">
        <v>4</v>
      </c>
      <c r="L6" s="5">
        <f>1/N6</f>
        <v>5.1299677325029631E-4</v>
      </c>
      <c r="M6" s="1">
        <v>18</v>
      </c>
      <c r="N6" s="1">
        <v>1949.33</v>
      </c>
      <c r="O6">
        <f>1-EXP(-(1/N6)*2000)</f>
        <v>0.64155983853510068</v>
      </c>
      <c r="Q6" s="3">
        <f>1-EXP(-(1/$N$8)*R6)</f>
        <v>2.523842094295059E-2</v>
      </c>
      <c r="R6" s="1">
        <v>40</v>
      </c>
    </row>
    <row r="7" spans="11:18" x14ac:dyDescent="0.25">
      <c r="K7" t="s">
        <v>5</v>
      </c>
      <c r="L7" s="5">
        <f>1/N7</f>
        <v>3.0959752321981426E-4</v>
      </c>
      <c r="M7" s="1">
        <v>12</v>
      </c>
      <c r="N7" s="1">
        <v>3230</v>
      </c>
      <c r="O7">
        <f>1-EXP(-(1/N7)*2000)</f>
        <v>0.46162236778761745</v>
      </c>
      <c r="Q7" s="3">
        <f>1-EXP(-(1/$N$8)*R7)</f>
        <v>3.7617750303930886E-2</v>
      </c>
      <c r="R7" s="1">
        <v>60</v>
      </c>
    </row>
    <row r="8" spans="11:18" x14ac:dyDescent="0.25">
      <c r="K8" t="s">
        <v>6</v>
      </c>
      <c r="L8" s="5">
        <f>1/N8</f>
        <v>6.3905930470347652E-4</v>
      </c>
      <c r="M8" s="1">
        <v>10</v>
      </c>
      <c r="N8" s="1">
        <v>1564.8</v>
      </c>
      <c r="O8">
        <f>1-EXP(-(1/N8)*2000)</f>
        <v>0.72143911040181363</v>
      </c>
      <c r="Q8" s="3">
        <f>1-EXP(-(1/$N$8)*R8)</f>
        <v>4.9839863994207478E-2</v>
      </c>
      <c r="R8" s="1">
        <v>80</v>
      </c>
    </row>
    <row r="9" spans="11:18" x14ac:dyDescent="0.25">
      <c r="K9" t="s">
        <v>7</v>
      </c>
      <c r="L9" s="5">
        <f>1/N9</f>
        <v>1.8660695243691067E-4</v>
      </c>
      <c r="M9" s="1">
        <v>7</v>
      </c>
      <c r="N9" s="1">
        <v>5358.8571430000002</v>
      </c>
      <c r="O9">
        <f>1-EXP(-(1/N9)*2000)</f>
        <v>0.31148206025186365</v>
      </c>
      <c r="Q9" s="3">
        <f>1-EXP(-(1/$N$8)*R9)</f>
        <v>6.1906758629784009E-2</v>
      </c>
      <c r="R9" s="1">
        <v>100</v>
      </c>
    </row>
    <row r="10" spans="11:18" x14ac:dyDescent="0.25">
      <c r="K10" t="s">
        <v>8</v>
      </c>
      <c r="L10" s="5">
        <f>1/N10</f>
        <v>2.1896896896211933E-4</v>
      </c>
      <c r="M10" s="1">
        <v>7</v>
      </c>
      <c r="N10" s="1">
        <v>4566.8571430000002</v>
      </c>
      <c r="O10">
        <f>1-EXP(-(1/N10)*2000)</f>
        <v>0.35463416564225225</v>
      </c>
      <c r="Q10" s="3">
        <f>1-EXP(-(1/$N$8)*R10)</f>
        <v>7.3820405469932848E-2</v>
      </c>
      <c r="R10" s="1">
        <v>120</v>
      </c>
    </row>
    <row r="11" spans="11:18" x14ac:dyDescent="0.25">
      <c r="K11" t="s">
        <v>9</v>
      </c>
      <c r="L11" s="5">
        <f>1/N11</f>
        <v>1.4998800095992321E-4</v>
      </c>
      <c r="M11" s="1">
        <v>5</v>
      </c>
      <c r="N11" s="1">
        <v>6667.2</v>
      </c>
      <c r="O11">
        <f>1-EXP(-(1/N11)*2000)</f>
        <v>0.25916400088991975</v>
      </c>
      <c r="Q11" s="3">
        <f>1-EXP(-(1/$N$8)*R11)</f>
        <v>8.5582750739222391E-2</v>
      </c>
      <c r="R11" s="1">
        <v>140</v>
      </c>
    </row>
    <row r="12" spans="11:18" x14ac:dyDescent="0.25">
      <c r="K12" t="s">
        <v>10</v>
      </c>
      <c r="L12" s="5">
        <f>1/N12</f>
        <v>5.6535504296698327E-5</v>
      </c>
      <c r="M12" s="1">
        <v>4</v>
      </c>
      <c r="N12" s="1">
        <v>17688</v>
      </c>
      <c r="O12">
        <f>1-EXP(-(1/N12)*2000)</f>
        <v>0.10691275900437269</v>
      </c>
      <c r="Q12" s="3">
        <f>1-EXP(-(1/$N$8)*R12)</f>
        <v>9.7195715945453953E-2</v>
      </c>
      <c r="R12" s="1">
        <v>160</v>
      </c>
    </row>
    <row r="13" spans="11:18" x14ac:dyDescent="0.25">
      <c r="K13" s="6" t="s">
        <v>11</v>
      </c>
      <c r="L13" s="8">
        <f>1/N13</f>
        <v>7.8914141414141421E-5</v>
      </c>
      <c r="M13" s="1">
        <v>2</v>
      </c>
      <c r="N13" s="1">
        <f>528*24</f>
        <v>12672</v>
      </c>
      <c r="O13">
        <f>1-EXP(-(1/N13)*2000)</f>
        <v>0.1460035847725234</v>
      </c>
      <c r="Q13" s="3">
        <f>1-EXP(-(1/$N$8)*R13)</f>
        <v>0.1086611981935609</v>
      </c>
      <c r="R13" s="1">
        <v>180</v>
      </c>
    </row>
    <row r="14" spans="11:18" x14ac:dyDescent="0.25">
      <c r="Q14" s="3">
        <f>1-EXP(-(1/$N$8)*R14)</f>
        <v>0.11998107049552165</v>
      </c>
      <c r="R14" s="1">
        <v>200</v>
      </c>
    </row>
    <row r="15" spans="11:18" x14ac:dyDescent="0.25">
      <c r="Q15" s="3">
        <f>1-EXP(-(1/$N$8)*R15)</f>
        <v>0.13115718207633698</v>
      </c>
      <c r="R15" s="1">
        <v>220</v>
      </c>
    </row>
    <row r="16" spans="11:18" x14ac:dyDescent="0.25">
      <c r="K16" t="s">
        <v>13</v>
      </c>
      <c r="O16">
        <v>1053</v>
      </c>
      <c r="Q16" s="3">
        <f>1-EXP(-(1/$N$8)*R16)</f>
        <v>0.14219135867612043</v>
      </c>
      <c r="R16" s="1">
        <v>240</v>
      </c>
    </row>
    <row r="17" spans="13:18" x14ac:dyDescent="0.25">
      <c r="O17">
        <v>0.96627510418308704</v>
      </c>
      <c r="Q17" s="3">
        <f>1-EXP(-(1/$N$8)*R17)</f>
        <v>0.1530854028483537</v>
      </c>
      <c r="R17" s="1">
        <v>260</v>
      </c>
    </row>
    <row r="18" spans="13:18" x14ac:dyDescent="0.25">
      <c r="O18">
        <f>-(LN(1-O17)/O16)</f>
        <v>3.218916397044315E-3</v>
      </c>
      <c r="Q18" s="3">
        <f>1-EXP(-(1/$N$8)*R18)</f>
        <v>0.163841094254353</v>
      </c>
      <c r="R18" s="1">
        <v>280</v>
      </c>
    </row>
    <row r="19" spans="13:18" x14ac:dyDescent="0.25">
      <c r="M19" s="1">
        <f>83.7*24</f>
        <v>2008.8000000000002</v>
      </c>
      <c r="Q19" s="3">
        <f>1-EXP(-(1/$N$8)*R19)</f>
        <v>0.17446018995399637</v>
      </c>
      <c r="R19" s="1">
        <v>300</v>
      </c>
    </row>
    <row r="20" spans="13:18" x14ac:dyDescent="0.25">
      <c r="Q20" s="3">
        <f>1-EXP(-(1/$N$8)*R20)</f>
        <v>0.18494442469275851</v>
      </c>
      <c r="R20" s="1">
        <v>320</v>
      </c>
    </row>
    <row r="21" spans="13:18" x14ac:dyDescent="0.25">
      <c r="Q21" s="3">
        <f>1-EXP(-(1/$N$8)*R21)</f>
        <v>0.1952955111851008</v>
      </c>
      <c r="R21" s="1">
        <v>340</v>
      </c>
    </row>
    <row r="22" spans="13:18" x14ac:dyDescent="0.25">
      <c r="Q22" s="3">
        <f>1-EXP(-(1/$N$8)*R22)</f>
        <v>0.20551514039426144</v>
      </c>
      <c r="R22" s="1">
        <v>360</v>
      </c>
    </row>
    <row r="23" spans="13:18" x14ac:dyDescent="0.25">
      <c r="Q23" s="3">
        <f>1-EXP(-(1/$N$8)*R23)</f>
        <v>0.21560498180849308</v>
      </c>
      <c r="R23" s="1">
        <v>380</v>
      </c>
    </row>
    <row r="24" spans="13:18" x14ac:dyDescent="0.25">
      <c r="Q24" s="3">
        <f>1-EXP(-(1/$N$8)*R24)</f>
        <v>0.22556668371379196</v>
      </c>
      <c r="R24" s="1">
        <v>400</v>
      </c>
    </row>
    <row r="25" spans="13:18" x14ac:dyDescent="0.25">
      <c r="Q25" s="3">
        <f>1-EXP(-(1/$N$8)*R25)</f>
        <v>0.23540187346316366</v>
      </c>
      <c r="R25" s="1">
        <v>420</v>
      </c>
    </row>
    <row r="26" spans="13:18" x14ac:dyDescent="0.25">
      <c r="Q26" s="3">
        <f>1-EXP(-(1/$N$8)*R26)</f>
        <v>0.24511215774246853</v>
      </c>
      <c r="R26" s="1">
        <v>440</v>
      </c>
    </row>
    <row r="27" spans="13:18" x14ac:dyDescent="0.25">
      <c r="Q27" s="3">
        <f>1-EXP(-(1/$N$8)*R27)</f>
        <v>0.25469912283289176</v>
      </c>
      <c r="R27" s="1">
        <v>460</v>
      </c>
    </row>
    <row r="28" spans="13:18" x14ac:dyDescent="0.25">
      <c r="Q28" s="3">
        <f>1-EXP(-(1/$N$8)*R28)</f>
        <v>0.26416433487007973</v>
      </c>
      <c r="R28" s="1">
        <v>480</v>
      </c>
    </row>
    <row r="29" spans="13:18" x14ac:dyDescent="0.25">
      <c r="Q29" s="3">
        <f>1-EXP(-(1/$N$8)*R29)</f>
        <v>0.27350934009998551</v>
      </c>
      <c r="R29" s="1">
        <v>500</v>
      </c>
    </row>
    <row r="30" spans="13:18" x14ac:dyDescent="0.25">
      <c r="Q30" s="3">
        <f>1-EXP(-(1/$N$8)*R30)</f>
        <v>0.28273566513146464</v>
      </c>
      <c r="R30" s="1">
        <v>520</v>
      </c>
    </row>
    <row r="31" spans="13:18" x14ac:dyDescent="0.25">
      <c r="Q31" s="3">
        <f>1-EXP(-(1/$N$8)*R31)</f>
        <v>0.29184481718566391</v>
      </c>
      <c r="R31" s="1">
        <v>540</v>
      </c>
    </row>
    <row r="32" spans="13:18" x14ac:dyDescent="0.25">
      <c r="Q32" s="3">
        <f>1-EXP(-(1/$N$8)*R32)</f>
        <v>0.30083828434224213</v>
      </c>
      <c r="R32" s="1">
        <v>560</v>
      </c>
    </row>
    <row r="33" spans="17:18" x14ac:dyDescent="0.25">
      <c r="Q33" s="3">
        <f>1-EXP(-(1/$N$8)*R33)</f>
        <v>0.3097175357824643</v>
      </c>
      <c r="R33" s="1">
        <v>580</v>
      </c>
    </row>
    <row r="34" spans="17:18" x14ac:dyDescent="0.25">
      <c r="Q34" s="3">
        <f>1-EXP(-(1/$N$8)*R34)</f>
        <v>0.31848402202920811</v>
      </c>
      <c r="R34" s="1">
        <v>600</v>
      </c>
    </row>
    <row r="35" spans="17:18" x14ac:dyDescent="0.25">
      <c r="Q35" s="3">
        <f>1-EXP(-(1/$N$8)*R35)</f>
        <v>0.32713917518392366</v>
      </c>
      <c r="R35" s="1">
        <v>620</v>
      </c>
    </row>
    <row r="36" spans="17:18" x14ac:dyDescent="0.25">
      <c r="Q36" s="3">
        <f>1-EXP(-(1/$N$8)*R36)</f>
        <v>0.33568440916058162</v>
      </c>
      <c r="R36" s="1">
        <v>640</v>
      </c>
    </row>
    <row r="37" spans="17:18" x14ac:dyDescent="0.25">
      <c r="Q37" s="3">
        <f>1-EXP(-(1/$N$8)*R37)</f>
        <v>0.34412111991665262</v>
      </c>
      <c r="R37" s="1">
        <v>660</v>
      </c>
    </row>
    <row r="38" spans="17:18" x14ac:dyDescent="0.25">
      <c r="Q38" s="3">
        <f>1-EXP(-(1/$N$8)*R38)</f>
        <v>0.35245068568115179</v>
      </c>
      <c r="R38" s="1">
        <v>680</v>
      </c>
    </row>
    <row r="39" spans="17:18" x14ac:dyDescent="0.25">
      <c r="Q39" s="3">
        <f>1-EXP(-(1/$N$8)*R39)</f>
        <v>0.36067446717978713</v>
      </c>
      <c r="R39" s="1">
        <v>700</v>
      </c>
    </row>
    <row r="40" spans="17:18" x14ac:dyDescent="0.25">
      <c r="Q40" s="3">
        <f>1-EXP(-(1/$N$8)*R40)</f>
        <v>0.3687938078572498</v>
      </c>
      <c r="R40" s="1">
        <v>720</v>
      </c>
    </row>
    <row r="41" spans="17:18" x14ac:dyDescent="0.25">
      <c r="Q41" s="3">
        <f>1-EXP(-(1/$N$8)*R41)</f>
        <v>0.3768100340966799</v>
      </c>
      <c r="R41" s="1">
        <v>740</v>
      </c>
    </row>
    <row r="42" spans="17:18" x14ac:dyDescent="0.25">
      <c r="Q42" s="3">
        <f>1-EXP(-(1/$N$8)*R42)</f>
        <v>0.38472445543634548</v>
      </c>
      <c r="R42" s="1">
        <v>760</v>
      </c>
    </row>
    <row r="43" spans="17:18" x14ac:dyDescent="0.25">
      <c r="Q43" s="3">
        <f>1-EXP(-(1/$N$8)*R43)</f>
        <v>0.39253836478357085</v>
      </c>
      <c r="R43" s="1">
        <v>780</v>
      </c>
    </row>
    <row r="44" spans="17:18" x14ac:dyDescent="0.25">
      <c r="Q44" s="3">
        <f>1-EXP(-(1/$N$8)*R44)</f>
        <v>0.40025303862594619</v>
      </c>
      <c r="R44" s="1">
        <v>800</v>
      </c>
    </row>
    <row r="45" spans="17:18" x14ac:dyDescent="0.25">
      <c r="Q45" s="3">
        <f>1-EXP(-(1/$N$8)*R45)</f>
        <v>0.4078697372398562</v>
      </c>
      <c r="R45" s="1">
        <v>820</v>
      </c>
    </row>
    <row r="46" spans="17:18" x14ac:dyDescent="0.25">
      <c r="Q46" s="3">
        <f>1-EXP(-(1/$N$8)*R46)</f>
        <v>0.41538970489636007</v>
      </c>
      <c r="R46" s="1">
        <v>840</v>
      </c>
    </row>
    <row r="47" spans="17:18" x14ac:dyDescent="0.25">
      <c r="Q47" s="3">
        <f>1-EXP(-(1/$N$8)*R47)</f>
        <v>0.42281417006445654</v>
      </c>
      <c r="R47" s="1">
        <v>860</v>
      </c>
    </row>
    <row r="48" spans="17:18" x14ac:dyDescent="0.25">
      <c r="Q48" s="3">
        <f>1-EXP(-(1/$N$8)*R48)</f>
        <v>0.43014434561176818</v>
      </c>
      <c r="R48" s="1">
        <v>880</v>
      </c>
    </row>
    <row r="49" spans="17:18" x14ac:dyDescent="0.25">
      <c r="Q49" s="3">
        <f>1-EXP(-(1/$N$8)*R49)</f>
        <v>0.43738142900267607</v>
      </c>
      <c r="R49" s="1">
        <v>900</v>
      </c>
    </row>
    <row r="50" spans="17:18" x14ac:dyDescent="0.25">
      <c r="Q50" s="3">
        <f>1-EXP(-(1/$N$8)*R50)</f>
        <v>0.44452660249393894</v>
      </c>
      <c r="R50" s="1">
        <v>920</v>
      </c>
    </row>
    <row r="51" spans="17:18" x14ac:dyDescent="0.25">
      <c r="Q51" s="3">
        <f>1-EXP(-(1/$N$8)*R51)</f>
        <v>0.45158103332782784</v>
      </c>
      <c r="R51" s="1">
        <v>940</v>
      </c>
    </row>
    <row r="52" spans="17:18" x14ac:dyDescent="0.25">
      <c r="Q52" s="3">
        <f>1-EXP(-(1/$N$8)*R52)</f>
        <v>0.45854587392280777</v>
      </c>
      <c r="R52" s="1">
        <v>960</v>
      </c>
    </row>
    <row r="53" spans="17:18" x14ac:dyDescent="0.25">
      <c r="Q53" s="3">
        <f>1-EXP(-(1/$N$8)*R53)</f>
        <v>0.46542226206179815</v>
      </c>
      <c r="R53" s="1">
        <v>980</v>
      </c>
    </row>
    <row r="54" spans="17:18" x14ac:dyDescent="0.25">
      <c r="Q54" s="3">
        <f>1-EXP(-(1/$N$8)*R54)</f>
        <v>0.47221132107804142</v>
      </c>
      <c r="R54" s="1">
        <v>1000</v>
      </c>
    </row>
    <row r="55" spans="17:18" x14ac:dyDescent="0.25">
      <c r="Q55" s="3">
        <f>1-EXP(-(1/$N$8)*R55)</f>
        <v>0.47891416003861276</v>
      </c>
      <c r="R55" s="1">
        <v>1020</v>
      </c>
    </row>
    <row r="56" spans="17:18" x14ac:dyDescent="0.25">
      <c r="Q56" s="3">
        <f>1-EXP(-(1/$N$8)*R56)</f>
        <v>0.4855318739255976</v>
      </c>
      <c r="R56" s="1">
        <v>1040</v>
      </c>
    </row>
    <row r="57" spans="17:18" x14ac:dyDescent="0.25">
      <c r="Q57" s="3">
        <f>1-EXP(-(1/$N$8)*R57)</f>
        <v>0.49206554381496914</v>
      </c>
      <c r="R57" s="1">
        <v>1060</v>
      </c>
    </row>
    <row r="58" spans="17:18" x14ac:dyDescent="0.25">
      <c r="Q58" s="3">
        <f>1-EXP(-(1/$N$8)*R58)</f>
        <v>0.49851623705319426</v>
      </c>
      <c r="R58" s="1">
        <v>1080</v>
      </c>
    </row>
    <row r="59" spans="17:18" x14ac:dyDescent="0.25">
      <c r="Q59" s="3">
        <f>1-EXP(-(1/$N$8)*R59)</f>
        <v>0.50488500743159559</v>
      </c>
      <c r="R59" s="1">
        <v>1100</v>
      </c>
    </row>
    <row r="60" spans="17:18" x14ac:dyDescent="0.25">
      <c r="Q60" s="3">
        <f>1-EXP(-(1/$N$8)*R60)</f>
        <v>0.51117289535850063</v>
      </c>
      <c r="R60" s="1">
        <v>1120</v>
      </c>
    </row>
    <row r="61" spans="17:18" x14ac:dyDescent="0.25">
      <c r="Q61" s="3">
        <f>1-EXP(-(1/$N$8)*R61)</f>
        <v>0.51738092802920288</v>
      </c>
      <c r="R61" s="1">
        <v>1140</v>
      </c>
    </row>
    <row r="62" spans="17:18" x14ac:dyDescent="0.25">
      <c r="Q62" s="3">
        <f>1-EXP(-(1/$N$8)*R62)</f>
        <v>0.52351011959376648</v>
      </c>
      <c r="R62" s="1">
        <v>1160</v>
      </c>
    </row>
    <row r="63" spans="17:18" x14ac:dyDescent="0.25">
      <c r="Q63" s="3">
        <f>1-EXP(-(1/$N$8)*R63)</f>
        <v>0.52956147132269804</v>
      </c>
      <c r="R63" s="1">
        <v>1180</v>
      </c>
    </row>
    <row r="64" spans="17:18" x14ac:dyDescent="0.25">
      <c r="Q64" s="3">
        <f>1-EXP(-(1/$N$8)*R64)</f>
        <v>0.53553597177051526</v>
      </c>
      <c r="R64" s="1">
        <v>1200</v>
      </c>
    </row>
    <row r="65" spans="17:18" x14ac:dyDescent="0.25">
      <c r="Q65" s="3">
        <f>1-EXP(-(1/$N$8)*R65)</f>
        <v>0.54143459693723806</v>
      </c>
      <c r="R65" s="1">
        <v>1220</v>
      </c>
    </row>
    <row r="66" spans="17:18" x14ac:dyDescent="0.25">
      <c r="Q66" s="3">
        <f>1-EXP(-(1/$N$8)*R66)</f>
        <v>0.54725831042782946</v>
      </c>
      <c r="R66" s="1">
        <v>1240</v>
      </c>
    </row>
    <row r="67" spans="17:18" x14ac:dyDescent="0.25">
      <c r="Q67" s="3">
        <f>1-EXP(-(1/$N$8)*R67)</f>
        <v>0.55300806360960986</v>
      </c>
      <c r="R67" s="1">
        <v>1260</v>
      </c>
    </row>
    <row r="68" spans="17:18" x14ac:dyDescent="0.25">
      <c r="Q68" s="3">
        <f>1-EXP(-(1/$N$8)*R68)</f>
        <v>0.55868479576767449</v>
      </c>
      <c r="R68" s="1">
        <v>1280</v>
      </c>
    </row>
    <row r="69" spans="17:18" x14ac:dyDescent="0.25">
      <c r="Q69" s="3">
        <f>1-EXP(-(1/$N$8)*R69)</f>
        <v>0.56428943425833511</v>
      </c>
      <c r="R69" s="1">
        <v>1300</v>
      </c>
    </row>
    <row r="70" spans="17:18" x14ac:dyDescent="0.25">
      <c r="Q70" s="3">
        <f>1-EXP(-(1/$N$8)*R70)</f>
        <v>0.56982289466061409</v>
      </c>
      <c r="R70" s="1">
        <v>1320</v>
      </c>
    </row>
    <row r="71" spans="17:18" x14ac:dyDescent="0.25">
      <c r="Q71" s="3">
        <f>1-EXP(-(1/$N$8)*R71)</f>
        <v>0.57528608092581435</v>
      </c>
      <c r="R71" s="1">
        <v>1340</v>
      </c>
    </row>
    <row r="72" spans="17:18" x14ac:dyDescent="0.25">
      <c r="Q72" s="3">
        <f>1-EXP(-(1/$N$8)*R72)</f>
        <v>0.58067988552518957</v>
      </c>
      <c r="R72" s="1">
        <v>1360</v>
      </c>
    </row>
    <row r="73" spans="17:18" x14ac:dyDescent="0.25">
      <c r="Q73" s="3">
        <f>1-EXP(-(1/$N$8)*R73)</f>
        <v>0.58600518959573888</v>
      </c>
      <c r="R73" s="1">
        <v>1380</v>
      </c>
    </row>
    <row r="74" spans="17:18" x14ac:dyDescent="0.25">
      <c r="Q74" s="3">
        <f>1-EXP(-(1/$N$8)*R74)</f>
        <v>0.59126286308415099</v>
      </c>
      <c r="R74" s="1">
        <v>1400</v>
      </c>
    </row>
    <row r="75" spans="17:18" x14ac:dyDescent="0.25">
      <c r="Q75" s="3">
        <f>1-EXP(-(1/$N$8)*R75)</f>
        <v>0.59645376488891855</v>
      </c>
      <c r="R75" s="1">
        <v>1420</v>
      </c>
    </row>
    <row r="76" spans="17:18" x14ac:dyDescent="0.25">
      <c r="Q76" s="3">
        <f>1-EXP(-(1/$N$8)*R76)</f>
        <v>0.60157874300064962</v>
      </c>
      <c r="R76" s="1">
        <v>1440</v>
      </c>
    </row>
    <row r="77" spans="17:18" x14ac:dyDescent="0.25">
      <c r="Q77" s="3">
        <f>1-EXP(-(1/$N$8)*R77)</f>
        <v>0.60663863464059498</v>
      </c>
      <c r="R77" s="1">
        <v>1460</v>
      </c>
    </row>
    <row r="78" spans="17:18" x14ac:dyDescent="0.25">
      <c r="Q78" s="3">
        <f>1-EXP(-(1/$N$8)*R78)</f>
        <v>0.61163426639741869</v>
      </c>
      <c r="R78" s="1">
        <v>1480</v>
      </c>
    </row>
    <row r="79" spans="17:18" x14ac:dyDescent="0.25">
      <c r="Q79" s="3">
        <f>1-EXP(-(1/$N$8)*R79)</f>
        <v>0.61656645436222934</v>
      </c>
      <c r="R79" s="1">
        <v>1500</v>
      </c>
    </row>
    <row r="80" spans="17:18" x14ac:dyDescent="0.25">
      <c r="Q80" s="3">
        <f>1-EXP(-(1/$N$8)*R80)</f>
        <v>0.62143600426189849</v>
      </c>
      <c r="R80" s="1">
        <v>1520</v>
      </c>
    </row>
    <row r="81" spans="17:18" x14ac:dyDescent="0.25">
      <c r="Q81" s="3">
        <f>1-EXP(-(1/$N$8)*R81)</f>
        <v>0.62624371159068348</v>
      </c>
      <c r="R81" s="1">
        <v>1540</v>
      </c>
    </row>
    <row r="82" spans="17:18" x14ac:dyDescent="0.25">
      <c r="Q82" s="3">
        <f>1-EXP(-(1/$N$8)*R82)</f>
        <v>0.63099036174018197</v>
      </c>
      <c r="R82" s="1">
        <v>1560</v>
      </c>
    </row>
    <row r="83" spans="17:18" x14ac:dyDescent="0.25">
      <c r="Q83" s="3">
        <f>1-EXP(-(1/$N$8)*R83)</f>
        <v>0.63567673012763271</v>
      </c>
      <c r="R83" s="1">
        <v>1580</v>
      </c>
    </row>
    <row r="84" spans="17:18" x14ac:dyDescent="0.25">
      <c r="Q84" s="3">
        <f>1-EXP(-(1/$N$8)*R84)</f>
        <v>0.6403035823225891</v>
      </c>
      <c r="R84" s="1">
        <v>1600</v>
      </c>
    </row>
    <row r="85" spans="17:18" x14ac:dyDescent="0.25">
      <c r="Q85" s="3">
        <f>1-EXP(-(1/$N$8)*R85)</f>
        <v>0.64487167417198366</v>
      </c>
      <c r="R85" s="1">
        <v>1620</v>
      </c>
    </row>
    <row r="86" spans="17:18" x14ac:dyDescent="0.25">
      <c r="Q86" s="3">
        <f>1-EXP(-(1/$N$8)*R86)</f>
        <v>0.64938175192360292</v>
      </c>
      <c r="R86" s="1">
        <v>1640</v>
      </c>
    </row>
    <row r="87" spans="17:18" x14ac:dyDescent="0.25">
      <c r="Q87" s="3">
        <f>1-EXP(-(1/$N$8)*R87)</f>
        <v>0.65383455234799648</v>
      </c>
      <c r="R87" s="1">
        <v>1660</v>
      </c>
    </row>
    <row r="88" spans="17:18" x14ac:dyDescent="0.25">
      <c r="Q88" s="3">
        <f>1-EXP(-(1/$N$8)*R88)</f>
        <v>0.65823080285883495</v>
      </c>
      <c r="R88" s="1">
        <v>1680</v>
      </c>
    </row>
    <row r="89" spans="17:18" x14ac:dyDescent="0.25">
      <c r="Q89" s="3">
        <f>1-EXP(-(1/$N$8)*R89)</f>
        <v>0.66257122163174265</v>
      </c>
      <c r="R89" s="1">
        <v>1700</v>
      </c>
    </row>
    <row r="90" spans="17:18" x14ac:dyDescent="0.25">
      <c r="Q90" s="3">
        <f>1-EXP(-(1/$N$8)*R90)</f>
        <v>0.66685651772161791</v>
      </c>
      <c r="R90" s="1">
        <v>1720</v>
      </c>
    </row>
    <row r="91" spans="17:18" x14ac:dyDescent="0.25">
      <c r="Q91" s="3">
        <f>1-EXP(-(1/$N$8)*R91)</f>
        <v>0.67108739117846627</v>
      </c>
      <c r="R91" s="1">
        <v>1740</v>
      </c>
    </row>
    <row r="92" spans="17:18" x14ac:dyDescent="0.25">
      <c r="Q92" s="3">
        <f>1-EXP(-(1/$N$8)*R92)</f>
        <v>0.67526453316176016</v>
      </c>
      <c r="R92" s="1">
        <v>1760</v>
      </c>
    </row>
    <row r="93" spans="17:18" x14ac:dyDescent="0.25">
      <c r="Q93" s="3">
        <f>1-EXP(-(1/$N$8)*R93)</f>
        <v>0.67938862605334815</v>
      </c>
      <c r="R93" s="1">
        <v>1780</v>
      </c>
    </row>
    <row r="94" spans="17:18" x14ac:dyDescent="0.25">
      <c r="Q94" s="3">
        <f>1-EXP(-(1/$N$8)*R94)</f>
        <v>0.68346034356892926</v>
      </c>
      <c r="R94" s="1">
        <v>1800</v>
      </c>
    </row>
    <row r="95" spans="17:18" x14ac:dyDescent="0.25">
      <c r="Q95" s="3">
        <f>1-EXP(-(1/$N$8)*R95)</f>
        <v>0.68748035086811154</v>
      </c>
      <c r="R95" s="1">
        <v>1820</v>
      </c>
    </row>
    <row r="96" spans="17:18" x14ac:dyDescent="0.25">
      <c r="Q96" s="3">
        <f>1-EXP(-(1/$N$8)*R96)</f>
        <v>0.69144930466307342</v>
      </c>
      <c r="R96" s="1">
        <v>1840</v>
      </c>
    </row>
    <row r="97" spans="17:18" x14ac:dyDescent="0.25">
      <c r="Q97" s="3">
        <f>1-EXP(-(1/$N$8)*R97)</f>
        <v>0.69536785332584539</v>
      </c>
      <c r="R97" s="1">
        <v>1860</v>
      </c>
    </row>
    <row r="98" spans="17:18" x14ac:dyDescent="0.25">
      <c r="Q98" s="3">
        <f>1-EXP(-(1/$N$8)*R98)</f>
        <v>0.69923663699422689</v>
      </c>
      <c r="R98" s="1">
        <v>1880</v>
      </c>
    </row>
    <row r="99" spans="17:18" x14ac:dyDescent="0.25">
      <c r="Q99" s="3">
        <f>1-EXP(-(1/$N$8)*R99)</f>
        <v>0.7030562876763623</v>
      </c>
      <c r="R99" s="1">
        <v>1900</v>
      </c>
    </row>
    <row r="100" spans="17:18" x14ac:dyDescent="0.25">
      <c r="Q100" s="3">
        <f>1-EXP(-(1/$N$8)*R100)</f>
        <v>0.70682742935398402</v>
      </c>
      <c r="R100" s="1">
        <v>1920</v>
      </c>
    </row>
    <row r="101" spans="17:18" x14ac:dyDescent="0.25">
      <c r="Q101" s="3">
        <f>1-EXP(-(1/$N$8)*R101)</f>
        <v>0.71055067808434869</v>
      </c>
      <c r="R101" s="1">
        <v>1940</v>
      </c>
    </row>
    <row r="102" spans="17:18" x14ac:dyDescent="0.25">
      <c r="Q102" s="3">
        <f>1-EXP(-(1/$N$8)*R102)</f>
        <v>0.71422664210087516</v>
      </c>
      <c r="R102" s="1">
        <v>1960</v>
      </c>
    </row>
    <row r="103" spans="17:18" x14ac:dyDescent="0.25">
      <c r="Q103" s="3">
        <f>1-EXP(-(1/$N$8)*R103)</f>
        <v>0.71785592191250747</v>
      </c>
      <c r="R103" s="1">
        <v>1980</v>
      </c>
    </row>
    <row r="104" spans="17:18" x14ac:dyDescent="0.25">
      <c r="Q104" s="3">
        <f>1-EXP(-(1/$N$8)*R104)</f>
        <v>0.72143911040181363</v>
      </c>
      <c r="R104" s="1">
        <v>2000</v>
      </c>
    </row>
    <row r="105" spans="17:18" x14ac:dyDescent="0.25">
      <c r="Q105" s="3">
        <f>1-EXP(-(1/$N$8)*R105)</f>
        <v>0.72497679292184025</v>
      </c>
      <c r="R105" s="1">
        <v>2020</v>
      </c>
    </row>
    <row r="106" spans="17:18" x14ac:dyDescent="0.25">
      <c r="Q106" s="3">
        <f>1-EXP(-(1/$N$8)*R106)</f>
        <v>0.72846954739173553</v>
      </c>
      <c r="R106" s="1">
        <v>2040</v>
      </c>
    </row>
    <row r="107" spans="17:18" x14ac:dyDescent="0.25">
      <c r="Q107" s="3">
        <f>1-EXP(-(1/$N$8)*R107)</f>
        <v>0.7319179443911592</v>
      </c>
      <c r="R107" s="1">
        <v>2060</v>
      </c>
    </row>
    <row r="108" spans="17:18" x14ac:dyDescent="0.25">
      <c r="Q108" s="3">
        <f>1-EXP(-(1/$N$8)*R108)</f>
        <v>0.73532254725349278</v>
      </c>
      <c r="R108" s="1">
        <v>2080</v>
      </c>
    </row>
    <row r="109" spans="17:18" x14ac:dyDescent="0.25">
      <c r="Q109" s="3">
        <f>1-EXP(-(1/$N$8)*R109)</f>
        <v>0.73868391215786655</v>
      </c>
      <c r="R109" s="1">
        <v>2100</v>
      </c>
    </row>
    <row r="110" spans="17:18" x14ac:dyDescent="0.25">
      <c r="Q110" s="3">
        <f>1-EXP(-(1/$N$8)*R110)</f>
        <v>0.74200258822001697</v>
      </c>
      <c r="R110" s="1">
        <v>2120</v>
      </c>
    </row>
    <row r="111" spans="17:18" x14ac:dyDescent="0.25">
      <c r="Q111" s="3">
        <f>1-EXP(-(1/$N$8)*R111)</f>
        <v>0.74527911758199139</v>
      </c>
      <c r="R111" s="1">
        <v>2140</v>
      </c>
    </row>
    <row r="112" spans="17:18" x14ac:dyDescent="0.25">
      <c r="Q112" s="3">
        <f>1-EXP(-(1/$N$8)*R112)</f>
        <v>0.74851403550071205</v>
      </c>
      <c r="R112" s="1">
        <v>2160</v>
      </c>
    </row>
    <row r="113" spans="17:18" x14ac:dyDescent="0.25">
      <c r="Q113" s="3">
        <f>1-EXP(-(1/$N$8)*R113)</f>
        <v>0.75170787043541687</v>
      </c>
      <c r="R113" s="1">
        <v>2180</v>
      </c>
    </row>
    <row r="114" spans="17:18" x14ac:dyDescent="0.25">
      <c r="Q114" s="3">
        <f>1-EXP(-(1/$N$8)*R114)</f>
        <v>0.75486114413398897</v>
      </c>
      <c r="R114" s="1">
        <v>2200</v>
      </c>
    </row>
    <row r="115" spans="17:18" x14ac:dyDescent="0.25">
      <c r="Q115" s="3">
        <f>1-EXP(-(1/$N$8)*R115)</f>
        <v>0.75797437171818949</v>
      </c>
      <c r="R115" s="1">
        <v>2220</v>
      </c>
    </row>
    <row r="116" spans="17:18" x14ac:dyDescent="0.25">
      <c r="Q116" s="3">
        <f>1-EXP(-(1/$N$8)*R116)</f>
        <v>0.76104806176780859</v>
      </c>
      <c r="R116" s="1">
        <v>2240</v>
      </c>
    </row>
    <row r="117" spans="17:18" x14ac:dyDescent="0.25">
      <c r="Q117" s="3">
        <f>1-EXP(-(1/$N$8)*R117)</f>
        <v>0.76408271640374781</v>
      </c>
      <c r="R117" s="1">
        <v>2260</v>
      </c>
    </row>
    <row r="118" spans="17:18" x14ac:dyDescent="0.25">
      <c r="Q118" s="3">
        <f>1-EXP(-(1/$N$8)*R118)</f>
        <v>0.76707883137004651</v>
      </c>
      <c r="R118" s="1">
        <v>2280</v>
      </c>
    </row>
    <row r="119" spans="17:18" x14ac:dyDescent="0.25">
      <c r="Q119" s="3">
        <f>1-EXP(-(1/$N$8)*R119)</f>
        <v>0.77003689611486748</v>
      </c>
      <c r="R119" s="1">
        <v>2300</v>
      </c>
    </row>
    <row r="120" spans="17:18" x14ac:dyDescent="0.25">
      <c r="Q120" s="3">
        <f>1-EXP(-(1/$N$8)*R120)</f>
        <v>0.77295739387045326</v>
      </c>
      <c r="R120" s="1">
        <v>2320</v>
      </c>
    </row>
    <row r="121" spans="17:18" x14ac:dyDescent="0.25">
      <c r="Q121" s="3">
        <f>1-EXP(-(1/$N$8)*R121)</f>
        <v>0.77584080173206793</v>
      </c>
      <c r="R121" s="1">
        <v>2340</v>
      </c>
    </row>
    <row r="122" spans="17:18" x14ac:dyDescent="0.25">
      <c r="Q122" s="3">
        <f>1-EXP(-(1/$N$8)*R122)</f>
        <v>0.7786875907359353</v>
      </c>
      <c r="R122" s="1">
        <v>2360</v>
      </c>
    </row>
    <row r="123" spans="17:18" x14ac:dyDescent="0.25">
      <c r="Q123" s="3">
        <f>1-EXP(-(1/$N$8)*R123)</f>
        <v>0.78149822593618834</v>
      </c>
      <c r="R123" s="1">
        <v>2380</v>
      </c>
    </row>
    <row r="124" spans="17:18" x14ac:dyDescent="0.25">
      <c r="Q124" s="3">
        <f>1-EXP(-(1/$N$8)*R124)</f>
        <v>0.78427316648084033</v>
      </c>
      <c r="R124" s="1">
        <v>2400</v>
      </c>
    </row>
    <row r="125" spans="17:18" x14ac:dyDescent="0.25">
      <c r="Q125" s="3">
        <f>1-EXP(-(1/$N$8)*R125)</f>
        <v>0.7870128656867923</v>
      </c>
      <c r="R125" s="1">
        <v>2420</v>
      </c>
    </row>
    <row r="126" spans="17:18" x14ac:dyDescent="0.25">
      <c r="Q126" s="3">
        <f>1-EXP(-(1/$N$8)*R126)</f>
        <v>0.78971777111388675</v>
      </c>
      <c r="R126" s="1">
        <v>2440</v>
      </c>
    </row>
    <row r="127" spans="17:18" x14ac:dyDescent="0.25">
      <c r="Q127" s="3">
        <f>1-EXP(-(1/$N$8)*R127)</f>
        <v>0.79238832463802178</v>
      </c>
      <c r="R127" s="1">
        <v>2460</v>
      </c>
    </row>
    <row r="128" spans="17:18" x14ac:dyDescent="0.25">
      <c r="Q128" s="3">
        <f>1-EXP(-(1/$N$8)*R128)</f>
        <v>0.79502496252333632</v>
      </c>
      <c r="R128" s="1">
        <v>2480</v>
      </c>
    </row>
    <row r="129" spans="17:18" x14ac:dyDescent="0.25">
      <c r="Q129" s="3">
        <f>1-EXP(-(1/$N$8)*R129)</f>
        <v>0.79762811549347856</v>
      </c>
      <c r="R129" s="1">
        <v>2500</v>
      </c>
    </row>
    <row r="130" spans="17:18" x14ac:dyDescent="0.25">
      <c r="Q130" s="3">
        <f>1-EXP(-(1/$N$8)*R130)</f>
        <v>0.80019820880196946</v>
      </c>
      <c r="R130" s="1">
        <v>2520</v>
      </c>
    </row>
    <row r="131" spans="17:18" x14ac:dyDescent="0.25">
      <c r="Q131" s="3">
        <f>1-EXP(-(1/$N$8)*R131)</f>
        <v>0.80273566230167237</v>
      </c>
      <c r="R131" s="1">
        <v>2540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5BF8-C4BB-4878-8FD6-5CEA231C93B7}">
  <dimension ref="E5:E15"/>
  <sheetViews>
    <sheetView workbookViewId="0">
      <selection activeCell="E4" sqref="E4"/>
    </sheetView>
  </sheetViews>
  <sheetFormatPr defaultRowHeight="15" x14ac:dyDescent="0.25"/>
  <sheetData>
    <row r="5" spans="5:5" x14ac:dyDescent="0.25">
      <c r="E5" s="2"/>
    </row>
    <row r="6" spans="5:5" x14ac:dyDescent="0.25">
      <c r="E6" s="2"/>
    </row>
    <row r="7" spans="5:5" x14ac:dyDescent="0.25">
      <c r="E7" s="2"/>
    </row>
    <row r="8" spans="5:5" x14ac:dyDescent="0.25">
      <c r="E8" s="2"/>
    </row>
    <row r="9" spans="5:5" x14ac:dyDescent="0.25">
      <c r="E9" s="2"/>
    </row>
    <row r="10" spans="5:5" x14ac:dyDescent="0.25">
      <c r="E10" s="2"/>
    </row>
    <row r="11" spans="5:5" x14ac:dyDescent="0.25">
      <c r="E11" s="2"/>
    </row>
    <row r="12" spans="5:5" x14ac:dyDescent="0.25">
      <c r="E12" s="2"/>
    </row>
    <row r="13" spans="5:5" x14ac:dyDescent="0.25">
      <c r="E13" s="2"/>
    </row>
    <row r="14" spans="5:5" x14ac:dyDescent="0.25">
      <c r="E14" s="2"/>
    </row>
    <row r="15" spans="5:5" x14ac:dyDescent="0.25">
      <c r="E15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Argelio Paniago</dc:creator>
  <cp:lastModifiedBy>Argelio Paniago</cp:lastModifiedBy>
  <dcterms:created xsi:type="dcterms:W3CDTF">2023-11-27T10:35:47Z</dcterms:created>
  <dcterms:modified xsi:type="dcterms:W3CDTF">2023-12-04T17:29:19Z</dcterms:modified>
</cp:coreProperties>
</file>