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A HARSHA PAHUJA\Desktop\PANKAJ\OPTIONDATA\"/>
    </mc:Choice>
  </mc:AlternateContent>
  <xr:revisionPtr revIDLastSave="0" documentId="13_ncr:1_{7C34CE16-CDE7-49D9-98F8-436C0090DF12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Sheet2!$D$1:$D$11</definedName>
    <definedName name="_xlnm.Criteria" localSheetId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40" i="1" s="1"/>
  <c r="A38" i="1"/>
  <c r="A39" i="1" s="1"/>
  <c r="E39" i="1"/>
  <c r="I38" i="1"/>
  <c r="E38" i="1"/>
  <c r="I37" i="1"/>
  <c r="E30" i="1"/>
  <c r="A30" i="1"/>
  <c r="I29" i="1"/>
  <c r="E29" i="1"/>
  <c r="I28" i="1"/>
  <c r="A28" i="1"/>
  <c r="P22" i="1"/>
  <c r="L22" i="1"/>
  <c r="T21" i="1"/>
  <c r="P21" i="1"/>
  <c r="T20" i="1"/>
  <c r="T23" i="1" s="1"/>
  <c r="L20" i="1"/>
  <c r="A6" i="1"/>
  <c r="A14" i="1"/>
  <c r="A4" i="1"/>
  <c r="A12" i="1"/>
  <c r="A22" i="1"/>
  <c r="A20" i="1"/>
  <c r="E22" i="1"/>
  <c r="I21" i="1"/>
  <c r="E21" i="1"/>
  <c r="I20" i="1"/>
  <c r="I23" i="1" s="1"/>
  <c r="I13" i="1"/>
  <c r="I12" i="1"/>
  <c r="E7" i="1"/>
  <c r="I7" i="1"/>
  <c r="I4" i="1"/>
  <c r="E14" i="1"/>
  <c r="E13" i="1"/>
  <c r="I5" i="1"/>
  <c r="E6" i="1"/>
  <c r="E5" i="1"/>
  <c r="I40" i="1" l="1"/>
  <c r="A37" i="1"/>
  <c r="I31" i="1"/>
  <c r="E31" i="1"/>
  <c r="P23" i="1"/>
  <c r="U23" i="1" s="1"/>
  <c r="E23" i="1"/>
  <c r="J23" i="1" s="1"/>
  <c r="E15" i="1"/>
  <c r="I15" i="1"/>
  <c r="J40" i="1" l="1"/>
  <c r="J31" i="1"/>
  <c r="J15" i="1"/>
  <c r="J7" i="1"/>
</calcChain>
</file>

<file path=xl/sharedStrings.xml><?xml version="1.0" encoding="utf-8"?>
<sst xmlns="http://schemas.openxmlformats.org/spreadsheetml/2006/main" count="73" uniqueCount="11">
  <si>
    <t>CALL</t>
  </si>
  <si>
    <t>BUY</t>
  </si>
  <si>
    <t>SELL</t>
  </si>
  <si>
    <t>PROFIT</t>
  </si>
  <si>
    <t>LOT</t>
  </si>
  <si>
    <t>PUT</t>
  </si>
  <si>
    <t>STRIKE PRICE</t>
  </si>
  <si>
    <t>SPOT PRICE</t>
  </si>
  <si>
    <t>Particular</t>
  </si>
  <si>
    <t>CALL 24/03/2020</t>
  </si>
  <si>
    <t>PUT 24/03/2020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</si>
</sst>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7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topLeftCell="A25" workbookViewId="0">
      <selection activeCell="B25" sqref="B25"/>
    </sheetView>
  </sheetViews>
  <sheetFormatPr defaultRowHeight="14" x14ac:dyDescent="0.3"/>
  <cols>
    <col min="1" max="1" width="11.54296875" style="1" bestFit="1" customWidth="1"/>
    <col min="2" max="16384" width="8.7265625" style="1"/>
  </cols>
  <sheetData>
    <row r="1" spans="1:10" ht="28" x14ac:dyDescent="0.3">
      <c r="A1" s="7" t="s">
        <v>7</v>
      </c>
      <c r="B1" s="8">
        <v>12200</v>
      </c>
      <c r="C1" s="9">
        <v>43831</v>
      </c>
      <c r="D1" s="10"/>
      <c r="E1" s="10"/>
      <c r="F1" s="10"/>
      <c r="G1" s="10"/>
      <c r="H1" s="10"/>
      <c r="I1" s="10"/>
    </row>
    <row r="2" spans="1:10" x14ac:dyDescent="0.3">
      <c r="A2" s="2"/>
      <c r="B2" s="3" t="s">
        <v>0</v>
      </c>
      <c r="C2" s="3"/>
      <c r="D2" s="3"/>
      <c r="E2" s="3"/>
      <c r="F2" s="3" t="s">
        <v>5</v>
      </c>
      <c r="G2" s="3"/>
      <c r="H2" s="3"/>
      <c r="I2" s="3"/>
    </row>
    <row r="3" spans="1:10" ht="28" x14ac:dyDescent="0.3">
      <c r="A3" s="11" t="s">
        <v>6</v>
      </c>
      <c r="B3" s="12" t="s">
        <v>1</v>
      </c>
      <c r="C3" s="12" t="s">
        <v>2</v>
      </c>
      <c r="D3" s="13" t="s">
        <v>4</v>
      </c>
      <c r="E3" s="12" t="s">
        <v>3</v>
      </c>
      <c r="F3" s="12" t="s">
        <v>1</v>
      </c>
      <c r="G3" s="12" t="s">
        <v>2</v>
      </c>
      <c r="H3" s="13" t="s">
        <v>4</v>
      </c>
      <c r="I3" s="12" t="s">
        <v>3</v>
      </c>
    </row>
    <row r="4" spans="1:10" x14ac:dyDescent="0.3">
      <c r="A4" s="2">
        <f>+A5-500</f>
        <v>11500</v>
      </c>
      <c r="B4" s="2"/>
      <c r="C4" s="2"/>
      <c r="D4" s="2"/>
      <c r="E4" s="2"/>
      <c r="F4" s="2">
        <v>28.4</v>
      </c>
      <c r="G4" s="2">
        <v>67.099999999999994</v>
      </c>
      <c r="H4" s="2">
        <v>1</v>
      </c>
      <c r="I4" s="2">
        <f>(G4-F4)*75*H4</f>
        <v>2902.4999999999995</v>
      </c>
    </row>
    <row r="5" spans="1:10" x14ac:dyDescent="0.3">
      <c r="A5" s="2">
        <v>12000</v>
      </c>
      <c r="B5" s="2">
        <v>126</v>
      </c>
      <c r="C5" s="2">
        <v>304</v>
      </c>
      <c r="D5" s="2">
        <v>1</v>
      </c>
      <c r="E5" s="2">
        <f>(C5-B5)*75*D5</f>
        <v>13350</v>
      </c>
      <c r="F5" s="2">
        <v>12.9</v>
      </c>
      <c r="G5" s="2">
        <v>0.55000000000000004</v>
      </c>
      <c r="H5" s="2">
        <v>1</v>
      </c>
      <c r="I5" s="2">
        <f>(G5-F5)*75*H5</f>
        <v>-926.25</v>
      </c>
    </row>
    <row r="6" spans="1:10" x14ac:dyDescent="0.3">
      <c r="A6" s="2">
        <f>+A5+500</f>
        <v>12500</v>
      </c>
      <c r="B6" s="2">
        <v>41</v>
      </c>
      <c r="C6" s="2">
        <v>0.45</v>
      </c>
      <c r="D6" s="2">
        <v>1</v>
      </c>
      <c r="E6" s="2">
        <f>(C6-B6)*75*D6</f>
        <v>-3041.25</v>
      </c>
      <c r="F6" s="2"/>
      <c r="G6" s="2"/>
      <c r="H6" s="2"/>
      <c r="I6" s="2"/>
    </row>
    <row r="7" spans="1:10" s="5" customFormat="1" ht="14.5" thickBot="1" x14ac:dyDescent="0.35">
      <c r="A7" s="4"/>
      <c r="B7" s="4"/>
      <c r="C7" s="4"/>
      <c r="D7" s="4"/>
      <c r="E7" s="4">
        <f>SUM(E4:E6)</f>
        <v>10308.75</v>
      </c>
      <c r="F7" s="4"/>
      <c r="G7" s="4"/>
      <c r="H7" s="4"/>
      <c r="I7" s="4">
        <f>SUM(I4:I6)</f>
        <v>1976.2499999999995</v>
      </c>
      <c r="J7" s="5">
        <f>+I7+E7</f>
        <v>12285</v>
      </c>
    </row>
    <row r="8" spans="1:10" ht="14.5" thickTop="1" x14ac:dyDescent="0.3">
      <c r="A8" s="6"/>
    </row>
    <row r="9" spans="1:10" ht="28" x14ac:dyDescent="0.3">
      <c r="A9" s="7" t="s">
        <v>7</v>
      </c>
      <c r="B9" s="8">
        <v>11556</v>
      </c>
      <c r="C9" s="9">
        <v>44075</v>
      </c>
      <c r="D9" s="10"/>
      <c r="E9" s="10"/>
      <c r="F9" s="10"/>
      <c r="G9" s="10"/>
      <c r="H9" s="10"/>
      <c r="I9" s="10"/>
    </row>
    <row r="10" spans="1:10" x14ac:dyDescent="0.3">
      <c r="A10" s="2"/>
      <c r="B10" s="3" t="s">
        <v>0</v>
      </c>
      <c r="C10" s="3"/>
      <c r="D10" s="3"/>
      <c r="E10" s="3"/>
      <c r="F10" s="3" t="s">
        <v>5</v>
      </c>
      <c r="G10" s="3"/>
      <c r="H10" s="3"/>
      <c r="I10" s="3"/>
    </row>
    <row r="11" spans="1:10" ht="28" x14ac:dyDescent="0.3">
      <c r="A11" s="11" t="s">
        <v>6</v>
      </c>
      <c r="B11" s="12" t="s">
        <v>1</v>
      </c>
      <c r="C11" s="12" t="s">
        <v>2</v>
      </c>
      <c r="D11" s="13" t="s">
        <v>4</v>
      </c>
      <c r="E11" s="12" t="s">
        <v>3</v>
      </c>
      <c r="F11" s="12" t="s">
        <v>1</v>
      </c>
      <c r="G11" s="12" t="s">
        <v>2</v>
      </c>
      <c r="H11" s="13" t="s">
        <v>4</v>
      </c>
      <c r="I11" s="12" t="s">
        <v>3</v>
      </c>
    </row>
    <row r="12" spans="1:10" x14ac:dyDescent="0.3">
      <c r="A12" s="2">
        <f>+A13-500</f>
        <v>11000</v>
      </c>
      <c r="B12" s="2"/>
      <c r="C12" s="2"/>
      <c r="D12" s="2"/>
      <c r="E12" s="2"/>
      <c r="F12" s="2">
        <v>78</v>
      </c>
      <c r="G12" s="2">
        <v>9.6999999999999993</v>
      </c>
      <c r="H12" s="2">
        <v>1</v>
      </c>
      <c r="I12" s="2">
        <f>(G12-F12)*75*H12</f>
        <v>-5122.5</v>
      </c>
    </row>
    <row r="13" spans="1:10" x14ac:dyDescent="0.3">
      <c r="A13" s="2">
        <v>11500</v>
      </c>
      <c r="B13" s="2">
        <v>2</v>
      </c>
      <c r="C13" s="2">
        <v>234</v>
      </c>
      <c r="D13" s="2">
        <v>1</v>
      </c>
      <c r="E13" s="2">
        <f>(C13-B13)*75*D13</f>
        <v>17400</v>
      </c>
      <c r="F13" s="2">
        <v>353.45</v>
      </c>
      <c r="G13" s="2">
        <v>220</v>
      </c>
      <c r="H13" s="2">
        <v>1</v>
      </c>
      <c r="I13" s="2">
        <f>(G13-F13)*75*H13</f>
        <v>-10008.75</v>
      </c>
    </row>
    <row r="14" spans="1:10" x14ac:dyDescent="0.3">
      <c r="A14" s="2">
        <f>+A13+500</f>
        <v>12000</v>
      </c>
      <c r="B14" s="2">
        <v>49</v>
      </c>
      <c r="C14" s="2">
        <v>1</v>
      </c>
      <c r="D14" s="2">
        <v>1</v>
      </c>
      <c r="E14" s="2">
        <f>(C14-B14)*75*D14</f>
        <v>-3600</v>
      </c>
      <c r="F14" s="2"/>
      <c r="G14" s="2"/>
      <c r="H14" s="2"/>
      <c r="I14" s="2"/>
    </row>
    <row r="15" spans="1:10" ht="14.5" thickBot="1" x14ac:dyDescent="0.35">
      <c r="A15" s="4"/>
      <c r="B15" s="4"/>
      <c r="C15" s="4"/>
      <c r="D15" s="4"/>
      <c r="E15" s="4">
        <f>SUM(E13:E14)</f>
        <v>13800</v>
      </c>
      <c r="F15" s="4"/>
      <c r="G15" s="4"/>
      <c r="H15" s="4"/>
      <c r="I15" s="4">
        <f>SUM(I12:I14)</f>
        <v>-15131.25</v>
      </c>
      <c r="J15" s="5">
        <f>+I15+E15</f>
        <v>-1331.25</v>
      </c>
    </row>
    <row r="16" spans="1:10" ht="14.5" thickTop="1" x14ac:dyDescent="0.3"/>
    <row r="17" spans="1:21" ht="28" x14ac:dyDescent="0.3">
      <c r="A17" s="7" t="s">
        <v>7</v>
      </c>
      <c r="B17" s="8">
        <v>11132</v>
      </c>
      <c r="C17" s="9">
        <v>43891</v>
      </c>
      <c r="D17" s="10"/>
      <c r="E17" s="10"/>
      <c r="F17" s="10"/>
      <c r="G17" s="10"/>
      <c r="H17" s="10"/>
      <c r="I17" s="10"/>
      <c r="L17" s="11" t="s">
        <v>7</v>
      </c>
      <c r="M17" s="8">
        <v>11132</v>
      </c>
      <c r="N17" s="9">
        <v>43891</v>
      </c>
      <c r="O17" s="10"/>
      <c r="P17" s="10"/>
      <c r="Q17" s="10"/>
      <c r="R17" s="10"/>
      <c r="S17" s="10"/>
      <c r="T17" s="10"/>
    </row>
    <row r="18" spans="1:21" x14ac:dyDescent="0.3">
      <c r="A18" s="12"/>
      <c r="B18" s="14" t="s">
        <v>0</v>
      </c>
      <c r="C18" s="14"/>
      <c r="D18" s="14"/>
      <c r="E18" s="14"/>
      <c r="F18" s="14" t="s">
        <v>5</v>
      </c>
      <c r="G18" s="14"/>
      <c r="H18" s="14"/>
      <c r="I18" s="14"/>
      <c r="L18" s="12"/>
      <c r="M18" s="14" t="s">
        <v>9</v>
      </c>
      <c r="N18" s="14"/>
      <c r="O18" s="14"/>
      <c r="P18" s="14"/>
      <c r="Q18" s="14" t="s">
        <v>10</v>
      </c>
      <c r="R18" s="14"/>
      <c r="S18" s="14"/>
      <c r="T18" s="14"/>
    </row>
    <row r="19" spans="1:21" ht="28" x14ac:dyDescent="0.3">
      <c r="A19" s="11" t="s">
        <v>6</v>
      </c>
      <c r="B19" s="12" t="s">
        <v>1</v>
      </c>
      <c r="C19" s="12" t="s">
        <v>2</v>
      </c>
      <c r="D19" s="13" t="s">
        <v>4</v>
      </c>
      <c r="E19" s="12" t="s">
        <v>3</v>
      </c>
      <c r="F19" s="12" t="s">
        <v>1</v>
      </c>
      <c r="G19" s="12" t="s">
        <v>2</v>
      </c>
      <c r="H19" s="13" t="s">
        <v>4</v>
      </c>
      <c r="I19" s="12" t="s">
        <v>3</v>
      </c>
      <c r="L19" s="11" t="s">
        <v>6</v>
      </c>
      <c r="M19" s="12" t="s">
        <v>1</v>
      </c>
      <c r="N19" s="12" t="s">
        <v>2</v>
      </c>
      <c r="O19" s="13" t="s">
        <v>4</v>
      </c>
      <c r="P19" s="12" t="s">
        <v>3</v>
      </c>
      <c r="Q19" s="12" t="s">
        <v>1</v>
      </c>
      <c r="R19" s="12" t="s">
        <v>2</v>
      </c>
      <c r="S19" s="13" t="s">
        <v>4</v>
      </c>
      <c r="T19" s="12" t="s">
        <v>3</v>
      </c>
    </row>
    <row r="20" spans="1:21" x14ac:dyDescent="0.3">
      <c r="A20" s="2">
        <f>+A21-500</f>
        <v>10500</v>
      </c>
      <c r="B20" s="2"/>
      <c r="C20" s="2"/>
      <c r="D20" s="2"/>
      <c r="E20" s="2"/>
      <c r="F20" s="2">
        <v>105</v>
      </c>
      <c r="G20" s="2">
        <v>8641</v>
      </c>
      <c r="H20" s="2">
        <v>1</v>
      </c>
      <c r="I20" s="2">
        <f>(G20-F20)*75*H20</f>
        <v>640200</v>
      </c>
      <c r="L20" s="2">
        <f>+L21-500</f>
        <v>10500</v>
      </c>
      <c r="M20" s="2"/>
      <c r="N20" s="2"/>
      <c r="O20" s="2"/>
      <c r="P20" s="2"/>
      <c r="Q20" s="2">
        <v>105</v>
      </c>
      <c r="R20" s="2">
        <v>2641</v>
      </c>
      <c r="S20" s="2">
        <v>1</v>
      </c>
      <c r="T20" s="2">
        <f>(R20-Q20)*75*S20</f>
        <v>190200</v>
      </c>
    </row>
    <row r="21" spans="1:21" x14ac:dyDescent="0.3">
      <c r="A21" s="2">
        <v>11000</v>
      </c>
      <c r="B21" s="2">
        <v>1.5</v>
      </c>
      <c r="C21" s="2">
        <v>347</v>
      </c>
      <c r="D21" s="2">
        <v>1</v>
      </c>
      <c r="E21" s="2">
        <f>(C21-B21)*75*D21</f>
        <v>25912.5</v>
      </c>
      <c r="F21" s="2">
        <v>2661</v>
      </c>
      <c r="G21" s="2">
        <v>233</v>
      </c>
      <c r="H21" s="2">
        <v>1</v>
      </c>
      <c r="I21" s="2">
        <f>(G21-F21)*75*H21</f>
        <v>-182100</v>
      </c>
      <c r="L21" s="2">
        <v>11000</v>
      </c>
      <c r="M21" s="2">
        <v>2</v>
      </c>
      <c r="N21" s="2">
        <v>347</v>
      </c>
      <c r="O21" s="2">
        <v>1</v>
      </c>
      <c r="P21" s="2">
        <f>(N21-M21)*75*O21</f>
        <v>25875</v>
      </c>
      <c r="Q21" s="2">
        <v>3212</v>
      </c>
      <c r="R21" s="2">
        <v>233</v>
      </c>
      <c r="S21" s="2">
        <v>1</v>
      </c>
      <c r="T21" s="2">
        <f>(R21-Q21)*75*S21</f>
        <v>-223425</v>
      </c>
    </row>
    <row r="22" spans="1:21" x14ac:dyDescent="0.3">
      <c r="A22" s="2">
        <f>+A21+500</f>
        <v>11500</v>
      </c>
      <c r="B22" s="2">
        <v>112</v>
      </c>
      <c r="C22" s="2">
        <v>1.5</v>
      </c>
      <c r="D22" s="2">
        <v>1</v>
      </c>
      <c r="E22" s="2">
        <f>(C22-B22)*75*D22</f>
        <v>-8287.5</v>
      </c>
      <c r="F22" s="2"/>
      <c r="G22" s="2"/>
      <c r="H22" s="2"/>
      <c r="I22" s="2"/>
      <c r="L22" s="2">
        <f>+L21+500</f>
        <v>11500</v>
      </c>
      <c r="M22" s="2">
        <v>112</v>
      </c>
      <c r="N22" s="2">
        <v>2</v>
      </c>
      <c r="O22" s="2">
        <v>1</v>
      </c>
      <c r="P22" s="2">
        <f>(N22-M22)*75*O22</f>
        <v>-8250</v>
      </c>
      <c r="Q22" s="2"/>
      <c r="R22" s="2"/>
      <c r="S22" s="2"/>
      <c r="T22" s="2"/>
    </row>
    <row r="23" spans="1:21" ht="14.5" thickBot="1" x14ac:dyDescent="0.35">
      <c r="A23" s="4"/>
      <c r="B23" s="4"/>
      <c r="C23" s="4"/>
      <c r="D23" s="4"/>
      <c r="E23" s="4">
        <f>SUM(E21:E22)</f>
        <v>17625</v>
      </c>
      <c r="F23" s="4"/>
      <c r="G23" s="4"/>
      <c r="H23" s="4"/>
      <c r="I23" s="4">
        <f>SUM(I20:I22)</f>
        <v>458100</v>
      </c>
      <c r="J23" s="5">
        <f>+I23+E23</f>
        <v>475725</v>
      </c>
      <c r="L23" s="4"/>
      <c r="M23" s="4"/>
      <c r="N23" s="4"/>
      <c r="O23" s="4"/>
      <c r="P23" s="4">
        <f>SUM(P21:P22)</f>
        <v>17625</v>
      </c>
      <c r="Q23" s="4"/>
      <c r="R23" s="4"/>
      <c r="S23" s="4"/>
      <c r="T23" s="4">
        <f>SUM(T20:T22)</f>
        <v>-33225</v>
      </c>
      <c r="U23" s="5">
        <f>+T23+P23</f>
        <v>-15600</v>
      </c>
    </row>
    <row r="24" spans="1:21" ht="14.5" thickTop="1" x14ac:dyDescent="0.3"/>
    <row r="25" spans="1:21" ht="28" x14ac:dyDescent="0.3">
      <c r="A25" s="7" t="s">
        <v>7</v>
      </c>
      <c r="B25" s="8">
        <v>8200</v>
      </c>
      <c r="C25" s="9">
        <v>43922</v>
      </c>
      <c r="D25" s="10"/>
      <c r="E25" s="10"/>
      <c r="F25" s="10"/>
      <c r="G25" s="10"/>
      <c r="H25" s="10"/>
      <c r="I25" s="10"/>
    </row>
    <row r="26" spans="1:21" x14ac:dyDescent="0.3">
      <c r="A26" s="12"/>
      <c r="B26" s="14" t="s">
        <v>0</v>
      </c>
      <c r="C26" s="14"/>
      <c r="D26" s="14"/>
      <c r="E26" s="14"/>
      <c r="F26" s="14" t="s">
        <v>5</v>
      </c>
      <c r="G26" s="14"/>
      <c r="H26" s="14"/>
      <c r="I26" s="14"/>
    </row>
    <row r="27" spans="1:21" ht="28" x14ac:dyDescent="0.3">
      <c r="A27" s="11" t="s">
        <v>6</v>
      </c>
      <c r="B27" s="12" t="s">
        <v>1</v>
      </c>
      <c r="C27" s="12" t="s">
        <v>2</v>
      </c>
      <c r="D27" s="13" t="s">
        <v>4</v>
      </c>
      <c r="E27" s="12" t="s">
        <v>3</v>
      </c>
      <c r="F27" s="12" t="s">
        <v>1</v>
      </c>
      <c r="G27" s="12" t="s">
        <v>2</v>
      </c>
      <c r="H27" s="13" t="s">
        <v>4</v>
      </c>
      <c r="I27" s="12" t="s">
        <v>3</v>
      </c>
    </row>
    <row r="28" spans="1:21" x14ac:dyDescent="0.3">
      <c r="A28" s="2">
        <f>+A29-500</f>
        <v>7500</v>
      </c>
      <c r="B28" s="2"/>
      <c r="C28" s="2"/>
      <c r="D28" s="2"/>
      <c r="E28" s="2"/>
      <c r="F28" s="2">
        <v>285</v>
      </c>
      <c r="G28" s="2">
        <v>1</v>
      </c>
      <c r="H28" s="2">
        <v>1</v>
      </c>
      <c r="I28" s="2">
        <f>(G28-F28)*75*H28</f>
        <v>-21300</v>
      </c>
    </row>
    <row r="29" spans="1:21" x14ac:dyDescent="0.3">
      <c r="A29" s="2">
        <v>8000</v>
      </c>
      <c r="B29" s="2">
        <v>1561</v>
      </c>
      <c r="C29" s="2">
        <v>701</v>
      </c>
      <c r="D29" s="2">
        <v>1</v>
      </c>
      <c r="E29" s="2">
        <f>(C29-B29)*75*D29</f>
        <v>-64500</v>
      </c>
      <c r="F29" s="2">
        <v>1</v>
      </c>
      <c r="G29" s="2">
        <v>450</v>
      </c>
      <c r="H29" s="2">
        <v>1</v>
      </c>
      <c r="I29" s="2">
        <f>(G29-F29)*75*H29</f>
        <v>33675</v>
      </c>
    </row>
    <row r="30" spans="1:21" x14ac:dyDescent="0.3">
      <c r="A30" s="2">
        <f>+A29+500</f>
        <v>8500</v>
      </c>
      <c r="B30" s="2">
        <v>416</v>
      </c>
      <c r="C30" s="2">
        <v>1056</v>
      </c>
      <c r="D30" s="2">
        <v>1</v>
      </c>
      <c r="E30" s="2">
        <f>(C30-B30)*75*D30</f>
        <v>48000</v>
      </c>
      <c r="F30" s="2"/>
      <c r="G30" s="2"/>
      <c r="H30" s="2"/>
      <c r="I30" s="2"/>
    </row>
    <row r="31" spans="1:21" ht="14.5" thickBot="1" x14ac:dyDescent="0.35">
      <c r="A31" s="4"/>
      <c r="B31" s="4"/>
      <c r="C31" s="4"/>
      <c r="D31" s="4"/>
      <c r="E31" s="4">
        <f>SUM(E29:E30)</f>
        <v>-16500</v>
      </c>
      <c r="F31" s="4"/>
      <c r="G31" s="4"/>
      <c r="H31" s="4"/>
      <c r="I31" s="4">
        <f>SUM(I28:I30)</f>
        <v>12375</v>
      </c>
      <c r="J31" s="5">
        <f>+I31+E31</f>
        <v>-4125</v>
      </c>
    </row>
    <row r="32" spans="1:21" ht="14.5" thickTop="1" x14ac:dyDescent="0.3"/>
    <row r="34" spans="1:10" ht="28" x14ac:dyDescent="0.3">
      <c r="A34" s="7" t="s">
        <v>7</v>
      </c>
      <c r="B34" s="8">
        <v>10800</v>
      </c>
      <c r="C34" s="9">
        <v>43709</v>
      </c>
      <c r="D34" s="10"/>
      <c r="E34" s="10"/>
      <c r="F34" s="10"/>
      <c r="G34" s="10"/>
      <c r="H34" s="10"/>
      <c r="I34" s="10"/>
    </row>
    <row r="35" spans="1:10" x14ac:dyDescent="0.3">
      <c r="A35" s="12"/>
      <c r="B35" s="14" t="s">
        <v>0</v>
      </c>
      <c r="C35" s="14"/>
      <c r="D35" s="14"/>
      <c r="E35" s="14"/>
      <c r="F35" s="14" t="s">
        <v>5</v>
      </c>
      <c r="G35" s="14"/>
      <c r="H35" s="14"/>
      <c r="I35" s="14"/>
    </row>
    <row r="36" spans="1:10" ht="28" x14ac:dyDescent="0.3">
      <c r="A36" s="11" t="s">
        <v>6</v>
      </c>
      <c r="B36" s="12" t="s">
        <v>1</v>
      </c>
      <c r="C36" s="12" t="s">
        <v>2</v>
      </c>
      <c r="D36" s="13" t="s">
        <v>4</v>
      </c>
      <c r="E36" s="12" t="s">
        <v>3</v>
      </c>
      <c r="F36" s="12" t="s">
        <v>1</v>
      </c>
      <c r="G36" s="12" t="s">
        <v>2</v>
      </c>
      <c r="H36" s="13" t="s">
        <v>4</v>
      </c>
      <c r="I36" s="12" t="s">
        <v>3</v>
      </c>
    </row>
    <row r="37" spans="1:10" x14ac:dyDescent="0.3">
      <c r="A37" s="2">
        <f>+A38-500</f>
        <v>10300</v>
      </c>
      <c r="B37" s="2"/>
      <c r="C37" s="2"/>
      <c r="D37" s="2"/>
      <c r="E37" s="2">
        <f>(C37-B37)*75*D37</f>
        <v>0</v>
      </c>
      <c r="F37" s="2">
        <v>48.75</v>
      </c>
      <c r="G37" s="2">
        <v>2</v>
      </c>
      <c r="H37" s="2">
        <v>1</v>
      </c>
      <c r="I37" s="2">
        <f>(G37-F37)*75*H37</f>
        <v>-3506.25</v>
      </c>
    </row>
    <row r="38" spans="1:10" x14ac:dyDescent="0.3">
      <c r="A38" s="2">
        <f>+B34</f>
        <v>10800</v>
      </c>
      <c r="B38" s="2">
        <v>670</v>
      </c>
      <c r="C38" s="2">
        <v>210</v>
      </c>
      <c r="D38" s="2">
        <v>1</v>
      </c>
      <c r="E38" s="2">
        <f>(C38-B38)*75*D38</f>
        <v>-34500</v>
      </c>
      <c r="F38" s="2">
        <v>2</v>
      </c>
      <c r="G38" s="2">
        <v>176.2</v>
      </c>
      <c r="H38" s="2">
        <v>1</v>
      </c>
      <c r="I38" s="2">
        <f>(G38-F38)*75*H38</f>
        <v>13065</v>
      </c>
    </row>
    <row r="39" spans="1:10" x14ac:dyDescent="0.3">
      <c r="A39" s="2">
        <f>+A38+500</f>
        <v>11300</v>
      </c>
      <c r="B39" s="2">
        <v>32.15</v>
      </c>
      <c r="C39" s="2">
        <v>175</v>
      </c>
      <c r="D39" s="2">
        <v>1</v>
      </c>
      <c r="E39" s="2">
        <f>(C39-B39)*75*D39</f>
        <v>10713.75</v>
      </c>
      <c r="F39" s="2"/>
      <c r="G39" s="2"/>
      <c r="H39" s="2"/>
      <c r="I39" s="2"/>
    </row>
    <row r="40" spans="1:10" ht="14.5" thickBot="1" x14ac:dyDescent="0.35">
      <c r="A40" s="4"/>
      <c r="B40" s="4"/>
      <c r="C40" s="4"/>
      <c r="D40" s="4"/>
      <c r="E40" s="4">
        <f>SUM(E37:E39)</f>
        <v>-23786.25</v>
      </c>
      <c r="F40" s="4"/>
      <c r="G40" s="4"/>
      <c r="H40" s="4"/>
      <c r="I40" s="4">
        <f>SUM(I37:I39)</f>
        <v>9558.75</v>
      </c>
      <c r="J40" s="5">
        <f>+I40+E40</f>
        <v>-14227.5</v>
      </c>
    </row>
    <row r="41" spans="1:10" ht="14.5" thickTop="1" x14ac:dyDescent="0.3"/>
  </sheetData>
  <mergeCells count="18">
    <mergeCell ref="C25:I25"/>
    <mergeCell ref="B26:E26"/>
    <mergeCell ref="F26:I26"/>
    <mergeCell ref="C34:I34"/>
    <mergeCell ref="B35:E35"/>
    <mergeCell ref="F35:I35"/>
    <mergeCell ref="C17:I17"/>
    <mergeCell ref="B18:E18"/>
    <mergeCell ref="F18:I18"/>
    <mergeCell ref="N17:T17"/>
    <mergeCell ref="M18:P18"/>
    <mergeCell ref="Q18:T18"/>
    <mergeCell ref="B2:E2"/>
    <mergeCell ref="F2:I2"/>
    <mergeCell ref="C1:I1"/>
    <mergeCell ref="C9:I9"/>
    <mergeCell ref="B10:E10"/>
    <mergeCell ref="F10:I10"/>
  </mergeCells>
  <conditionalFormatting sqref="I1:J3 I16:J16 E16 I5:J8 J4 E2:E8 E24 I24:J24 I32:J33 E32:E33 E41:E1048576 I41:J1048576">
    <cfRule type="cellIs" dxfId="66" priority="64" operator="lessThan">
      <formula>0</formula>
    </cfRule>
  </conditionalFormatting>
  <conditionalFormatting sqref="D3">
    <cfRule type="cellIs" dxfId="65" priority="63" operator="lessThan">
      <formula>0</formula>
    </cfRule>
  </conditionalFormatting>
  <conditionalFormatting sqref="I2">
    <cfRule type="cellIs" dxfId="64" priority="62" operator="lessThan">
      <formula>0</formula>
    </cfRule>
  </conditionalFormatting>
  <conditionalFormatting sqref="I3">
    <cfRule type="cellIs" dxfId="63" priority="61" operator="lessThan">
      <formula>0</formula>
    </cfRule>
  </conditionalFormatting>
  <conditionalFormatting sqref="H3">
    <cfRule type="cellIs" dxfId="62" priority="60" operator="lessThan">
      <formula>0</formula>
    </cfRule>
  </conditionalFormatting>
  <conditionalFormatting sqref="I5:I7">
    <cfRule type="cellIs" dxfId="61" priority="59" operator="lessThan">
      <formula>0</formula>
    </cfRule>
  </conditionalFormatting>
  <conditionalFormatting sqref="E10:E15 I9:J11 J12:J15">
    <cfRule type="cellIs" dxfId="60" priority="56" operator="lessThan">
      <formula>0</formula>
    </cfRule>
  </conditionalFormatting>
  <conditionalFormatting sqref="D11">
    <cfRule type="cellIs" dxfId="59" priority="55" operator="lessThan">
      <formula>0</formula>
    </cfRule>
  </conditionalFormatting>
  <conditionalFormatting sqref="I10">
    <cfRule type="cellIs" dxfId="58" priority="54" operator="lessThan">
      <formula>0</formula>
    </cfRule>
  </conditionalFormatting>
  <conditionalFormatting sqref="I11">
    <cfRule type="cellIs" dxfId="57" priority="53" operator="lessThan">
      <formula>0</formula>
    </cfRule>
  </conditionalFormatting>
  <conditionalFormatting sqref="H11">
    <cfRule type="cellIs" dxfId="56" priority="52" operator="lessThan">
      <formula>0</formula>
    </cfRule>
  </conditionalFormatting>
  <conditionalFormatting sqref="J1:J16 J24 J32:J33 J41:J1048576">
    <cfRule type="cellIs" dxfId="54" priority="50" operator="greaterThan">
      <formula>0</formula>
    </cfRule>
  </conditionalFormatting>
  <conditionalFormatting sqref="I4">
    <cfRule type="cellIs" dxfId="53" priority="49" operator="lessThan">
      <formula>0</formula>
    </cfRule>
  </conditionalFormatting>
  <conditionalFormatting sqref="I4">
    <cfRule type="cellIs" dxfId="52" priority="48" operator="lessThan">
      <formula>0</formula>
    </cfRule>
  </conditionalFormatting>
  <conditionalFormatting sqref="E7">
    <cfRule type="cellIs" dxfId="51" priority="47" operator="lessThan">
      <formula>0</formula>
    </cfRule>
  </conditionalFormatting>
  <conditionalFormatting sqref="I13:I15">
    <cfRule type="cellIs" dxfId="50" priority="46" operator="lessThan">
      <formula>0</formula>
    </cfRule>
  </conditionalFormatting>
  <conditionalFormatting sqref="I13:I15">
    <cfRule type="cellIs" dxfId="49" priority="45" operator="lessThan">
      <formula>0</formula>
    </cfRule>
  </conditionalFormatting>
  <conditionalFormatting sqref="I12">
    <cfRule type="cellIs" dxfId="48" priority="44" operator="lessThan">
      <formula>0</formula>
    </cfRule>
  </conditionalFormatting>
  <conditionalFormatting sqref="I12">
    <cfRule type="cellIs" dxfId="47" priority="43" operator="lessThan">
      <formula>0</formula>
    </cfRule>
  </conditionalFormatting>
  <conditionalFormatting sqref="E18:E23 I17:J19 J20:J23">
    <cfRule type="cellIs" dxfId="46" priority="42" operator="lessThan">
      <formula>0</formula>
    </cfRule>
  </conditionalFormatting>
  <conditionalFormatting sqref="D19">
    <cfRule type="cellIs" dxfId="45" priority="41" operator="lessThan">
      <formula>0</formula>
    </cfRule>
  </conditionalFormatting>
  <conditionalFormatting sqref="I18">
    <cfRule type="cellIs" dxfId="44" priority="40" operator="lessThan">
      <formula>0</formula>
    </cfRule>
  </conditionalFormatting>
  <conditionalFormatting sqref="I19">
    <cfRule type="cellIs" dxfId="43" priority="39" operator="lessThan">
      <formula>0</formula>
    </cfRule>
  </conditionalFormatting>
  <conditionalFormatting sqref="H19">
    <cfRule type="cellIs" dxfId="42" priority="38" operator="lessThan">
      <formula>0</formula>
    </cfRule>
  </conditionalFormatting>
  <conditionalFormatting sqref="J17:J23">
    <cfRule type="cellIs" dxfId="41" priority="37" operator="greaterThan">
      <formula>0</formula>
    </cfRule>
  </conditionalFormatting>
  <conditionalFormatting sqref="I21:I23">
    <cfRule type="cellIs" dxfId="40" priority="36" operator="lessThan">
      <formula>0</formula>
    </cfRule>
  </conditionalFormatting>
  <conditionalFormatting sqref="I21:I23">
    <cfRule type="cellIs" dxfId="39" priority="35" operator="lessThan">
      <formula>0</formula>
    </cfRule>
  </conditionalFormatting>
  <conditionalFormatting sqref="I20">
    <cfRule type="cellIs" dxfId="38" priority="34" operator="lessThan">
      <formula>0</formula>
    </cfRule>
  </conditionalFormatting>
  <conditionalFormatting sqref="I20">
    <cfRule type="cellIs" dxfId="37" priority="33" operator="lessThan">
      <formula>0</formula>
    </cfRule>
  </conditionalFormatting>
  <conditionalFormatting sqref="P18:P23 T17:U19 U20:U23">
    <cfRule type="cellIs" dxfId="36" priority="32" operator="lessThan">
      <formula>0</formula>
    </cfRule>
  </conditionalFormatting>
  <conditionalFormatting sqref="O19">
    <cfRule type="cellIs" dxfId="35" priority="31" operator="lessThan">
      <formula>0</formula>
    </cfRule>
  </conditionalFormatting>
  <conditionalFormatting sqref="T18">
    <cfRule type="cellIs" dxfId="34" priority="30" operator="lessThan">
      <formula>0</formula>
    </cfRule>
  </conditionalFormatting>
  <conditionalFormatting sqref="T19">
    <cfRule type="cellIs" dxfId="33" priority="29" operator="lessThan">
      <formula>0</formula>
    </cfRule>
  </conditionalFormatting>
  <conditionalFormatting sqref="S19">
    <cfRule type="cellIs" dxfId="32" priority="28" operator="lessThan">
      <formula>0</formula>
    </cfRule>
  </conditionalFormatting>
  <conditionalFormatting sqref="U17:U23">
    <cfRule type="cellIs" dxfId="31" priority="27" operator="greaterThan">
      <formula>0</formula>
    </cfRule>
  </conditionalFormatting>
  <conditionalFormatting sqref="T21:T23">
    <cfRule type="cellIs" dxfId="30" priority="26" operator="lessThan">
      <formula>0</formula>
    </cfRule>
  </conditionalFormatting>
  <conditionalFormatting sqref="T21:T23">
    <cfRule type="cellIs" dxfId="29" priority="25" operator="lessThan">
      <formula>0</formula>
    </cfRule>
  </conditionalFormatting>
  <conditionalFormatting sqref="T20">
    <cfRule type="cellIs" dxfId="28" priority="24" operator="lessThan">
      <formula>0</formula>
    </cfRule>
  </conditionalFormatting>
  <conditionalFormatting sqref="T20">
    <cfRule type="cellIs" dxfId="27" priority="23" operator="lessThan">
      <formula>0</formula>
    </cfRule>
  </conditionalFormatting>
  <conditionalFormatting sqref="E26:E31 I25:J27 J28:J31">
    <cfRule type="cellIs" dxfId="26" priority="22" operator="lessThan">
      <formula>0</formula>
    </cfRule>
  </conditionalFormatting>
  <conditionalFormatting sqref="D27">
    <cfRule type="cellIs" dxfId="25" priority="21" operator="lessThan">
      <formula>0</formula>
    </cfRule>
  </conditionalFormatting>
  <conditionalFormatting sqref="I26">
    <cfRule type="cellIs" dxfId="24" priority="20" operator="lessThan">
      <formula>0</formula>
    </cfRule>
  </conditionalFormatting>
  <conditionalFormatting sqref="I27">
    <cfRule type="cellIs" dxfId="23" priority="19" operator="lessThan">
      <formula>0</formula>
    </cfRule>
  </conditionalFormatting>
  <conditionalFormatting sqref="H27">
    <cfRule type="cellIs" dxfId="22" priority="18" operator="lessThan">
      <formula>0</formula>
    </cfRule>
  </conditionalFormatting>
  <conditionalFormatting sqref="J25:J31">
    <cfRule type="cellIs" dxfId="21" priority="17" operator="greaterThan">
      <formula>0</formula>
    </cfRule>
  </conditionalFormatting>
  <conditionalFormatting sqref="I29:I31">
    <cfRule type="cellIs" dxfId="20" priority="16" operator="lessThan">
      <formula>0</formula>
    </cfRule>
  </conditionalFormatting>
  <conditionalFormatting sqref="I29:I31">
    <cfRule type="cellIs" dxfId="19" priority="15" operator="lessThan">
      <formula>0</formula>
    </cfRule>
  </conditionalFormatting>
  <conditionalFormatting sqref="I28">
    <cfRule type="cellIs" dxfId="18" priority="14" operator="lessThan">
      <formula>0</formula>
    </cfRule>
  </conditionalFormatting>
  <conditionalFormatting sqref="I28">
    <cfRule type="cellIs" dxfId="17" priority="13" operator="lessThan">
      <formula>0</formula>
    </cfRule>
  </conditionalFormatting>
  <conditionalFormatting sqref="I34:J36 J37:J40 E35:E39">
    <cfRule type="cellIs" dxfId="3" priority="12" operator="lessThan">
      <formula>0</formula>
    </cfRule>
  </conditionalFormatting>
  <conditionalFormatting sqref="D36">
    <cfRule type="cellIs" dxfId="16" priority="11" operator="lessThan">
      <formula>0</formula>
    </cfRule>
  </conditionalFormatting>
  <conditionalFormatting sqref="I35">
    <cfRule type="cellIs" dxfId="15" priority="10" operator="lessThan">
      <formula>0</formula>
    </cfRule>
  </conditionalFormatting>
  <conditionalFormatting sqref="I36">
    <cfRule type="cellIs" dxfId="14" priority="9" operator="lessThan">
      <formula>0</formula>
    </cfRule>
  </conditionalFormatting>
  <conditionalFormatting sqref="H36">
    <cfRule type="cellIs" dxfId="13" priority="8" operator="lessThan">
      <formula>0</formula>
    </cfRule>
  </conditionalFormatting>
  <conditionalFormatting sqref="J34:J40">
    <cfRule type="cellIs" dxfId="12" priority="7" operator="greaterThan">
      <formula>0</formula>
    </cfRule>
  </conditionalFormatting>
  <conditionalFormatting sqref="I38:I40">
    <cfRule type="cellIs" dxfId="11" priority="6" operator="lessThan">
      <formula>0</formula>
    </cfRule>
  </conditionalFormatting>
  <conditionalFormatting sqref="I38:I40">
    <cfRule type="cellIs" dxfId="10" priority="5" operator="lessThan">
      <formula>0</formula>
    </cfRule>
  </conditionalFormatting>
  <conditionalFormatting sqref="I37">
    <cfRule type="cellIs" dxfId="9" priority="4" operator="lessThan">
      <formula>0</formula>
    </cfRule>
  </conditionalFormatting>
  <conditionalFormatting sqref="I37">
    <cfRule type="cellIs" dxfId="8" priority="3" operator="lessThan">
      <formula>0</formula>
    </cfRule>
  </conditionalFormatting>
  <conditionalFormatting sqref="E40">
    <cfRule type="cellIs" dxfId="1" priority="2" operator="lessThan">
      <formula>0</formula>
    </cfRule>
  </conditionalFormatting>
  <conditionalFormatting sqref="E4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DE0C-0E02-4690-A05E-618D5523737A}">
  <dimension ref="A1"/>
  <sheetViews>
    <sheetView workbookViewId="0">
      <selection sqref="A1:D1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35CE-0E7B-466F-A52F-762AD61DD1CC}">
  <dimension ref="A1:B1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8</v>
      </c>
      <c r="B1">
        <v>9589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HARSHA PAHUJA</dc:creator>
  <cp:lastModifiedBy>CA HARSHA PAHUJA</cp:lastModifiedBy>
  <dcterms:created xsi:type="dcterms:W3CDTF">2015-06-05T18:17:20Z</dcterms:created>
  <dcterms:modified xsi:type="dcterms:W3CDTF">2021-05-13T19:25:12Z</dcterms:modified>
</cp:coreProperties>
</file>