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analys\excel all workbook\"/>
    </mc:Choice>
  </mc:AlternateContent>
  <xr:revisionPtr revIDLastSave="0" documentId="13_ncr:1_{A90CCD18-B982-45F0-83A9-DCC81328A054}" xr6:coauthVersionLast="36" xr6:coauthVersionMax="46" xr10:uidLastSave="{00000000-0000-0000-0000-000000000000}"/>
  <bookViews>
    <workbookView xWindow="0" yWindow="0" windowWidth="20490" windowHeight="7545" activeTab="1" xr2:uid="{69074AD8-5E29-D74F-BC8C-86E23A2D2AE4}"/>
  </bookViews>
  <sheets>
    <sheet name="Day 1 - Live" sheetId="1" r:id="rId1"/>
    <sheet name="Day 1 - Practic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9" i="2" l="1"/>
  <c r="E48" i="2"/>
  <c r="E47" i="2"/>
  <c r="E46" i="2"/>
  <c r="G30" i="2"/>
  <c r="H30" i="2"/>
  <c r="I30" i="2"/>
  <c r="J30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J7" i="2"/>
  <c r="I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7" i="2"/>
  <c r="G29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7" i="2"/>
  <c r="F30" i="2"/>
  <c r="F23" i="2"/>
  <c r="F24" i="2"/>
  <c r="F25" i="2"/>
  <c r="F26" i="2"/>
  <c r="F27" i="2"/>
  <c r="F28" i="2"/>
  <c r="F29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7" i="2"/>
  <c r="B32" i="1"/>
  <c r="B31" i="1"/>
  <c r="K21" i="1"/>
  <c r="K20" i="1"/>
  <c r="H21" i="1"/>
  <c r="H20" i="1"/>
  <c r="E20" i="1"/>
  <c r="B20" i="1"/>
  <c r="M9" i="1"/>
  <c r="J9" i="1"/>
  <c r="G9" i="1"/>
  <c r="E9" i="1"/>
  <c r="G5" i="1"/>
  <c r="G6" i="1"/>
  <c r="G7" i="1"/>
  <c r="G8" i="1"/>
  <c r="G4" i="1"/>
  <c r="B9" i="1"/>
</calcChain>
</file>

<file path=xl/sharedStrings.xml><?xml version="1.0" encoding="utf-8"?>
<sst xmlns="http://schemas.openxmlformats.org/spreadsheetml/2006/main" count="143" uniqueCount="84">
  <si>
    <t>SUM</t>
  </si>
  <si>
    <t>PRODUCT</t>
  </si>
  <si>
    <t>AVERAGE</t>
  </si>
  <si>
    <t>MIN</t>
  </si>
  <si>
    <t>STUDENT NAME</t>
  </si>
  <si>
    <t>MARKS</t>
  </si>
  <si>
    <t>PRODUCTS</t>
  </si>
  <si>
    <t>QTY</t>
  </si>
  <si>
    <t>COST</t>
  </si>
  <si>
    <t>TOTAL</t>
  </si>
  <si>
    <t>Deepa</t>
  </si>
  <si>
    <t>P1</t>
  </si>
  <si>
    <t>Binil</t>
  </si>
  <si>
    <t>P2</t>
  </si>
  <si>
    <t>suman</t>
  </si>
  <si>
    <t>P3</t>
  </si>
  <si>
    <t>Shilpa</t>
  </si>
  <si>
    <t>P4</t>
  </si>
  <si>
    <t>Sunil</t>
  </si>
  <si>
    <t>P5</t>
  </si>
  <si>
    <t>Average</t>
  </si>
  <si>
    <t>MAX</t>
  </si>
  <si>
    <t>COUNT</t>
  </si>
  <si>
    <t>COUNTA</t>
  </si>
  <si>
    <t>COUNTBLANK</t>
  </si>
  <si>
    <t>GF</t>
  </si>
  <si>
    <t xml:space="preserve"> </t>
  </si>
  <si>
    <t>COUNTIF</t>
  </si>
  <si>
    <t>GENDER</t>
  </si>
  <si>
    <t>F</t>
  </si>
  <si>
    <t>M</t>
  </si>
  <si>
    <t>No of Female</t>
  </si>
  <si>
    <t>No of Male</t>
  </si>
  <si>
    <t>Example 1</t>
  </si>
  <si>
    <t>Employees sheet</t>
  </si>
  <si>
    <t>Date:</t>
  </si>
  <si>
    <t>Deduction Rate:</t>
  </si>
  <si>
    <t>Last Name</t>
  </si>
  <si>
    <t>Basic</t>
  </si>
  <si>
    <t>Hra</t>
  </si>
  <si>
    <t>DA</t>
  </si>
  <si>
    <t>Gross Salary</t>
  </si>
  <si>
    <t>Deduction</t>
  </si>
  <si>
    <t>Net salary</t>
  </si>
  <si>
    <t>Smith B</t>
  </si>
  <si>
    <t>Wilson C</t>
  </si>
  <si>
    <t>Thompson J</t>
  </si>
  <si>
    <t>Anthony Taylor</t>
  </si>
  <si>
    <t>Charles S. Billings</t>
  </si>
  <si>
    <t>Chris Poundsworth</t>
  </si>
  <si>
    <t>Clark Bickerson</t>
  </si>
  <si>
    <t>Douglas Williams</t>
  </si>
  <si>
    <t>Ivan Silberstein</t>
  </si>
  <si>
    <t>James Millen</t>
  </si>
  <si>
    <t>Jeffrey P. Jones</t>
  </si>
  <si>
    <t>Joe Morrison</t>
  </si>
  <si>
    <t>John T. Foster</t>
  </si>
  <si>
    <t>Kurt Kamichoff</t>
  </si>
  <si>
    <t>Michael Hayden</t>
  </si>
  <si>
    <t>Phillip A. Todd</t>
  </si>
  <si>
    <t>Richard E. Card</t>
  </si>
  <si>
    <t>Rick Fogerty</t>
  </si>
  <si>
    <t>Robert H. Miller</t>
  </si>
  <si>
    <t>Stephen C. Carter</t>
  </si>
  <si>
    <t>Steven H. Katz</t>
  </si>
  <si>
    <t>Thomas E. Abbott</t>
  </si>
  <si>
    <t>Tom Brown</t>
  </si>
  <si>
    <t>Total</t>
  </si>
  <si>
    <t>Question A</t>
  </si>
  <si>
    <t>Complete the above database with the following formula</t>
  </si>
  <si>
    <t>Hra is  10% of Basic</t>
  </si>
  <si>
    <t>DA will be 45% of Basic</t>
  </si>
  <si>
    <t xml:space="preserve">Gross being  sum of Basic, Hra, Da </t>
  </si>
  <si>
    <t xml:space="preserve"> Deduction is mention in the cell i4  and  currently 6% of gross salary</t>
  </si>
  <si>
    <t>Calculate Net salary where net salary will be gross salary - deduction</t>
  </si>
  <si>
    <t>Fill the total column with the appropriate formulea</t>
  </si>
  <si>
    <t>Question B</t>
  </si>
  <si>
    <t>Format all numbers to include a currency symbol with two decimal points</t>
  </si>
  <si>
    <t>Question C</t>
  </si>
  <si>
    <t>Write formula to calculate the following in the shaded area</t>
  </si>
  <si>
    <t>Average Gross Salary of all employees</t>
  </si>
  <si>
    <t>Maximum Basic Salary</t>
  </si>
  <si>
    <t>Minimum Basic Sal</t>
  </si>
  <si>
    <t>Total No. of 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</si>
</sst>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 x14ac:knownFonts="1">
    <font>
      <sz val="12"/>
      <color theme="1"/>
      <name val="Calibri"/>
      <family val="2"/>
      <scheme val="minor"/>
    </font>
    <font>
      <b/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i/>
      <sz val="16"/>
      <name val="Arial"/>
      <family val="2"/>
    </font>
    <font>
      <b/>
      <sz val="18"/>
      <color theme="3"/>
      <name val="Calibri Light"/>
      <family val="2"/>
      <scheme val="maj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rgb="FFCCFFCC"/>
        <bgColor rgb="FF000000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6" fillId="0" borderId="0" applyNumberFormat="0" applyFill="0" applyBorder="0" applyAlignment="0" applyProtection="0"/>
    <xf numFmtId="0" fontId="7" fillId="0" borderId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10" fillId="4" borderId="2" applyNumberFormat="0" applyAlignment="0" applyProtection="0"/>
    <xf numFmtId="0" fontId="11" fillId="3" borderId="1" applyNumberFormat="0" applyAlignment="0" applyProtection="0"/>
    <xf numFmtId="0" fontId="14" fillId="2" borderId="0" applyNumberFormat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3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4" fillId="0" borderId="6" xfId="0" applyFont="1" applyBorder="1"/>
    <xf numFmtId="0" fontId="5" fillId="0" borderId="7" xfId="0" applyFont="1" applyBorder="1"/>
    <xf numFmtId="0" fontId="4" fillId="0" borderId="12" xfId="0" applyFont="1" applyBorder="1"/>
    <xf numFmtId="0" fontId="5" fillId="0" borderId="13" xfId="0" applyFont="1" applyBorder="1"/>
    <xf numFmtId="0" fontId="4" fillId="0" borderId="13" xfId="0" applyFont="1" applyBorder="1"/>
    <xf numFmtId="0" fontId="6" fillId="0" borderId="0" xfId="1"/>
    <xf numFmtId="0" fontId="7" fillId="0" borderId="0" xfId="2"/>
    <xf numFmtId="0" fontId="8" fillId="6" borderId="0" xfId="4" applyAlignment="1">
      <alignment horizontal="right"/>
    </xf>
    <xf numFmtId="14" fontId="8" fillId="6" borderId="0" xfId="4" applyNumberFormat="1"/>
    <xf numFmtId="9" fontId="8" fillId="6" borderId="0" xfId="4" applyNumberFormat="1"/>
    <xf numFmtId="0" fontId="10" fillId="4" borderId="2" xfId="5"/>
    <xf numFmtId="0" fontId="7" fillId="0" borderId="12" xfId="2" applyBorder="1"/>
    <xf numFmtId="0" fontId="11" fillId="3" borderId="1" xfId="6"/>
    <xf numFmtId="0" fontId="12" fillId="0" borderId="0" xfId="2" applyFont="1"/>
    <xf numFmtId="0" fontId="13" fillId="0" borderId="0" xfId="2" applyFont="1"/>
    <xf numFmtId="0" fontId="14" fillId="2" borderId="0" xfId="7"/>
    <xf numFmtId="0" fontId="3" fillId="7" borderId="14" xfId="0" applyFont="1" applyFill="1" applyBorder="1" applyAlignment="1">
      <alignment horizontal="center"/>
    </xf>
    <xf numFmtId="0" fontId="3" fillId="7" borderId="13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9" fillId="5" borderId="0" xfId="3" applyFont="1" applyAlignment="1">
      <alignment horizontal="center"/>
    </xf>
    <xf numFmtId="43" fontId="7" fillId="0" borderId="12" xfId="2" applyNumberFormat="1" applyBorder="1"/>
    <xf numFmtId="43" fontId="10" fillId="4" borderId="2" xfId="5" applyNumberFormat="1"/>
    <xf numFmtId="43" fontId="14" fillId="2" borderId="0" xfId="7" applyNumberFormat="1"/>
  </cellXfs>
  <cellStyles count="8">
    <cellStyle name="Accent1 2" xfId="3" xr:uid="{BD9C79AB-7306-4844-9FAB-D4DEABA538C3}"/>
    <cellStyle name="Accent3 2" xfId="4" xr:uid="{91AD7735-4D2F-2547-8926-DD3349AB3CB4}"/>
    <cellStyle name="Calculation 2" xfId="6" xr:uid="{3DC9A763-DDAA-E64C-8F9B-D8ED26662701}"/>
    <cellStyle name="Check Cell 2" xfId="5" xr:uid="{EC2F8E71-D15A-6F41-A345-A8E814964BFD}"/>
    <cellStyle name="Good 2" xfId="7" xr:uid="{87387D16-C5F5-E34A-BF93-6C20B2BE0C58}"/>
    <cellStyle name="Normal" xfId="0" builtinId="0"/>
    <cellStyle name="Normal 2" xfId="2" xr:uid="{B91B12AF-4840-B44E-A8A6-7216B510A08F}"/>
    <cellStyle name="Title 2" xfId="1" xr:uid="{DDF51FB4-3731-1140-9411-70C988ACF16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92C4D-7F90-B04E-965D-FF35C77CE217}">
  <dimension ref="A1:M32"/>
  <sheetViews>
    <sheetView topLeftCell="A17" workbookViewId="0">
      <selection activeCell="B31" sqref="B31"/>
    </sheetView>
  </sheetViews>
  <sheetFormatPr defaultColWidth="11" defaultRowHeight="15.75" x14ac:dyDescent="0.25"/>
  <sheetData>
    <row r="1" spans="1:13" x14ac:dyDescent="0.25">
      <c r="A1" s="27" t="s">
        <v>0</v>
      </c>
      <c r="B1" s="28"/>
      <c r="C1" s="1"/>
      <c r="D1" s="27" t="s">
        <v>1</v>
      </c>
      <c r="E1" s="29"/>
      <c r="F1" s="29"/>
      <c r="G1" s="28"/>
      <c r="H1" s="1"/>
      <c r="I1" s="27" t="s">
        <v>2</v>
      </c>
      <c r="J1" s="28"/>
      <c r="K1" s="1"/>
      <c r="L1" s="27" t="s">
        <v>3</v>
      </c>
      <c r="M1" s="28"/>
    </row>
    <row r="2" spans="1:13" x14ac:dyDescent="0.25">
      <c r="A2" s="2"/>
      <c r="B2" s="3"/>
      <c r="C2" s="1"/>
      <c r="D2" s="4"/>
      <c r="E2" s="3"/>
      <c r="F2" s="3"/>
      <c r="G2" s="5"/>
      <c r="H2" s="1"/>
      <c r="I2" s="2"/>
      <c r="J2" s="3"/>
      <c r="K2" s="1"/>
      <c r="L2" s="2"/>
      <c r="M2" s="3"/>
    </row>
    <row r="3" spans="1:13" x14ac:dyDescent="0.25">
      <c r="A3" s="2" t="s">
        <v>4</v>
      </c>
      <c r="B3" s="3" t="s">
        <v>5</v>
      </c>
      <c r="C3" s="1"/>
      <c r="D3" s="4" t="s">
        <v>6</v>
      </c>
      <c r="E3" s="3" t="s">
        <v>7</v>
      </c>
      <c r="F3" s="3" t="s">
        <v>8</v>
      </c>
      <c r="G3" s="5" t="s">
        <v>9</v>
      </c>
      <c r="H3" s="1"/>
      <c r="I3" s="2" t="s">
        <v>4</v>
      </c>
      <c r="J3" s="3" t="s">
        <v>5</v>
      </c>
      <c r="K3" s="1"/>
      <c r="L3" s="2" t="s">
        <v>4</v>
      </c>
      <c r="M3" s="3" t="s">
        <v>5</v>
      </c>
    </row>
    <row r="4" spans="1:13" x14ac:dyDescent="0.25">
      <c r="A4" s="2" t="s">
        <v>10</v>
      </c>
      <c r="B4" s="3">
        <v>85</v>
      </c>
      <c r="C4" s="1"/>
      <c r="D4" s="4" t="s">
        <v>11</v>
      </c>
      <c r="E4" s="3">
        <v>150</v>
      </c>
      <c r="F4" s="3">
        <v>10</v>
      </c>
      <c r="G4" s="6">
        <f>PRODUCT(E4,F4)</f>
        <v>1500</v>
      </c>
      <c r="H4" s="1"/>
      <c r="I4" s="2" t="s">
        <v>10</v>
      </c>
      <c r="J4" s="3">
        <v>85</v>
      </c>
      <c r="K4" s="1"/>
      <c r="L4" s="2" t="s">
        <v>10</v>
      </c>
      <c r="M4" s="3">
        <v>85</v>
      </c>
    </row>
    <row r="5" spans="1:13" x14ac:dyDescent="0.25">
      <c r="A5" s="2" t="s">
        <v>12</v>
      </c>
      <c r="B5" s="3">
        <v>96</v>
      </c>
      <c r="C5" s="1"/>
      <c r="D5" s="4" t="s">
        <v>13</v>
      </c>
      <c r="E5" s="3">
        <v>200</v>
      </c>
      <c r="F5" s="3">
        <v>15</v>
      </c>
      <c r="G5" s="6">
        <f t="shared" ref="G5:G8" si="0">PRODUCT(E5,F5)</f>
        <v>3000</v>
      </c>
      <c r="H5" s="1"/>
      <c r="I5" s="2" t="s">
        <v>12</v>
      </c>
      <c r="J5" s="3">
        <v>96</v>
      </c>
      <c r="K5" s="1"/>
      <c r="L5" s="2" t="s">
        <v>12</v>
      </c>
      <c r="M5" s="3">
        <v>96</v>
      </c>
    </row>
    <row r="6" spans="1:13" x14ac:dyDescent="0.25">
      <c r="A6" s="2" t="s">
        <v>14</v>
      </c>
      <c r="B6" s="3">
        <v>78</v>
      </c>
      <c r="C6" s="1"/>
      <c r="D6" s="4" t="s">
        <v>15</v>
      </c>
      <c r="E6" s="3">
        <v>250</v>
      </c>
      <c r="F6" s="3">
        <v>20</v>
      </c>
      <c r="G6" s="6">
        <f t="shared" si="0"/>
        <v>5000</v>
      </c>
      <c r="H6" s="1"/>
      <c r="I6" s="2" t="s">
        <v>14</v>
      </c>
      <c r="J6" s="3">
        <v>78</v>
      </c>
      <c r="K6" s="1"/>
      <c r="L6" s="2" t="s">
        <v>14</v>
      </c>
      <c r="M6" s="3">
        <v>78</v>
      </c>
    </row>
    <row r="7" spans="1:13" x14ac:dyDescent="0.25">
      <c r="A7" s="2" t="s">
        <v>16</v>
      </c>
      <c r="B7" s="3">
        <v>65</v>
      </c>
      <c r="C7" s="1"/>
      <c r="D7" s="4" t="s">
        <v>17</v>
      </c>
      <c r="E7" s="3">
        <v>300</v>
      </c>
      <c r="F7" s="3">
        <v>25</v>
      </c>
      <c r="G7" s="6">
        <f t="shared" si="0"/>
        <v>7500</v>
      </c>
      <c r="H7" s="1"/>
      <c r="I7" s="2" t="s">
        <v>16</v>
      </c>
      <c r="J7" s="3">
        <v>65</v>
      </c>
      <c r="K7" s="1"/>
      <c r="L7" s="2" t="s">
        <v>16</v>
      </c>
      <c r="M7" s="3">
        <v>65</v>
      </c>
    </row>
    <row r="8" spans="1:13" ht="16.5" thickBot="1" x14ac:dyDescent="0.3">
      <c r="A8" s="2" t="s">
        <v>18</v>
      </c>
      <c r="B8" s="3">
        <v>89</v>
      </c>
      <c r="C8" s="1"/>
      <c r="D8" s="7" t="s">
        <v>19</v>
      </c>
      <c r="E8" s="8">
        <v>350</v>
      </c>
      <c r="F8" s="8">
        <v>30</v>
      </c>
      <c r="G8" s="6">
        <f t="shared" si="0"/>
        <v>10500</v>
      </c>
      <c r="H8" s="1"/>
      <c r="I8" s="2" t="s">
        <v>18</v>
      </c>
      <c r="J8" s="3">
        <v>89</v>
      </c>
      <c r="K8" s="1"/>
      <c r="L8" s="2" t="s">
        <v>18</v>
      </c>
      <c r="M8" s="3">
        <v>89</v>
      </c>
    </row>
    <row r="9" spans="1:13" ht="20.25" x14ac:dyDescent="0.3">
      <c r="A9" s="9" t="s">
        <v>0</v>
      </c>
      <c r="B9" s="10">
        <f>SUM(B4:B8)</f>
        <v>413</v>
      </c>
      <c r="C9" s="1"/>
      <c r="D9" s="11"/>
      <c r="E9" s="12">
        <f>SUM(E4:E8)</f>
        <v>1250</v>
      </c>
      <c r="F9" s="13"/>
      <c r="G9" s="12">
        <f>SUM(G4:G8)</f>
        <v>27500</v>
      </c>
      <c r="H9" s="1"/>
      <c r="I9" s="9" t="s">
        <v>20</v>
      </c>
      <c r="J9" s="10">
        <f>AVERAGE(J4:J8)</f>
        <v>82.6</v>
      </c>
      <c r="K9" s="1"/>
      <c r="L9" s="9" t="s">
        <v>3</v>
      </c>
      <c r="M9" s="10">
        <f>MIN(M4:M8)</f>
        <v>65</v>
      </c>
    </row>
    <row r="10" spans="1:13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ht="16.5" thickBo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25">
      <c r="A12" s="27" t="s">
        <v>21</v>
      </c>
      <c r="B12" s="28"/>
      <c r="C12" s="1"/>
      <c r="D12" s="27" t="s">
        <v>22</v>
      </c>
      <c r="E12" s="28"/>
      <c r="F12" s="1"/>
      <c r="G12" s="27" t="s">
        <v>23</v>
      </c>
      <c r="H12" s="28"/>
      <c r="I12" s="1"/>
      <c r="J12" s="27" t="s">
        <v>24</v>
      </c>
      <c r="K12" s="28"/>
      <c r="L12" s="1"/>
      <c r="M12" s="1"/>
    </row>
    <row r="13" spans="1:13" x14ac:dyDescent="0.25">
      <c r="A13" s="4"/>
      <c r="B13" s="5"/>
      <c r="C13" s="1"/>
      <c r="D13" s="2"/>
      <c r="E13" s="3"/>
      <c r="F13" s="1"/>
      <c r="G13" s="4"/>
      <c r="H13" s="5"/>
      <c r="I13" s="1"/>
      <c r="J13" s="4"/>
      <c r="K13" s="5"/>
      <c r="L13" s="1"/>
      <c r="M13" s="1"/>
    </row>
    <row r="14" spans="1:13" x14ac:dyDescent="0.25">
      <c r="A14" s="4" t="s">
        <v>4</v>
      </c>
      <c r="B14" s="5" t="s">
        <v>5</v>
      </c>
      <c r="C14" s="1"/>
      <c r="D14" s="2" t="s">
        <v>4</v>
      </c>
      <c r="E14" s="3" t="s">
        <v>5</v>
      </c>
      <c r="F14" s="1"/>
      <c r="G14" s="4" t="s">
        <v>4</v>
      </c>
      <c r="H14" s="5" t="s">
        <v>5</v>
      </c>
      <c r="I14" s="1"/>
      <c r="J14" s="4" t="s">
        <v>4</v>
      </c>
      <c r="K14" s="5" t="s">
        <v>5</v>
      </c>
      <c r="L14" s="1"/>
      <c r="M14" s="1"/>
    </row>
    <row r="15" spans="1:13" x14ac:dyDescent="0.25">
      <c r="A15" s="4" t="s">
        <v>10</v>
      </c>
      <c r="B15" s="5">
        <v>85</v>
      </c>
      <c r="C15" s="1"/>
      <c r="D15" s="2" t="s">
        <v>10</v>
      </c>
      <c r="E15" s="3">
        <v>85</v>
      </c>
      <c r="F15" s="1"/>
      <c r="G15" s="4" t="s">
        <v>10</v>
      </c>
      <c r="H15" s="5">
        <v>85</v>
      </c>
      <c r="I15" s="1"/>
      <c r="J15" s="4" t="s">
        <v>10</v>
      </c>
      <c r="K15" s="5">
        <v>85</v>
      </c>
      <c r="L15" s="1"/>
      <c r="M15" s="1"/>
    </row>
    <row r="16" spans="1:13" x14ac:dyDescent="0.25">
      <c r="A16" s="4" t="s">
        <v>12</v>
      </c>
      <c r="B16" s="5">
        <v>96</v>
      </c>
      <c r="C16" s="1"/>
      <c r="D16" s="2" t="s">
        <v>12</v>
      </c>
      <c r="E16" s="3">
        <v>96</v>
      </c>
      <c r="F16" s="1"/>
      <c r="G16" s="4" t="s">
        <v>12</v>
      </c>
      <c r="H16" s="5" t="s">
        <v>25</v>
      </c>
      <c r="I16" s="1"/>
      <c r="J16" s="4" t="s">
        <v>12</v>
      </c>
      <c r="K16" s="5"/>
      <c r="L16" s="1"/>
      <c r="M16" s="1"/>
    </row>
    <row r="17" spans="1:13" x14ac:dyDescent="0.25">
      <c r="A17" s="4" t="s">
        <v>14</v>
      </c>
      <c r="B17" s="5">
        <v>78</v>
      </c>
      <c r="C17" s="1"/>
      <c r="D17" s="2" t="s">
        <v>14</v>
      </c>
      <c r="E17" s="3">
        <v>78</v>
      </c>
      <c r="F17" s="1"/>
      <c r="G17" s="4" t="s">
        <v>14</v>
      </c>
      <c r="H17" s="5">
        <v>78</v>
      </c>
      <c r="I17" s="1"/>
      <c r="J17" s="4" t="s">
        <v>14</v>
      </c>
      <c r="K17" s="5">
        <v>78</v>
      </c>
      <c r="L17" s="1"/>
      <c r="M17" s="1"/>
    </row>
    <row r="18" spans="1:13" x14ac:dyDescent="0.25">
      <c r="A18" s="4" t="s">
        <v>16</v>
      </c>
      <c r="B18" s="5">
        <v>65</v>
      </c>
      <c r="C18" s="1"/>
      <c r="D18" s="2" t="s">
        <v>16</v>
      </c>
      <c r="E18" s="3">
        <v>65</v>
      </c>
      <c r="F18" s="1"/>
      <c r="G18" s="4" t="s">
        <v>16</v>
      </c>
      <c r="H18" s="5">
        <v>65</v>
      </c>
      <c r="I18" s="1"/>
      <c r="J18" s="4" t="s">
        <v>16</v>
      </c>
      <c r="K18" s="5">
        <v>65</v>
      </c>
      <c r="L18" s="1"/>
      <c r="M18" s="1"/>
    </row>
    <row r="19" spans="1:13" x14ac:dyDescent="0.25">
      <c r="A19" s="4" t="s">
        <v>18</v>
      </c>
      <c r="B19" s="5">
        <v>89</v>
      </c>
      <c r="C19" s="1"/>
      <c r="D19" s="2" t="s">
        <v>18</v>
      </c>
      <c r="E19" s="3">
        <v>89</v>
      </c>
      <c r="F19" s="1"/>
      <c r="G19" s="4" t="s">
        <v>18</v>
      </c>
      <c r="H19" s="5">
        <v>89</v>
      </c>
      <c r="I19" s="1"/>
      <c r="J19" s="4" t="s">
        <v>18</v>
      </c>
      <c r="K19" s="5">
        <v>89</v>
      </c>
      <c r="L19" s="1"/>
      <c r="M19" s="1"/>
    </row>
    <row r="20" spans="1:13" ht="20.25" x14ac:dyDescent="0.3">
      <c r="A20" s="9" t="s">
        <v>21</v>
      </c>
      <c r="B20" s="10">
        <f>MAX(B15:B19)</f>
        <v>96</v>
      </c>
      <c r="C20" s="1"/>
      <c r="D20" s="9" t="s">
        <v>22</v>
      </c>
      <c r="E20" s="10">
        <f>COUNT(E15:E19)</f>
        <v>5</v>
      </c>
      <c r="F20" s="1" t="s">
        <v>26</v>
      </c>
      <c r="G20" s="9" t="s">
        <v>23</v>
      </c>
      <c r="H20" s="10">
        <f>COUNTA(H15:H19)</f>
        <v>5</v>
      </c>
      <c r="I20" s="1"/>
      <c r="J20" s="9" t="s">
        <v>24</v>
      </c>
      <c r="K20" s="10">
        <f>COUNTBLANK(K15:K19)</f>
        <v>1</v>
      </c>
      <c r="L20" s="1"/>
      <c r="M20" s="1"/>
    </row>
    <row r="21" spans="1:13" ht="20.25" x14ac:dyDescent="0.3">
      <c r="A21" s="1"/>
      <c r="B21" s="1"/>
      <c r="C21" s="1"/>
      <c r="D21" s="1"/>
      <c r="E21" s="1"/>
      <c r="F21" s="1"/>
      <c r="G21" s="9" t="s">
        <v>22</v>
      </c>
      <c r="H21" s="10">
        <f>COUNT(H15:H19)</f>
        <v>4</v>
      </c>
      <c r="I21" s="1"/>
      <c r="J21" s="9" t="s">
        <v>22</v>
      </c>
      <c r="K21" s="10">
        <f>COUNT(K15:K19)</f>
        <v>4</v>
      </c>
      <c r="L21" s="1"/>
      <c r="M21" s="1"/>
    </row>
    <row r="22" spans="1:1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25" t="s">
        <v>27</v>
      </c>
      <c r="B23" s="26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4"/>
      <c r="B24" s="5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4" t="s">
        <v>4</v>
      </c>
      <c r="B25" s="5" t="s">
        <v>28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4" t="s">
        <v>10</v>
      </c>
      <c r="B26" s="5" t="s">
        <v>29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4" t="s">
        <v>12</v>
      </c>
      <c r="B27" s="5" t="s">
        <v>30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4" t="s">
        <v>14</v>
      </c>
      <c r="B28" s="5" t="s">
        <v>30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4" t="s">
        <v>16</v>
      </c>
      <c r="B29" s="5" t="s">
        <v>29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25">
      <c r="A30" s="4" t="s">
        <v>18</v>
      </c>
      <c r="B30" s="5" t="s">
        <v>30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ht="20.25" x14ac:dyDescent="0.3">
      <c r="A31" s="9" t="s">
        <v>31</v>
      </c>
      <c r="B31" s="10">
        <f>COUNTIF(B26:B30,"f")</f>
        <v>2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20.25" x14ac:dyDescent="0.3">
      <c r="A32" s="9" t="s">
        <v>32</v>
      </c>
      <c r="B32" s="10">
        <f>COUNTIF(B26:B30,"m")</f>
        <v>3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</sheetData>
  <mergeCells count="9">
    <mergeCell ref="A23:B23"/>
    <mergeCell ref="A1:B1"/>
    <mergeCell ref="D1:G1"/>
    <mergeCell ref="I1:J1"/>
    <mergeCell ref="L1:M1"/>
    <mergeCell ref="A12:B12"/>
    <mergeCell ref="D12:E12"/>
    <mergeCell ref="G12:H12"/>
    <mergeCell ref="J12:K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B3881-DB07-E94E-994B-9BCB0C0B3F21}">
  <dimension ref="A1:J49"/>
  <sheetViews>
    <sheetView tabSelected="1" topLeftCell="A19" zoomScaleNormal="100" workbookViewId="0">
      <selection activeCell="E50" sqref="E50"/>
    </sheetView>
  </sheetViews>
  <sheetFormatPr defaultColWidth="14.875" defaultRowHeight="15" x14ac:dyDescent="0.25"/>
  <cols>
    <col min="1" max="1" width="14.875" style="15"/>
    <col min="2" max="2" width="14.375" style="15" customWidth="1"/>
    <col min="3" max="3" width="14.875" style="15"/>
    <col min="4" max="4" width="31" style="15" bestFit="1" customWidth="1"/>
    <col min="5" max="5" width="12.125" style="15" customWidth="1"/>
    <col min="6" max="6" width="11.5" style="15" customWidth="1"/>
    <col min="7" max="7" width="11.625" style="15" customWidth="1"/>
    <col min="8" max="8" width="13.625" style="15" bestFit="1" customWidth="1"/>
    <col min="9" max="9" width="11" style="15" bestFit="1" customWidth="1"/>
    <col min="10" max="10" width="13.5" style="15" customWidth="1"/>
    <col min="11" max="16384" width="14.875" style="15"/>
  </cols>
  <sheetData>
    <row r="1" spans="4:10" ht="37.5" customHeight="1" x14ac:dyDescent="0.35">
      <c r="D1" s="14" t="s">
        <v>33</v>
      </c>
      <c r="E1" s="14"/>
      <c r="F1" s="14"/>
      <c r="G1" s="14"/>
    </row>
    <row r="2" spans="4:10" ht="23.25" x14ac:dyDescent="0.35">
      <c r="D2" s="30" t="s">
        <v>34</v>
      </c>
      <c r="E2" s="30"/>
      <c r="F2" s="30"/>
      <c r="G2" s="30"/>
      <c r="H2" s="30"/>
      <c r="I2" s="30"/>
      <c r="J2" s="30"/>
    </row>
    <row r="3" spans="4:10" x14ac:dyDescent="0.25">
      <c r="H3" s="16" t="s">
        <v>35</v>
      </c>
      <c r="I3" s="17">
        <v>44536</v>
      </c>
    </row>
    <row r="4" spans="4:10" x14ac:dyDescent="0.25">
      <c r="H4" s="16" t="s">
        <v>36</v>
      </c>
      <c r="I4" s="18">
        <v>0.06</v>
      </c>
    </row>
    <row r="5" spans="4:10" ht="15.75" thickBot="1" x14ac:dyDescent="0.3"/>
    <row r="6" spans="4:10" ht="16.5" thickTop="1" thickBot="1" x14ac:dyDescent="0.3">
      <c r="D6" s="19" t="s">
        <v>37</v>
      </c>
      <c r="E6" s="19" t="s">
        <v>38</v>
      </c>
      <c r="F6" s="19" t="s">
        <v>39</v>
      </c>
      <c r="G6" s="19" t="s">
        <v>40</v>
      </c>
      <c r="H6" s="19" t="s">
        <v>41</v>
      </c>
      <c r="I6" s="19" t="s">
        <v>42</v>
      </c>
      <c r="J6" s="19" t="s">
        <v>43</v>
      </c>
    </row>
    <row r="7" spans="4:10" ht="15.75" thickTop="1" x14ac:dyDescent="0.25">
      <c r="D7" s="20" t="s">
        <v>44</v>
      </c>
      <c r="E7" s="31">
        <v>45789</v>
      </c>
      <c r="F7" s="31">
        <f>E7*10%</f>
        <v>4578.9000000000005</v>
      </c>
      <c r="G7" s="31">
        <f>E7*45%</f>
        <v>20605.05</v>
      </c>
      <c r="H7" s="31">
        <f>SUM(E7:G7)</f>
        <v>70972.95</v>
      </c>
      <c r="I7" s="31">
        <f>(H7*6%)</f>
        <v>4258.3769999999995</v>
      </c>
      <c r="J7" s="31">
        <f>H7-I7</f>
        <v>66714.573000000004</v>
      </c>
    </row>
    <row r="8" spans="4:10" x14ac:dyDescent="0.25">
      <c r="D8" s="20" t="s">
        <v>45</v>
      </c>
      <c r="E8" s="31">
        <v>41245</v>
      </c>
      <c r="F8" s="31">
        <f t="shared" ref="F8:F29" si="0">E8*10%</f>
        <v>4124.5</v>
      </c>
      <c r="G8" s="31">
        <f t="shared" ref="G8:G28" si="1">E8*45%</f>
        <v>18560.25</v>
      </c>
      <c r="H8" s="31">
        <f t="shared" ref="H8:H29" si="2">SUM(E8:G8)</f>
        <v>63929.75</v>
      </c>
      <c r="I8" s="31">
        <f t="shared" ref="I8:I29" si="3">(H8*6%)</f>
        <v>3835.7849999999999</v>
      </c>
      <c r="J8" s="31">
        <f t="shared" ref="J8:J30" si="4">H8-I8</f>
        <v>60093.964999999997</v>
      </c>
    </row>
    <row r="9" spans="4:10" x14ac:dyDescent="0.25">
      <c r="D9" s="20" t="s">
        <v>46</v>
      </c>
      <c r="E9" s="31">
        <v>39876</v>
      </c>
      <c r="F9" s="31">
        <f t="shared" si="0"/>
        <v>3987.6000000000004</v>
      </c>
      <c r="G9" s="31">
        <f t="shared" si="1"/>
        <v>17944.2</v>
      </c>
      <c r="H9" s="31">
        <f t="shared" si="2"/>
        <v>61807.8</v>
      </c>
      <c r="I9" s="31">
        <f t="shared" si="3"/>
        <v>3708.4679999999998</v>
      </c>
      <c r="J9" s="31">
        <f t="shared" si="4"/>
        <v>58099.332000000002</v>
      </c>
    </row>
    <row r="10" spans="4:10" x14ac:dyDescent="0.25">
      <c r="D10" s="20" t="s">
        <v>47</v>
      </c>
      <c r="E10" s="31">
        <v>55500</v>
      </c>
      <c r="F10" s="31">
        <f t="shared" si="0"/>
        <v>5550</v>
      </c>
      <c r="G10" s="31">
        <f t="shared" si="1"/>
        <v>24975</v>
      </c>
      <c r="H10" s="31">
        <f t="shared" si="2"/>
        <v>86025</v>
      </c>
      <c r="I10" s="31">
        <f t="shared" si="3"/>
        <v>5161.5</v>
      </c>
      <c r="J10" s="31">
        <f t="shared" si="4"/>
        <v>80863.5</v>
      </c>
    </row>
    <row r="11" spans="4:10" x14ac:dyDescent="0.25">
      <c r="D11" s="20" t="s">
        <v>48</v>
      </c>
      <c r="E11" s="31">
        <v>39000</v>
      </c>
      <c r="F11" s="31">
        <f t="shared" si="0"/>
        <v>3900</v>
      </c>
      <c r="G11" s="31">
        <f t="shared" si="1"/>
        <v>17550</v>
      </c>
      <c r="H11" s="31">
        <f t="shared" si="2"/>
        <v>60450</v>
      </c>
      <c r="I11" s="31">
        <f t="shared" si="3"/>
        <v>3627</v>
      </c>
      <c r="J11" s="31">
        <f t="shared" si="4"/>
        <v>56823</v>
      </c>
    </row>
    <row r="12" spans="4:10" x14ac:dyDescent="0.25">
      <c r="D12" s="20" t="s">
        <v>49</v>
      </c>
      <c r="E12" s="31">
        <v>29850</v>
      </c>
      <c r="F12" s="31">
        <f t="shared" si="0"/>
        <v>2985</v>
      </c>
      <c r="G12" s="31">
        <f t="shared" si="1"/>
        <v>13432.5</v>
      </c>
      <c r="H12" s="31">
        <f t="shared" si="2"/>
        <v>46267.5</v>
      </c>
      <c r="I12" s="31">
        <f t="shared" si="3"/>
        <v>2776.0499999999997</v>
      </c>
      <c r="J12" s="31">
        <f t="shared" si="4"/>
        <v>43491.45</v>
      </c>
    </row>
    <row r="13" spans="4:10" x14ac:dyDescent="0.25">
      <c r="D13" s="20" t="s">
        <v>50</v>
      </c>
      <c r="E13" s="31">
        <v>120000</v>
      </c>
      <c r="F13" s="31">
        <f t="shared" si="0"/>
        <v>12000</v>
      </c>
      <c r="G13" s="31">
        <f t="shared" si="1"/>
        <v>54000</v>
      </c>
      <c r="H13" s="31">
        <f t="shared" si="2"/>
        <v>186000</v>
      </c>
      <c r="I13" s="31">
        <f t="shared" si="3"/>
        <v>11160</v>
      </c>
      <c r="J13" s="31">
        <f t="shared" si="4"/>
        <v>174840</v>
      </c>
    </row>
    <row r="14" spans="4:10" x14ac:dyDescent="0.25">
      <c r="D14" s="20" t="s">
        <v>51</v>
      </c>
      <c r="E14" s="31">
        <v>89687</v>
      </c>
      <c r="F14" s="31">
        <f t="shared" si="0"/>
        <v>8968.7000000000007</v>
      </c>
      <c r="G14" s="31">
        <f t="shared" si="1"/>
        <v>40359.15</v>
      </c>
      <c r="H14" s="31">
        <f t="shared" si="2"/>
        <v>139014.85</v>
      </c>
      <c r="I14" s="31">
        <f t="shared" si="3"/>
        <v>8340.8909999999996</v>
      </c>
      <c r="J14" s="31">
        <f t="shared" si="4"/>
        <v>130673.959</v>
      </c>
    </row>
    <row r="15" spans="4:10" x14ac:dyDescent="0.25">
      <c r="D15" s="20" t="s">
        <v>52</v>
      </c>
      <c r="E15" s="31">
        <v>95000</v>
      </c>
      <c r="F15" s="31">
        <f t="shared" si="0"/>
        <v>9500</v>
      </c>
      <c r="G15" s="31">
        <f t="shared" si="1"/>
        <v>42750</v>
      </c>
      <c r="H15" s="31">
        <f t="shared" si="2"/>
        <v>147250</v>
      </c>
      <c r="I15" s="31">
        <f t="shared" si="3"/>
        <v>8835</v>
      </c>
      <c r="J15" s="31">
        <f t="shared" si="4"/>
        <v>138415</v>
      </c>
    </row>
    <row r="16" spans="4:10" x14ac:dyDescent="0.25">
      <c r="D16" s="20" t="s">
        <v>53</v>
      </c>
      <c r="E16" s="31">
        <v>27690</v>
      </c>
      <c r="F16" s="31">
        <f t="shared" si="0"/>
        <v>2769</v>
      </c>
      <c r="G16" s="31">
        <f t="shared" si="1"/>
        <v>12460.5</v>
      </c>
      <c r="H16" s="31">
        <f t="shared" si="2"/>
        <v>42919.5</v>
      </c>
      <c r="I16" s="31">
        <f t="shared" si="3"/>
        <v>2575.17</v>
      </c>
      <c r="J16" s="31">
        <f t="shared" si="4"/>
        <v>40344.33</v>
      </c>
    </row>
    <row r="17" spans="2:10" x14ac:dyDescent="0.25">
      <c r="D17" s="20" t="s">
        <v>54</v>
      </c>
      <c r="E17" s="31">
        <v>42000</v>
      </c>
      <c r="F17" s="31">
        <f t="shared" si="0"/>
        <v>4200</v>
      </c>
      <c r="G17" s="31">
        <f t="shared" si="1"/>
        <v>18900</v>
      </c>
      <c r="H17" s="31">
        <f t="shared" si="2"/>
        <v>65100</v>
      </c>
      <c r="I17" s="31">
        <f t="shared" si="3"/>
        <v>3906</v>
      </c>
      <c r="J17" s="31">
        <f t="shared" si="4"/>
        <v>61194</v>
      </c>
    </row>
    <row r="18" spans="2:10" x14ac:dyDescent="0.25">
      <c r="D18" s="20" t="s">
        <v>55</v>
      </c>
      <c r="E18" s="31">
        <v>24000</v>
      </c>
      <c r="F18" s="31">
        <f t="shared" si="0"/>
        <v>2400</v>
      </c>
      <c r="G18" s="31">
        <f t="shared" si="1"/>
        <v>10800</v>
      </c>
      <c r="H18" s="31">
        <f t="shared" si="2"/>
        <v>37200</v>
      </c>
      <c r="I18" s="31">
        <f t="shared" si="3"/>
        <v>2232</v>
      </c>
      <c r="J18" s="31">
        <f t="shared" si="4"/>
        <v>34968</v>
      </c>
    </row>
    <row r="19" spans="2:10" x14ac:dyDescent="0.25">
      <c r="D19" s="20" t="s">
        <v>56</v>
      </c>
      <c r="E19" s="31">
        <v>39500</v>
      </c>
      <c r="F19" s="31">
        <f t="shared" si="0"/>
        <v>3950</v>
      </c>
      <c r="G19" s="31">
        <f t="shared" si="1"/>
        <v>17775</v>
      </c>
      <c r="H19" s="31">
        <f t="shared" si="2"/>
        <v>61225</v>
      </c>
      <c r="I19" s="31">
        <f t="shared" si="3"/>
        <v>3673.5</v>
      </c>
      <c r="J19" s="31">
        <f t="shared" si="4"/>
        <v>57551.5</v>
      </c>
    </row>
    <row r="20" spans="2:10" x14ac:dyDescent="0.25">
      <c r="D20" s="20" t="s">
        <v>57</v>
      </c>
      <c r="E20" s="31">
        <v>48000</v>
      </c>
      <c r="F20" s="31">
        <f t="shared" si="0"/>
        <v>4800</v>
      </c>
      <c r="G20" s="31">
        <f t="shared" si="1"/>
        <v>21600</v>
      </c>
      <c r="H20" s="31">
        <f t="shared" si="2"/>
        <v>74400</v>
      </c>
      <c r="I20" s="31">
        <f t="shared" si="3"/>
        <v>4464</v>
      </c>
      <c r="J20" s="31">
        <f t="shared" si="4"/>
        <v>69936</v>
      </c>
    </row>
    <row r="21" spans="2:10" x14ac:dyDescent="0.25">
      <c r="D21" s="20" t="s">
        <v>58</v>
      </c>
      <c r="E21" s="31">
        <v>78230</v>
      </c>
      <c r="F21" s="31">
        <f t="shared" si="0"/>
        <v>7823</v>
      </c>
      <c r="G21" s="31">
        <f t="shared" si="1"/>
        <v>35203.5</v>
      </c>
      <c r="H21" s="31">
        <f t="shared" si="2"/>
        <v>121256.5</v>
      </c>
      <c r="I21" s="31">
        <f t="shared" si="3"/>
        <v>7275.3899999999994</v>
      </c>
      <c r="J21" s="31">
        <f t="shared" si="4"/>
        <v>113981.11</v>
      </c>
    </row>
    <row r="22" spans="2:10" x14ac:dyDescent="0.25">
      <c r="D22" s="20" t="s">
        <v>59</v>
      </c>
      <c r="E22" s="31">
        <v>29500</v>
      </c>
      <c r="F22" s="31">
        <f t="shared" si="0"/>
        <v>2950</v>
      </c>
      <c r="G22" s="31">
        <f t="shared" si="1"/>
        <v>13275</v>
      </c>
      <c r="H22" s="31">
        <f t="shared" si="2"/>
        <v>45725</v>
      </c>
      <c r="I22" s="31">
        <f t="shared" si="3"/>
        <v>2743.5</v>
      </c>
      <c r="J22" s="31">
        <f t="shared" si="4"/>
        <v>42981.5</v>
      </c>
    </row>
    <row r="23" spans="2:10" x14ac:dyDescent="0.25">
      <c r="D23" s="20" t="s">
        <v>60</v>
      </c>
      <c r="E23" s="31">
        <v>43000</v>
      </c>
      <c r="F23" s="31">
        <f>E23*10%</f>
        <v>4300</v>
      </c>
      <c r="G23" s="31">
        <f t="shared" si="1"/>
        <v>19350</v>
      </c>
      <c r="H23" s="31">
        <f t="shared" si="2"/>
        <v>66650</v>
      </c>
      <c r="I23" s="31">
        <f t="shared" si="3"/>
        <v>3999</v>
      </c>
      <c r="J23" s="31">
        <f t="shared" si="4"/>
        <v>62651</v>
      </c>
    </row>
    <row r="24" spans="2:10" x14ac:dyDescent="0.25">
      <c r="D24" s="20" t="s">
        <v>61</v>
      </c>
      <c r="E24" s="31">
        <v>89873</v>
      </c>
      <c r="F24" s="31">
        <f t="shared" si="0"/>
        <v>8987.3000000000011</v>
      </c>
      <c r="G24" s="31">
        <f t="shared" si="1"/>
        <v>40442.85</v>
      </c>
      <c r="H24" s="31">
        <f t="shared" si="2"/>
        <v>139303.15</v>
      </c>
      <c r="I24" s="31">
        <f t="shared" si="3"/>
        <v>8358.1889999999985</v>
      </c>
      <c r="J24" s="31">
        <f t="shared" si="4"/>
        <v>130944.961</v>
      </c>
    </row>
    <row r="25" spans="2:10" x14ac:dyDescent="0.25">
      <c r="D25" s="20" t="s">
        <v>62</v>
      </c>
      <c r="E25" s="31">
        <v>149000</v>
      </c>
      <c r="F25" s="31">
        <f t="shared" si="0"/>
        <v>14900</v>
      </c>
      <c r="G25" s="31">
        <f t="shared" si="1"/>
        <v>67050</v>
      </c>
      <c r="H25" s="31">
        <f t="shared" si="2"/>
        <v>230950</v>
      </c>
      <c r="I25" s="31">
        <f t="shared" si="3"/>
        <v>13857</v>
      </c>
      <c r="J25" s="31">
        <f t="shared" si="4"/>
        <v>217093</v>
      </c>
    </row>
    <row r="26" spans="2:10" x14ac:dyDescent="0.25">
      <c r="D26" s="20" t="s">
        <v>63</v>
      </c>
      <c r="E26" s="31">
        <v>44123</v>
      </c>
      <c r="F26" s="31">
        <f t="shared" si="0"/>
        <v>4412.3</v>
      </c>
      <c r="G26" s="31">
        <f t="shared" si="1"/>
        <v>19855.350000000002</v>
      </c>
      <c r="H26" s="31">
        <f t="shared" si="2"/>
        <v>68390.650000000009</v>
      </c>
      <c r="I26" s="31">
        <f t="shared" si="3"/>
        <v>4103.4390000000003</v>
      </c>
      <c r="J26" s="31">
        <f t="shared" si="4"/>
        <v>64287.21100000001</v>
      </c>
    </row>
    <row r="27" spans="2:10" x14ac:dyDescent="0.25">
      <c r="D27" s="20" t="s">
        <v>64</v>
      </c>
      <c r="E27" s="31">
        <v>32900</v>
      </c>
      <c r="F27" s="31">
        <f t="shared" si="0"/>
        <v>3290</v>
      </c>
      <c r="G27" s="31">
        <f t="shared" si="1"/>
        <v>14805</v>
      </c>
      <c r="H27" s="31">
        <f t="shared" si="2"/>
        <v>50995</v>
      </c>
      <c r="I27" s="31">
        <f t="shared" si="3"/>
        <v>3059.7</v>
      </c>
      <c r="J27" s="31">
        <f t="shared" si="4"/>
        <v>47935.3</v>
      </c>
    </row>
    <row r="28" spans="2:10" x14ac:dyDescent="0.25">
      <c r="D28" s="20" t="s">
        <v>65</v>
      </c>
      <c r="E28" s="31">
        <v>60000</v>
      </c>
      <c r="F28" s="31">
        <f t="shared" si="0"/>
        <v>6000</v>
      </c>
      <c r="G28" s="31">
        <f t="shared" si="1"/>
        <v>27000</v>
      </c>
      <c r="H28" s="31">
        <f t="shared" si="2"/>
        <v>93000</v>
      </c>
      <c r="I28" s="31">
        <f t="shared" si="3"/>
        <v>5580</v>
      </c>
      <c r="J28" s="31">
        <f t="shared" si="4"/>
        <v>87420</v>
      </c>
    </row>
    <row r="29" spans="2:10" ht="15.75" thickBot="1" x14ac:dyDescent="0.3">
      <c r="D29" s="20" t="s">
        <v>66</v>
      </c>
      <c r="E29" s="31">
        <v>65000</v>
      </c>
      <c r="F29" s="31">
        <f t="shared" si="0"/>
        <v>6500</v>
      </c>
      <c r="G29" s="31">
        <f>E29*45%</f>
        <v>29250</v>
      </c>
      <c r="H29" s="31">
        <f t="shared" si="2"/>
        <v>100750</v>
      </c>
      <c r="I29" s="31">
        <f t="shared" si="3"/>
        <v>6045</v>
      </c>
      <c r="J29" s="31">
        <f t="shared" si="4"/>
        <v>94705</v>
      </c>
    </row>
    <row r="30" spans="2:10" ht="16.5" thickTop="1" thickBot="1" x14ac:dyDescent="0.3">
      <c r="D30" s="19" t="s">
        <v>67</v>
      </c>
      <c r="E30" s="32"/>
      <c r="F30" s="32">
        <f>SUM(F7:F29)</f>
        <v>132876.29999999999</v>
      </c>
      <c r="G30" s="32">
        <f t="shared" ref="G30:J30" si="5">SUM(G7:G29)</f>
        <v>597943.35</v>
      </c>
      <c r="H30" s="32">
        <f t="shared" si="5"/>
        <v>2059582.65</v>
      </c>
      <c r="I30" s="32">
        <f t="shared" si="5"/>
        <v>123574.95899999999</v>
      </c>
      <c r="J30" s="32">
        <f t="shared" si="5"/>
        <v>1936007.6910000003</v>
      </c>
    </row>
    <row r="31" spans="2:10" ht="15.75" thickTop="1" x14ac:dyDescent="0.25">
      <c r="B31" s="21" t="s">
        <v>68</v>
      </c>
    </row>
    <row r="32" spans="2:10" x14ac:dyDescent="0.25">
      <c r="B32" s="22" t="s">
        <v>69</v>
      </c>
      <c r="E32" s="23"/>
      <c r="F32" s="23"/>
      <c r="G32" s="23"/>
      <c r="H32" s="23"/>
    </row>
    <row r="33" spans="1:8" x14ac:dyDescent="0.25">
      <c r="A33" s="23">
        <v>1</v>
      </c>
      <c r="B33" s="23" t="s">
        <v>70</v>
      </c>
      <c r="E33" s="23"/>
      <c r="F33" s="23"/>
      <c r="G33" s="23"/>
      <c r="H33" s="23"/>
    </row>
    <row r="34" spans="1:8" x14ac:dyDescent="0.25">
      <c r="A34" s="23">
        <v>2</v>
      </c>
      <c r="B34" s="23" t="s">
        <v>71</v>
      </c>
      <c r="E34" s="23"/>
      <c r="F34" s="23"/>
      <c r="G34" s="23"/>
      <c r="H34" s="23"/>
    </row>
    <row r="35" spans="1:8" x14ac:dyDescent="0.25">
      <c r="A35" s="23">
        <v>3</v>
      </c>
      <c r="B35" s="23" t="s">
        <v>72</v>
      </c>
    </row>
    <row r="36" spans="1:8" x14ac:dyDescent="0.25">
      <c r="A36" s="23">
        <v>4</v>
      </c>
      <c r="B36" s="23" t="s">
        <v>73</v>
      </c>
      <c r="C36" s="23"/>
      <c r="D36" s="23"/>
    </row>
    <row r="37" spans="1:8" x14ac:dyDescent="0.25">
      <c r="A37" s="23">
        <v>5</v>
      </c>
      <c r="B37" s="23" t="s">
        <v>74</v>
      </c>
      <c r="C37" s="23"/>
      <c r="D37" s="23"/>
    </row>
    <row r="38" spans="1:8" x14ac:dyDescent="0.25">
      <c r="A38" s="23">
        <v>6</v>
      </c>
      <c r="B38" s="23" t="s">
        <v>75</v>
      </c>
      <c r="C38" s="23"/>
      <c r="D38" s="23"/>
    </row>
    <row r="39" spans="1:8" x14ac:dyDescent="0.25">
      <c r="A39" s="23"/>
      <c r="B39" s="23"/>
      <c r="C39" s="23"/>
      <c r="D39" s="23"/>
    </row>
    <row r="40" spans="1:8" x14ac:dyDescent="0.25">
      <c r="A40" s="23"/>
    </row>
    <row r="41" spans="1:8" x14ac:dyDescent="0.25">
      <c r="B41" s="21" t="s">
        <v>76</v>
      </c>
    </row>
    <row r="42" spans="1:8" x14ac:dyDescent="0.25">
      <c r="A42" s="23">
        <v>1</v>
      </c>
      <c r="B42" s="23" t="s">
        <v>77</v>
      </c>
      <c r="C42" s="23"/>
      <c r="D42" s="23"/>
    </row>
    <row r="44" spans="1:8" x14ac:dyDescent="0.25">
      <c r="B44" s="21" t="s">
        <v>78</v>
      </c>
    </row>
    <row r="45" spans="1:8" x14ac:dyDescent="0.25">
      <c r="B45" s="22" t="s">
        <v>79</v>
      </c>
    </row>
    <row r="46" spans="1:8" x14ac:dyDescent="0.25">
      <c r="A46" s="23"/>
      <c r="B46" s="23" t="s">
        <v>80</v>
      </c>
      <c r="E46" s="33">
        <f>AVERAGE(H7:H290)</f>
        <v>171631.88749999998</v>
      </c>
    </row>
    <row r="47" spans="1:8" x14ac:dyDescent="0.25">
      <c r="B47" s="23" t="s">
        <v>81</v>
      </c>
      <c r="E47" s="33">
        <f>MAX(E7:E29)</f>
        <v>149000</v>
      </c>
    </row>
    <row r="48" spans="1:8" x14ac:dyDescent="0.25">
      <c r="B48" s="23" t="s">
        <v>82</v>
      </c>
      <c r="E48" s="33">
        <f>MIN(E7:E29)</f>
        <v>24000</v>
      </c>
    </row>
    <row r="49" spans="2:5" x14ac:dyDescent="0.25">
      <c r="B49" s="23" t="s">
        <v>83</v>
      </c>
      <c r="E49" s="24">
        <f>COUNTA(D7:D29)</f>
        <v>23</v>
      </c>
    </row>
  </sheetData>
  <mergeCells count="1">
    <mergeCell ref="D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Day 1 - Live</vt:lpstr>
      <vt:lpstr>Day 1 - 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Singh</dc:creator>
  <cp:lastModifiedBy>Administrator</cp:lastModifiedBy>
  <dcterms:created xsi:type="dcterms:W3CDTF">2021-12-06T13:05:48Z</dcterms:created>
  <dcterms:modified xsi:type="dcterms:W3CDTF">2021-12-13T06:40:09Z</dcterms:modified>
</cp:coreProperties>
</file>