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\excel all workbook\"/>
    </mc:Choice>
  </mc:AlternateContent>
  <xr:revisionPtr revIDLastSave="0" documentId="13_ncr:1_{F4FC74FD-20E3-434B-AB4E-6B48B599AC2A}" xr6:coauthVersionLast="47" xr6:coauthVersionMax="47" xr10:uidLastSave="{00000000-0000-0000-0000-000000000000}"/>
  <bookViews>
    <workbookView xWindow="-120" yWindow="-120" windowWidth="20730" windowHeight="11160" xr2:uid="{6358CE38-1C24-004E-9F3E-2FC4D7A3353D}"/>
  </bookViews>
  <sheets>
    <sheet name="Advanced VLOOKU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_SALES">OFFSET('[1]Dyanmic names-Charts'!$E$3,0,0,COUNTA('[1]Dyanmic names-Charts'!$E$1:$E$65536)-1,1)</definedName>
    <definedName name="Budget">[2]Functions!$B$42</definedName>
    <definedName name="DaysList">[3]DataValSamples!$G$1:$G$7</definedName>
    <definedName name="Department">'[4]condition based  functions'!$F$2:$F$50</definedName>
    <definedName name="Downtown">[2]Functions!$C$18:$C$22</definedName>
    <definedName name="E_NAME">OFFSET('[1]Dyanmic names-Charts'!$C$3,0,0,COUNTA('[1]Dyanmic names-Charts'!$C$1:$C$65536)-1,1)</definedName>
    <definedName name="Earnings">'[4]condition based  functions'!$G$2:$G$50</definedName>
    <definedName name="EastAndWest">[5]INDEX!$D$91:$G$93,[5]INDEX!$D$96:$G$98</definedName>
    <definedName name="EMP_NAME">OFFSET('[6]chart data'!$B$6,0,0,COUNTA('[6]chart data'!$B$1:$B$65536)-1,1)</definedName>
    <definedName name="Expenses">[2]Functions!$B$33:$B$39</definedName>
    <definedName name="gross">'[1]Dynamic names'!$I$2:$I$28</definedName>
    <definedName name="label_name_chrt4">OFFSET('[1]Dynamic Chart-4'!$B$4,0,'[1]Dynamic Chart-4'!$J$1-1)</definedName>
    <definedName name="List1" localSheetId="0">#REF!</definedName>
    <definedName name="List1">#REF!</definedName>
    <definedName name="List2" localSheetId="0">#REF!</definedName>
    <definedName name="List2">#REF!</definedName>
    <definedName name="List3" localSheetId="0">#REF!</definedName>
    <definedName name="List3">#REF!</definedName>
    <definedName name="ListNames">'[7]List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OFFSET([8]Filters!$C$2,0,0,COUNTA([8]Filters!$C$1:$C$65536),COUNTA([8]Filters!$A$2:$IV$2))</definedName>
    <definedName name="Names">'[7]List Source'!$E$6:$E$10</definedName>
    <definedName name="NorthAndSouth">[5]INDEX!$D$67:$G$69,[5]INDEX!$D$72:$G$74</definedName>
    <definedName name="Number_mailed">'[1]Goal Seek, What-if,Scenarios'!$B$12</definedName>
    <definedName name="Overtime" localSheetId="0">[9]Question1!#REF!</definedName>
    <definedName name="Overtime">[9]Question1!#REF!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[5]AREAS!$C$3:$D$6,[5]AREAS!$C$8:$D$11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OFFSET('[8]chart data'!$C$5,0,0,COUNTA('[8]chart data'!$C$1:$C$65536),1)</definedName>
    <definedName name="qty">'[2]Tips&amp;Tricks'!$G$46:$G$51</definedName>
    <definedName name="rate">'[2]Tips&amp;Tricks'!$H$46:$H$51</definedName>
    <definedName name="Region">'[4]condition based  functions'!$E$2:$E$50</definedName>
    <definedName name="repairvisits">OFFSET('[1]Dynamic Chart-5'!$C$7,MATCH('[1]Dynamic Chart-5'!$F$7,'[1]Dynamic Chart-5'!$C$7:$C$25,0)-1,1,'[1]Dynamic Chart-5'!$F$9,1)</definedName>
    <definedName name="S" localSheetId="0">#REF!</definedName>
    <definedName name="S">#REF!</definedName>
    <definedName name="Sidewalk">[2]Functions!$T$36:$T$39</definedName>
    <definedName name="Sky">[2]Functions!$S$36:$S$39</definedName>
    <definedName name="startday">'[10]date and time '!$C$60</definedName>
    <definedName name="Suburban">[2]Functions!$D$18:$D$22</definedName>
    <definedName name="TestScores">[2]Functions!$G$33:$G$38</definedName>
    <definedName name="TExpenses">[2]Functions!$B$40</definedName>
    <definedName name="Total" localSheetId="0">'[8]chart data'!#REF!</definedName>
    <definedName name="Total">'[8]chart data'!#REF!</definedName>
    <definedName name="UserChoice" localSheetId="0">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" l="1"/>
  <c r="I92" i="1"/>
  <c r="I93" i="1"/>
  <c r="I94" i="1"/>
  <c r="I90" i="1"/>
  <c r="H79" i="1"/>
  <c r="C61" i="1"/>
  <c r="C62" i="1"/>
  <c r="C63" i="1"/>
  <c r="C64" i="1"/>
  <c r="C65" i="1"/>
  <c r="C66" i="1"/>
  <c r="C67" i="1"/>
  <c r="C68" i="1"/>
  <c r="C69" i="1"/>
  <c r="C70" i="1"/>
  <c r="C71" i="1"/>
  <c r="C72" i="1"/>
  <c r="C60" i="1"/>
  <c r="D43" i="1"/>
  <c r="D44" i="1"/>
  <c r="D45" i="1"/>
  <c r="D46" i="1"/>
  <c r="D47" i="1"/>
  <c r="D48" i="1"/>
  <c r="D49" i="1"/>
  <c r="D50" i="1"/>
  <c r="E50" i="1" s="1"/>
  <c r="D51" i="1"/>
  <c r="D52" i="1"/>
  <c r="D42" i="1"/>
  <c r="E42" i="1" s="1"/>
  <c r="E51" i="1"/>
  <c r="B16" i="1"/>
  <c r="B3" i="1"/>
  <c r="E52" i="1"/>
  <c r="E49" i="1"/>
  <c r="E48" i="1"/>
  <c r="E47" i="1"/>
  <c r="E46" i="1"/>
  <c r="G45" i="1"/>
  <c r="E45" i="1"/>
  <c r="G44" i="1"/>
  <c r="E44" i="1"/>
  <c r="E43" i="1"/>
  <c r="D17" i="1"/>
  <c r="D18" i="1" s="1"/>
  <c r="E16" i="1"/>
  <c r="D19" i="1" l="1"/>
  <c r="E18" i="1"/>
  <c r="E17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5" i="1" s="1"/>
  <c r="E34" i="1"/>
</calcChain>
</file>

<file path=xl/sharedStrings.xml><?xml version="1.0" encoding="utf-8"?>
<sst xmlns="http://schemas.openxmlformats.org/spreadsheetml/2006/main" count="107" uniqueCount="72">
  <si>
    <t>Income is Greater Than or Equal To…</t>
  </si>
  <si>
    <t>Tax Rate</t>
  </si>
  <si>
    <t xml:space="preserve">Enter Income: </t>
  </si>
  <si>
    <t xml:space="preserve">The Tax Rate is: </t>
  </si>
  <si>
    <t>Note: This is set up to work with whole numbers only (no decimals).</t>
  </si>
  <si>
    <t>Problem2</t>
  </si>
  <si>
    <t>Date:</t>
  </si>
  <si>
    <t>Date</t>
  </si>
  <si>
    <t>Weekday</t>
  </si>
  <si>
    <t>Amount</t>
  </si>
  <si>
    <t>Amount:</t>
  </si>
  <si>
    <t>Problem3</t>
  </si>
  <si>
    <t>Sales Rep</t>
  </si>
  <si>
    <t>Years</t>
  </si>
  <si>
    <t>Sales</t>
  </si>
  <si>
    <t>Comm.
 Rate</t>
  </si>
  <si>
    <t>Commission</t>
  </si>
  <si>
    <t>&lt;3 Years Tenure</t>
  </si>
  <si>
    <t>3+ Years Tenure</t>
  </si>
  <si>
    <t>Benson</t>
  </si>
  <si>
    <t>Amt Sold</t>
  </si>
  <si>
    <t>Rate</t>
  </si>
  <si>
    <t>Davidson</t>
  </si>
  <si>
    <t>Ellison</t>
  </si>
  <si>
    <t>Gomez</t>
  </si>
  <si>
    <t>Hernandez</t>
  </si>
  <si>
    <t>Kelly</t>
  </si>
  <si>
    <t>Martin</t>
  </si>
  <si>
    <t>Oswald</t>
  </si>
  <si>
    <t>Reginald</t>
  </si>
  <si>
    <t>Veras</t>
  </si>
  <si>
    <t>Wilmington</t>
  </si>
  <si>
    <t>Problem4</t>
  </si>
  <si>
    <t>Student</t>
  </si>
  <si>
    <t>Score</t>
  </si>
  <si>
    <t>Grade</t>
  </si>
  <si>
    <t>Adams</t>
  </si>
  <si>
    <t>F</t>
  </si>
  <si>
    <t>Baker</t>
  </si>
  <si>
    <t>D</t>
  </si>
  <si>
    <t>Camden</t>
  </si>
  <si>
    <t>C</t>
  </si>
  <si>
    <t>Dailey</t>
  </si>
  <si>
    <t>B</t>
  </si>
  <si>
    <t>A</t>
  </si>
  <si>
    <t>Jackson</t>
  </si>
  <si>
    <t>Maplethorpe</t>
  </si>
  <si>
    <t>Paulson</t>
  </si>
  <si>
    <t>Ramirez</t>
  </si>
  <si>
    <t>Sosa</t>
  </si>
  <si>
    <t>Thompson</t>
  </si>
  <si>
    <t>Wilson</t>
  </si>
  <si>
    <t>Problem5</t>
  </si>
  <si>
    <t>Price</t>
  </si>
  <si>
    <t>Product</t>
  </si>
  <si>
    <t>Size</t>
  </si>
  <si>
    <t>shirt</t>
  </si>
  <si>
    <t>medium</t>
  </si>
  <si>
    <t>Shirt</t>
  </si>
  <si>
    <t>Medium</t>
  </si>
  <si>
    <t>Large</t>
  </si>
  <si>
    <t>Jacket</t>
  </si>
  <si>
    <t>Problem6</t>
  </si>
  <si>
    <t>Class</t>
  </si>
  <si>
    <t>Marks</t>
  </si>
  <si>
    <t>Ann</t>
  </si>
  <si>
    <t>Betsy</t>
  </si>
  <si>
    <t>Chuck</t>
  </si>
  <si>
    <t>David</t>
  </si>
  <si>
    <t>E</t>
  </si>
  <si>
    <t>George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</si>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</sst>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"/>
    <numFmt numFmtId="165" formatCode="dddd"/>
  </numFmts>
  <fonts count="6" x14ac:knownFonts="1"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top" wrapText="1"/>
    </xf>
    <xf numFmtId="0" fontId="2" fillId="0" borderId="0" xfId="1" applyFont="1" applyAlignment="1">
      <alignment horizontal="right"/>
    </xf>
    <xf numFmtId="164" fontId="3" fillId="0" borderId="0" xfId="1" applyNumberFormat="1" applyFont="1" applyAlignment="1">
      <alignment horizontal="right" vertical="top" wrapText="1"/>
    </xf>
    <xf numFmtId="164" fontId="3" fillId="3" borderId="2" xfId="1" applyNumberFormat="1" applyFont="1" applyFill="1" applyBorder="1" applyAlignment="1">
      <alignment horizontal="right" vertical="top" wrapText="1"/>
    </xf>
    <xf numFmtId="10" fontId="3" fillId="3" borderId="2" xfId="1" applyNumberFormat="1" applyFont="1" applyFill="1" applyBorder="1" applyAlignment="1">
      <alignment horizontal="center" vertical="top" wrapText="1"/>
    </xf>
    <xf numFmtId="10" fontId="3" fillId="0" borderId="0" xfId="1" applyNumberFormat="1" applyFont="1" applyAlignment="1">
      <alignment horizontal="right" vertical="top" wrapText="1"/>
    </xf>
    <xf numFmtId="164" fontId="3" fillId="3" borderId="3" xfId="1" applyNumberFormat="1" applyFont="1" applyFill="1" applyBorder="1" applyAlignment="1">
      <alignment horizontal="right" vertical="top" wrapText="1"/>
    </xf>
    <xf numFmtId="10" fontId="3" fillId="3" borderId="3" xfId="1" applyNumberFormat="1" applyFont="1" applyFill="1" applyBorder="1" applyAlignment="1">
      <alignment horizontal="center" vertical="top" wrapText="1"/>
    </xf>
    <xf numFmtId="0" fontId="4" fillId="0" borderId="0" xfId="1" applyFont="1"/>
    <xf numFmtId="14" fontId="1" fillId="0" borderId="0" xfId="1" applyNumberFormat="1"/>
    <xf numFmtId="0" fontId="2" fillId="2" borderId="1" xfId="1" applyFont="1" applyFill="1" applyBorder="1" applyAlignment="1">
      <alignment horizontal="center"/>
    </xf>
    <xf numFmtId="14" fontId="1" fillId="3" borderId="1" xfId="1" applyNumberFormat="1" applyFill="1" applyBorder="1"/>
    <xf numFmtId="165" fontId="1" fillId="3" borderId="1" xfId="1" applyNumberFormat="1" applyFill="1" applyBorder="1" applyAlignment="1">
      <alignment horizontal="center"/>
    </xf>
    <xf numFmtId="0" fontId="1" fillId="3" borderId="1" xfId="1" applyFill="1" applyBorder="1"/>
    <xf numFmtId="0" fontId="2" fillId="2" borderId="1" xfId="1" applyFont="1" applyFill="1" applyBorder="1"/>
    <xf numFmtId="10" fontId="2" fillId="2" borderId="1" xfId="2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wrapText="1"/>
    </xf>
    <xf numFmtId="0" fontId="2" fillId="2" borderId="0" xfId="1" applyFont="1" applyFill="1" applyAlignment="1">
      <alignment horizontal="centerContinuous"/>
    </xf>
    <xf numFmtId="0" fontId="2" fillId="0" borderId="0" xfId="1" applyFont="1"/>
    <xf numFmtId="0" fontId="1" fillId="0" borderId="0" xfId="1" applyAlignment="1">
      <alignment horizontal="center"/>
    </xf>
    <xf numFmtId="3" fontId="1" fillId="0" borderId="0" xfId="1" applyNumberFormat="1"/>
    <xf numFmtId="10" fontId="1" fillId="0" borderId="0" xfId="2" applyNumberFormat="1"/>
    <xf numFmtId="3" fontId="1" fillId="3" borderId="1" xfId="1" applyNumberFormat="1" applyFill="1" applyBorder="1"/>
    <xf numFmtId="10" fontId="1" fillId="3" borderId="1" xfId="2" applyNumberFormat="1" applyFill="1" applyBorder="1"/>
    <xf numFmtId="0" fontId="2" fillId="2" borderId="4" xfId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4" borderId="3" xfId="1" applyFont="1" applyFill="1" applyBorder="1" applyAlignment="1">
      <alignment horizontal="center" wrapText="1"/>
    </xf>
    <xf numFmtId="43" fontId="3" fillId="5" borderId="3" xfId="3" applyFont="1" applyFill="1" applyBorder="1" applyAlignment="1">
      <alignment horizontal="right" wrapText="1"/>
    </xf>
    <xf numFmtId="43" fontId="3" fillId="4" borderId="3" xfId="3" applyFont="1" applyFill="1" applyBorder="1" applyAlignment="1">
      <alignment horizontal="right" wrapText="1"/>
    </xf>
    <xf numFmtId="0" fontId="1" fillId="0" borderId="1" xfId="1" applyBorder="1"/>
    <xf numFmtId="164" fontId="1" fillId="0" borderId="0" xfId="1" applyNumberFormat="1" applyAlignment="1">
      <alignment horizontal="center"/>
    </xf>
  </cellXfs>
  <cellStyles count="4">
    <cellStyle name="Comma 3" xfId="3" xr:uid="{9FF44074-20E2-E945-B836-C9ECC8289206}"/>
    <cellStyle name="Normal" xfId="0" builtinId="0"/>
    <cellStyle name="Normal 2 3" xfId="1" xr:uid="{2104C57E-64F4-2C4F-878A-6B3BFBCAE18B}"/>
    <cellStyle name="Percent 3" xfId="2" xr:uid="{0CF29700-0E70-734C-A6D5-E0D45EEFC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new%20excel%20train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dav\OneDrive\Desktop\Excel%20Practice%20-%20Excel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yanti\d\Training\Example_Advanced%20Excel%20No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3"/>
      <sheetName val="Combination"/>
      <sheetName val="Lookup Functions-3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Sourc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68BA-E43D-7148-8E93-A1A9CEC3E71E}">
  <dimension ref="A1:K94"/>
  <sheetViews>
    <sheetView tabSelected="1" topLeftCell="A78" zoomScaleNormal="100" workbookViewId="0">
      <selection activeCell="K89" sqref="K89"/>
    </sheetView>
  </sheetViews>
  <sheetFormatPr defaultColWidth="8.125" defaultRowHeight="10.5" x14ac:dyDescent="0.15"/>
  <cols>
    <col min="1" max="1" width="17.5" style="1" customWidth="1"/>
    <col min="2" max="2" width="10.875" style="1" customWidth="1"/>
    <col min="3" max="3" width="16" style="1" customWidth="1"/>
    <col min="4" max="4" width="14.125" style="1" customWidth="1"/>
    <col min="5" max="5" width="15.125" style="1" customWidth="1"/>
    <col min="6" max="6" width="11.625" style="1" customWidth="1"/>
    <col min="7" max="7" width="8.125" style="1"/>
    <col min="8" max="8" width="10.875" style="1" customWidth="1"/>
    <col min="9" max="16384" width="8.125" style="1"/>
  </cols>
  <sheetData>
    <row r="1" spans="1:6" ht="38.25" x14ac:dyDescent="0.15">
      <c r="D1" s="2" t="s">
        <v>0</v>
      </c>
      <c r="E1" s="2" t="s">
        <v>1</v>
      </c>
    </row>
    <row r="2" spans="1:6" ht="12.75" x14ac:dyDescent="0.2">
      <c r="A2" s="3" t="s">
        <v>2</v>
      </c>
      <c r="B2" s="4">
        <v>21566</v>
      </c>
      <c r="D2" s="5">
        <v>0</v>
      </c>
      <c r="E2" s="6">
        <v>0.15</v>
      </c>
    </row>
    <row r="3" spans="1:6" ht="12.75" x14ac:dyDescent="0.2">
      <c r="A3" s="3" t="s">
        <v>3</v>
      </c>
      <c r="B3" s="7">
        <f>VLOOKUP(B2,D1:E7,2,1)</f>
        <v>0.28000000000000003</v>
      </c>
      <c r="D3" s="8">
        <v>2651</v>
      </c>
      <c r="E3" s="9">
        <v>0.28000000000000003</v>
      </c>
    </row>
    <row r="4" spans="1:6" ht="12.75" x14ac:dyDescent="0.15">
      <c r="D4" s="8">
        <v>27301</v>
      </c>
      <c r="E4" s="9">
        <v>0.31</v>
      </c>
    </row>
    <row r="5" spans="1:6" ht="12.75" x14ac:dyDescent="0.15">
      <c r="D5" s="8">
        <v>58501</v>
      </c>
      <c r="E5" s="9">
        <v>0.36</v>
      </c>
    </row>
    <row r="6" spans="1:6" ht="12.75" x14ac:dyDescent="0.15">
      <c r="D6" s="8">
        <v>131801</v>
      </c>
      <c r="E6" s="9">
        <v>0.39600000000000002</v>
      </c>
    </row>
    <row r="7" spans="1:6" ht="12.75" x14ac:dyDescent="0.15">
      <c r="D7" s="8">
        <v>284701</v>
      </c>
      <c r="E7" s="9">
        <v>0.45250000000000001</v>
      </c>
    </row>
    <row r="9" spans="1:6" ht="12.75" x14ac:dyDescent="0.2">
      <c r="A9" s="10" t="s">
        <v>4</v>
      </c>
    </row>
    <row r="13" spans="1:6" x14ac:dyDescent="0.15">
      <c r="A13" s="1" t="s">
        <v>5</v>
      </c>
    </row>
    <row r="15" spans="1:6" ht="12.75" x14ac:dyDescent="0.2">
      <c r="A15" s="1" t="s">
        <v>6</v>
      </c>
      <c r="B15" s="11">
        <v>37640</v>
      </c>
      <c r="D15" s="12" t="s">
        <v>7</v>
      </c>
      <c r="E15" s="12" t="s">
        <v>8</v>
      </c>
      <c r="F15" s="12" t="s">
        <v>9</v>
      </c>
    </row>
    <row r="16" spans="1:6" x14ac:dyDescent="0.15">
      <c r="A16" s="1" t="s">
        <v>10</v>
      </c>
      <c r="B16" s="1">
        <f>VLOOKUP(B15,D15:F35,3,1)</f>
        <v>114</v>
      </c>
      <c r="D16" s="13">
        <v>37622</v>
      </c>
      <c r="E16" s="14">
        <f t="shared" ref="E16:E35" si="0">D16</f>
        <v>37622</v>
      </c>
      <c r="F16" s="15">
        <v>23</v>
      </c>
    </row>
    <row r="17" spans="4:6" x14ac:dyDescent="0.15">
      <c r="D17" s="13">
        <f t="shared" ref="D17:D35" si="1">D16+1</f>
        <v>37623</v>
      </c>
      <c r="E17" s="14">
        <f t="shared" si="0"/>
        <v>37623</v>
      </c>
      <c r="F17" s="15">
        <v>179</v>
      </c>
    </row>
    <row r="18" spans="4:6" x14ac:dyDescent="0.15">
      <c r="D18" s="13">
        <f t="shared" si="1"/>
        <v>37624</v>
      </c>
      <c r="E18" s="14">
        <f t="shared" si="0"/>
        <v>37624</v>
      </c>
      <c r="F18" s="15">
        <v>149</v>
      </c>
    </row>
    <row r="19" spans="4:6" x14ac:dyDescent="0.15">
      <c r="D19" s="13">
        <f t="shared" si="1"/>
        <v>37625</v>
      </c>
      <c r="E19" s="14">
        <f t="shared" si="0"/>
        <v>37625</v>
      </c>
      <c r="F19" s="15">
        <v>196</v>
      </c>
    </row>
    <row r="20" spans="4:6" x14ac:dyDescent="0.15">
      <c r="D20" s="13">
        <f t="shared" si="1"/>
        <v>37626</v>
      </c>
      <c r="E20" s="14">
        <f t="shared" si="0"/>
        <v>37626</v>
      </c>
      <c r="F20" s="15">
        <v>131</v>
      </c>
    </row>
    <row r="21" spans="4:6" x14ac:dyDescent="0.15">
      <c r="D21" s="13">
        <f t="shared" si="1"/>
        <v>37627</v>
      </c>
      <c r="E21" s="14">
        <f t="shared" si="0"/>
        <v>37627</v>
      </c>
      <c r="F21" s="15">
        <v>179</v>
      </c>
    </row>
    <row r="22" spans="4:6" x14ac:dyDescent="0.15">
      <c r="D22" s="13">
        <f t="shared" si="1"/>
        <v>37628</v>
      </c>
      <c r="E22" s="14">
        <f t="shared" si="0"/>
        <v>37628</v>
      </c>
      <c r="F22" s="15">
        <v>134</v>
      </c>
    </row>
    <row r="23" spans="4:6" x14ac:dyDescent="0.15">
      <c r="D23" s="13">
        <f t="shared" si="1"/>
        <v>37629</v>
      </c>
      <c r="E23" s="14">
        <f t="shared" si="0"/>
        <v>37629</v>
      </c>
      <c r="F23" s="15">
        <v>179</v>
      </c>
    </row>
    <row r="24" spans="4:6" x14ac:dyDescent="0.15">
      <c r="D24" s="13">
        <f t="shared" si="1"/>
        <v>37630</v>
      </c>
      <c r="E24" s="14">
        <f t="shared" si="0"/>
        <v>37630</v>
      </c>
      <c r="F24" s="15">
        <v>193</v>
      </c>
    </row>
    <row r="25" spans="4:6" x14ac:dyDescent="0.15">
      <c r="D25" s="13">
        <f t="shared" si="1"/>
        <v>37631</v>
      </c>
      <c r="E25" s="14">
        <f t="shared" si="0"/>
        <v>37631</v>
      </c>
      <c r="F25" s="15">
        <v>191</v>
      </c>
    </row>
    <row r="26" spans="4:6" x14ac:dyDescent="0.15">
      <c r="D26" s="13">
        <f t="shared" si="1"/>
        <v>37632</v>
      </c>
      <c r="E26" s="14">
        <f t="shared" si="0"/>
        <v>37632</v>
      </c>
      <c r="F26" s="15">
        <v>176</v>
      </c>
    </row>
    <row r="27" spans="4:6" x14ac:dyDescent="0.15">
      <c r="D27" s="13">
        <f t="shared" si="1"/>
        <v>37633</v>
      </c>
      <c r="E27" s="14">
        <f t="shared" si="0"/>
        <v>37633</v>
      </c>
      <c r="F27" s="15">
        <v>189</v>
      </c>
    </row>
    <row r="28" spans="4:6" x14ac:dyDescent="0.15">
      <c r="D28" s="13">
        <f t="shared" si="1"/>
        <v>37634</v>
      </c>
      <c r="E28" s="14">
        <f t="shared" si="0"/>
        <v>37634</v>
      </c>
      <c r="F28" s="15">
        <v>163</v>
      </c>
    </row>
    <row r="29" spans="4:6" x14ac:dyDescent="0.15">
      <c r="D29" s="13">
        <f t="shared" si="1"/>
        <v>37635</v>
      </c>
      <c r="E29" s="14">
        <f t="shared" si="0"/>
        <v>37635</v>
      </c>
      <c r="F29" s="15">
        <v>121</v>
      </c>
    </row>
    <row r="30" spans="4:6" x14ac:dyDescent="0.15">
      <c r="D30" s="13">
        <f t="shared" si="1"/>
        <v>37636</v>
      </c>
      <c r="E30" s="14">
        <f t="shared" si="0"/>
        <v>37636</v>
      </c>
      <c r="F30" s="15">
        <v>100</v>
      </c>
    </row>
    <row r="31" spans="4:6" x14ac:dyDescent="0.15">
      <c r="D31" s="13">
        <f t="shared" si="1"/>
        <v>37637</v>
      </c>
      <c r="E31" s="14">
        <f t="shared" si="0"/>
        <v>37637</v>
      </c>
      <c r="F31" s="15">
        <v>109</v>
      </c>
    </row>
    <row r="32" spans="4:6" x14ac:dyDescent="0.15">
      <c r="D32" s="13">
        <f t="shared" si="1"/>
        <v>37638</v>
      </c>
      <c r="E32" s="14">
        <f t="shared" si="0"/>
        <v>37638</v>
      </c>
      <c r="F32" s="15">
        <v>151</v>
      </c>
    </row>
    <row r="33" spans="1:11" x14ac:dyDescent="0.15">
      <c r="D33" s="13">
        <f t="shared" si="1"/>
        <v>37639</v>
      </c>
      <c r="E33" s="14">
        <f t="shared" si="0"/>
        <v>37639</v>
      </c>
      <c r="F33" s="15">
        <v>138</v>
      </c>
    </row>
    <row r="34" spans="1:11" x14ac:dyDescent="0.15">
      <c r="D34" s="13">
        <f t="shared" si="1"/>
        <v>37640</v>
      </c>
      <c r="E34" s="14">
        <f t="shared" si="0"/>
        <v>37640</v>
      </c>
      <c r="F34" s="15">
        <v>114</v>
      </c>
    </row>
    <row r="35" spans="1:11" x14ac:dyDescent="0.15">
      <c r="D35" s="13">
        <f t="shared" si="1"/>
        <v>37641</v>
      </c>
      <c r="E35" s="14">
        <f t="shared" si="0"/>
        <v>37641</v>
      </c>
      <c r="F35" s="15">
        <v>156</v>
      </c>
    </row>
    <row r="39" spans="1:11" x14ac:dyDescent="0.15">
      <c r="A39" s="1" t="s">
        <v>11</v>
      </c>
    </row>
    <row r="41" spans="1:11" ht="25.5" x14ac:dyDescent="0.2">
      <c r="A41" s="16" t="s">
        <v>12</v>
      </c>
      <c r="B41" s="17" t="s">
        <v>13</v>
      </c>
      <c r="C41" s="12" t="s">
        <v>14</v>
      </c>
      <c r="D41" s="18" t="s">
        <v>15</v>
      </c>
      <c r="E41" s="12" t="s">
        <v>16</v>
      </c>
      <c r="G41" s="19" t="s">
        <v>17</v>
      </c>
      <c r="H41" s="19"/>
      <c r="I41" s="20"/>
      <c r="J41" s="19" t="s">
        <v>18</v>
      </c>
      <c r="K41" s="19"/>
    </row>
    <row r="42" spans="1:11" ht="12.75" x14ac:dyDescent="0.2">
      <c r="A42" s="1" t="s">
        <v>19</v>
      </c>
      <c r="B42" s="21">
        <v>2</v>
      </c>
      <c r="C42" s="22">
        <v>120000</v>
      </c>
      <c r="D42" s="23">
        <f>IF(B42&lt;3,VLOOKUP(C42,$G$42:$H$49,2),VLOOKUP(C42,$J$42:$K$48,2))</f>
        <v>7.0000000000000007E-2</v>
      </c>
      <c r="E42" s="22">
        <f t="shared" ref="E42:E52" si="2">C42*D42</f>
        <v>8400</v>
      </c>
      <c r="G42" s="12" t="s">
        <v>20</v>
      </c>
      <c r="H42" s="12" t="s">
        <v>21</v>
      </c>
      <c r="J42" s="12" t="s">
        <v>20</v>
      </c>
      <c r="K42" s="12" t="s">
        <v>21</v>
      </c>
    </row>
    <row r="43" spans="1:11" x14ac:dyDescent="0.15">
      <c r="A43" s="1" t="s">
        <v>22</v>
      </c>
      <c r="B43" s="21">
        <v>1</v>
      </c>
      <c r="C43" s="22">
        <v>210921</v>
      </c>
      <c r="D43" s="23">
        <f t="shared" ref="D43:D52" si="3">IF(B43&lt;3,VLOOKUP(C43,$G$42:$H$49,2),VLOOKUP(C43,$J$42:$K$48,2))</f>
        <v>7.0000000000000007E-2</v>
      </c>
      <c r="E43" s="22">
        <f t="shared" si="2"/>
        <v>14764.470000000001</v>
      </c>
      <c r="G43" s="24">
        <v>0</v>
      </c>
      <c r="H43" s="25">
        <v>1.4999999999999999E-2</v>
      </c>
      <c r="J43" s="24">
        <v>0</v>
      </c>
      <c r="K43" s="25">
        <v>0.02</v>
      </c>
    </row>
    <row r="44" spans="1:11" x14ac:dyDescent="0.15">
      <c r="A44" s="1" t="s">
        <v>23</v>
      </c>
      <c r="B44" s="21">
        <v>1</v>
      </c>
      <c r="C44" s="22">
        <v>100000</v>
      </c>
      <c r="D44" s="23">
        <f t="shared" si="3"/>
        <v>7.0000000000000007E-2</v>
      </c>
      <c r="E44" s="22">
        <f t="shared" si="2"/>
        <v>7000.0000000000009</v>
      </c>
      <c r="G44" s="24">
        <f>G43+5000</f>
        <v>5000</v>
      </c>
      <c r="H44" s="25">
        <v>3.2500000000000001E-2</v>
      </c>
      <c r="J44" s="24">
        <v>50000</v>
      </c>
      <c r="K44" s="25">
        <v>6.25E-2</v>
      </c>
    </row>
    <row r="45" spans="1:11" x14ac:dyDescent="0.15">
      <c r="A45" s="1" t="s">
        <v>24</v>
      </c>
      <c r="B45" s="21">
        <v>2</v>
      </c>
      <c r="C45" s="22">
        <v>87401</v>
      </c>
      <c r="D45" s="23">
        <f t="shared" si="3"/>
        <v>0.06</v>
      </c>
      <c r="E45" s="22">
        <f t="shared" si="2"/>
        <v>5244.0599999999995</v>
      </c>
      <c r="G45" s="24">
        <f>G44+5000</f>
        <v>10000</v>
      </c>
      <c r="H45" s="25">
        <v>3.5000000000000003E-2</v>
      </c>
      <c r="J45" s="24">
        <v>100000</v>
      </c>
      <c r="K45" s="25">
        <v>7.2499999999999995E-2</v>
      </c>
    </row>
    <row r="46" spans="1:11" x14ac:dyDescent="0.15">
      <c r="A46" s="1" t="s">
        <v>25</v>
      </c>
      <c r="B46" s="21">
        <v>6</v>
      </c>
      <c r="C46" s="22">
        <v>310983</v>
      </c>
      <c r="D46" s="23">
        <f t="shared" si="3"/>
        <v>9.2499999999999999E-2</v>
      </c>
      <c r="E46" s="22">
        <f t="shared" si="2"/>
        <v>28765.927499999998</v>
      </c>
      <c r="G46" s="24">
        <v>20000</v>
      </c>
      <c r="H46" s="25">
        <v>0.05</v>
      </c>
      <c r="J46" s="24">
        <v>200000</v>
      </c>
      <c r="K46" s="25">
        <v>8.2500000000000004E-2</v>
      </c>
    </row>
    <row r="47" spans="1:11" x14ac:dyDescent="0.15">
      <c r="A47" s="1" t="s">
        <v>26</v>
      </c>
      <c r="B47" s="21">
        <v>3</v>
      </c>
      <c r="C47" s="22">
        <v>43902</v>
      </c>
      <c r="D47" s="23">
        <f t="shared" si="3"/>
        <v>0.02</v>
      </c>
      <c r="E47" s="22">
        <f t="shared" si="2"/>
        <v>878.04</v>
      </c>
      <c r="G47" s="24">
        <v>50000</v>
      </c>
      <c r="H47" s="25">
        <v>0.06</v>
      </c>
      <c r="J47" s="24">
        <v>300000</v>
      </c>
      <c r="K47" s="25">
        <v>9.2499999999999999E-2</v>
      </c>
    </row>
    <row r="48" spans="1:11" x14ac:dyDescent="0.15">
      <c r="A48" s="1" t="s">
        <v>27</v>
      </c>
      <c r="B48" s="21">
        <v>2</v>
      </c>
      <c r="C48" s="22">
        <v>121021</v>
      </c>
      <c r="D48" s="23">
        <f t="shared" si="3"/>
        <v>7.0000000000000007E-2</v>
      </c>
      <c r="E48" s="22">
        <f t="shared" si="2"/>
        <v>8471.4700000000012</v>
      </c>
      <c r="G48" s="24">
        <v>100000</v>
      </c>
      <c r="H48" s="25">
        <v>7.0000000000000007E-2</v>
      </c>
      <c r="J48" s="24">
        <v>500000</v>
      </c>
      <c r="K48" s="25">
        <v>0.1</v>
      </c>
    </row>
    <row r="49" spans="1:8" x14ac:dyDescent="0.15">
      <c r="A49" s="1" t="s">
        <v>28</v>
      </c>
      <c r="B49" s="21">
        <v>3</v>
      </c>
      <c r="C49" s="22">
        <v>908</v>
      </c>
      <c r="D49" s="23">
        <f t="shared" si="3"/>
        <v>0.02</v>
      </c>
      <c r="E49" s="22">
        <f t="shared" si="2"/>
        <v>18.16</v>
      </c>
      <c r="G49" s="24">
        <v>250000</v>
      </c>
      <c r="H49" s="25">
        <v>0.08</v>
      </c>
    </row>
    <row r="50" spans="1:8" x14ac:dyDescent="0.15">
      <c r="A50" s="1" t="s">
        <v>29</v>
      </c>
      <c r="B50" s="21">
        <v>1</v>
      </c>
      <c r="C50" s="22">
        <v>0</v>
      </c>
      <c r="D50" s="23">
        <f t="shared" si="3"/>
        <v>1.4999999999999999E-2</v>
      </c>
      <c r="E50" s="22">
        <f t="shared" si="2"/>
        <v>0</v>
      </c>
    </row>
    <row r="51" spans="1:8" x14ac:dyDescent="0.15">
      <c r="A51" s="1" t="s">
        <v>30</v>
      </c>
      <c r="B51" s="21">
        <v>4</v>
      </c>
      <c r="C51" s="22">
        <v>359832</v>
      </c>
      <c r="D51" s="23">
        <f t="shared" si="3"/>
        <v>9.2499999999999999E-2</v>
      </c>
      <c r="E51" s="22">
        <f t="shared" si="2"/>
        <v>33284.46</v>
      </c>
    </row>
    <row r="52" spans="1:8" x14ac:dyDescent="0.15">
      <c r="A52" s="1" t="s">
        <v>31</v>
      </c>
      <c r="B52" s="21">
        <v>4</v>
      </c>
      <c r="C52" s="22">
        <v>502983</v>
      </c>
      <c r="D52" s="23">
        <f t="shared" si="3"/>
        <v>0.1</v>
      </c>
      <c r="E52" s="22">
        <f t="shared" si="2"/>
        <v>50298.3</v>
      </c>
    </row>
    <row r="57" spans="1:8" x14ac:dyDescent="0.15">
      <c r="A57" s="1" t="s">
        <v>32</v>
      </c>
    </row>
    <row r="59" spans="1:8" ht="12.75" x14ac:dyDescent="0.2">
      <c r="A59" s="12" t="s">
        <v>33</v>
      </c>
      <c r="B59" s="12" t="s">
        <v>34</v>
      </c>
      <c r="C59" s="12" t="s">
        <v>35</v>
      </c>
      <c r="E59" s="26" t="s">
        <v>34</v>
      </c>
      <c r="F59" s="26" t="s">
        <v>35</v>
      </c>
    </row>
    <row r="60" spans="1:8" x14ac:dyDescent="0.15">
      <c r="A60" s="1" t="s">
        <v>36</v>
      </c>
      <c r="B60" s="1">
        <v>36</v>
      </c>
      <c r="C60" s="33" t="str">
        <f>VLOOKUP(B60,$E$59:$F$64,2,1)</f>
        <v>F</v>
      </c>
      <c r="E60" s="27">
        <v>0</v>
      </c>
      <c r="F60" s="27" t="s">
        <v>37</v>
      </c>
    </row>
    <row r="61" spans="1:8" x14ac:dyDescent="0.15">
      <c r="A61" s="1" t="s">
        <v>38</v>
      </c>
      <c r="B61" s="1">
        <v>68</v>
      </c>
      <c r="C61" s="33" t="str">
        <f t="shared" ref="C61:C72" si="4">VLOOKUP(B61,$E$59:$F$64,2,1)</f>
        <v>D</v>
      </c>
      <c r="E61" s="27">
        <v>40</v>
      </c>
      <c r="F61" s="27" t="s">
        <v>39</v>
      </c>
    </row>
    <row r="62" spans="1:8" x14ac:dyDescent="0.15">
      <c r="A62" s="1" t="s">
        <v>40</v>
      </c>
      <c r="B62" s="1">
        <v>50</v>
      </c>
      <c r="C62" s="33" t="str">
        <f t="shared" si="4"/>
        <v>D</v>
      </c>
      <c r="E62" s="27">
        <v>70</v>
      </c>
      <c r="F62" s="27" t="s">
        <v>41</v>
      </c>
    </row>
    <row r="63" spans="1:8" x14ac:dyDescent="0.15">
      <c r="A63" s="1" t="s">
        <v>42</v>
      </c>
      <c r="B63" s="1">
        <v>77</v>
      </c>
      <c r="C63" s="33" t="str">
        <f t="shared" si="4"/>
        <v>C</v>
      </c>
      <c r="E63" s="27">
        <v>80</v>
      </c>
      <c r="F63" s="27" t="s">
        <v>43</v>
      </c>
    </row>
    <row r="64" spans="1:8" x14ac:dyDescent="0.15">
      <c r="A64" s="1" t="s">
        <v>24</v>
      </c>
      <c r="B64" s="1">
        <v>92</v>
      </c>
      <c r="C64" s="33" t="str">
        <f t="shared" si="4"/>
        <v>A</v>
      </c>
      <c r="E64" s="27">
        <v>90</v>
      </c>
      <c r="F64" s="27" t="s">
        <v>44</v>
      </c>
    </row>
    <row r="65" spans="1:8" x14ac:dyDescent="0.15">
      <c r="A65" s="1" t="s">
        <v>25</v>
      </c>
      <c r="B65" s="1">
        <v>100</v>
      </c>
      <c r="C65" s="33" t="str">
        <f t="shared" si="4"/>
        <v>A</v>
      </c>
    </row>
    <row r="66" spans="1:8" x14ac:dyDescent="0.15">
      <c r="A66" s="1" t="s">
        <v>45</v>
      </c>
      <c r="B66" s="1">
        <v>74</v>
      </c>
      <c r="C66" s="33" t="str">
        <f t="shared" si="4"/>
        <v>C</v>
      </c>
    </row>
    <row r="67" spans="1:8" x14ac:dyDescent="0.15">
      <c r="A67" s="1" t="s">
        <v>46</v>
      </c>
      <c r="B67" s="1">
        <v>45</v>
      </c>
      <c r="C67" s="33" t="str">
        <f t="shared" si="4"/>
        <v>D</v>
      </c>
    </row>
    <row r="68" spans="1:8" x14ac:dyDescent="0.15">
      <c r="A68" s="1" t="s">
        <v>47</v>
      </c>
      <c r="B68" s="1">
        <v>60</v>
      </c>
      <c r="C68" s="33" t="str">
        <f t="shared" si="4"/>
        <v>D</v>
      </c>
    </row>
    <row r="69" spans="1:8" x14ac:dyDescent="0.15">
      <c r="A69" s="1" t="s">
        <v>48</v>
      </c>
      <c r="B69" s="1">
        <v>89</v>
      </c>
      <c r="C69" s="33" t="str">
        <f t="shared" si="4"/>
        <v>B</v>
      </c>
    </row>
    <row r="70" spans="1:8" x14ac:dyDescent="0.15">
      <c r="A70" s="1" t="s">
        <v>49</v>
      </c>
      <c r="B70" s="1">
        <v>99</v>
      </c>
      <c r="C70" s="33" t="str">
        <f t="shared" si="4"/>
        <v>A</v>
      </c>
    </row>
    <row r="71" spans="1:8" x14ac:dyDescent="0.15">
      <c r="A71" s="1" t="s">
        <v>50</v>
      </c>
      <c r="B71" s="1">
        <v>91</v>
      </c>
      <c r="C71" s="33" t="str">
        <f t="shared" si="4"/>
        <v>A</v>
      </c>
    </row>
    <row r="72" spans="1:8" x14ac:dyDescent="0.15">
      <c r="A72" s="1" t="s">
        <v>51</v>
      </c>
      <c r="B72" s="1">
        <v>59</v>
      </c>
      <c r="C72" s="33" t="str">
        <f t="shared" si="4"/>
        <v>D</v>
      </c>
    </row>
    <row r="75" spans="1:8" x14ac:dyDescent="0.15">
      <c r="A75" s="1" t="s">
        <v>52</v>
      </c>
    </row>
    <row r="78" spans="1:8" x14ac:dyDescent="0.15">
      <c r="H78" s="1" t="s">
        <v>53</v>
      </c>
    </row>
    <row r="79" spans="1:8" ht="15.75" x14ac:dyDescent="0.25">
      <c r="B79" s="28" t="s">
        <v>54</v>
      </c>
      <c r="C79" s="28" t="s">
        <v>55</v>
      </c>
      <c r="D79" s="28" t="s">
        <v>53</v>
      </c>
      <c r="F79" s="29" t="s">
        <v>56</v>
      </c>
      <c r="G79" s="29" t="s">
        <v>57</v>
      </c>
      <c r="H79" s="30">
        <f>VLOOKUP((_xlfn.CONCAT(F79,G7)),B79:D83,3,0)</f>
        <v>22</v>
      </c>
    </row>
    <row r="80" spans="1:8" ht="12.75" x14ac:dyDescent="0.2">
      <c r="B80" s="29" t="s">
        <v>58</v>
      </c>
      <c r="C80" s="29" t="s">
        <v>59</v>
      </c>
      <c r="D80" s="31">
        <v>22</v>
      </c>
    </row>
    <row r="81" spans="1:9" ht="12.75" x14ac:dyDescent="0.2">
      <c r="B81" s="29" t="s">
        <v>58</v>
      </c>
      <c r="C81" s="29" t="s">
        <v>60</v>
      </c>
      <c r="D81" s="31">
        <v>24</v>
      </c>
      <c r="F81" s="1" t="s">
        <v>71</v>
      </c>
    </row>
    <row r="82" spans="1:9" ht="12.75" x14ac:dyDescent="0.2">
      <c r="B82" s="29" t="s">
        <v>61</v>
      </c>
      <c r="C82" s="29" t="s">
        <v>59</v>
      </c>
      <c r="D82" s="31">
        <v>60</v>
      </c>
    </row>
    <row r="83" spans="1:9" ht="12.75" x14ac:dyDescent="0.2">
      <c r="B83" s="29" t="s">
        <v>61</v>
      </c>
      <c r="C83" s="29" t="s">
        <v>60</v>
      </c>
      <c r="D83" s="31">
        <v>65</v>
      </c>
    </row>
    <row r="87" spans="1:9" x14ac:dyDescent="0.15">
      <c r="A87" s="1" t="s">
        <v>62</v>
      </c>
    </row>
    <row r="89" spans="1:9" ht="12.75" x14ac:dyDescent="0.2">
      <c r="A89" s="16" t="s">
        <v>63</v>
      </c>
      <c r="B89" s="16" t="s">
        <v>33</v>
      </c>
      <c r="D89" s="16" t="s">
        <v>33</v>
      </c>
      <c r="E89" s="16" t="s">
        <v>64</v>
      </c>
      <c r="F89" s="16" t="s">
        <v>63</v>
      </c>
      <c r="H89" s="16" t="s">
        <v>63</v>
      </c>
      <c r="I89" s="16" t="s">
        <v>64</v>
      </c>
    </row>
    <row r="90" spans="1:9" x14ac:dyDescent="0.15">
      <c r="A90" s="32" t="s">
        <v>44</v>
      </c>
      <c r="B90" s="32" t="s">
        <v>65</v>
      </c>
      <c r="D90" s="32" t="s">
        <v>65</v>
      </c>
      <c r="E90" s="32">
        <v>10</v>
      </c>
      <c r="F90" s="32" t="s">
        <v>44</v>
      </c>
      <c r="H90" s="15" t="s">
        <v>44</v>
      </c>
      <c r="I90" s="15">
        <f>VLOOKUP(VLOOKUP(H90,$A$89:$B$94,2,0),D89:F94,2,0)</f>
        <v>10</v>
      </c>
    </row>
    <row r="91" spans="1:9" x14ac:dyDescent="0.15">
      <c r="A91" s="32" t="s">
        <v>43</v>
      </c>
      <c r="B91" s="32" t="s">
        <v>66</v>
      </c>
      <c r="D91" s="32" t="s">
        <v>66</v>
      </c>
      <c r="E91" s="32">
        <v>8</v>
      </c>
      <c r="F91" s="32" t="s">
        <v>43</v>
      </c>
      <c r="H91" s="15" t="s">
        <v>43</v>
      </c>
      <c r="I91" s="15">
        <f t="shared" ref="I91:I94" si="5">VLOOKUP(VLOOKUP(H91,$A$89:$B$94,2,0),D90:F95,2,0)</f>
        <v>8</v>
      </c>
    </row>
    <row r="92" spans="1:9" x14ac:dyDescent="0.15">
      <c r="A92" s="32" t="s">
        <v>41</v>
      </c>
      <c r="B92" s="32" t="s">
        <v>67</v>
      </c>
      <c r="D92" s="32" t="s">
        <v>67</v>
      </c>
      <c r="E92" s="32">
        <v>5</v>
      </c>
      <c r="F92" s="32" t="s">
        <v>41</v>
      </c>
      <c r="H92" s="15" t="s">
        <v>41</v>
      </c>
      <c r="I92" s="15">
        <f t="shared" si="5"/>
        <v>5</v>
      </c>
    </row>
    <row r="93" spans="1:9" x14ac:dyDescent="0.15">
      <c r="A93" s="32" t="s">
        <v>39</v>
      </c>
      <c r="B93" s="32" t="s">
        <v>68</v>
      </c>
      <c r="D93" s="32" t="s">
        <v>68</v>
      </c>
      <c r="E93" s="32">
        <v>9</v>
      </c>
      <c r="F93" s="32" t="s">
        <v>39</v>
      </c>
      <c r="H93" s="15" t="s">
        <v>39</v>
      </c>
      <c r="I93" s="15">
        <f t="shared" si="5"/>
        <v>9</v>
      </c>
    </row>
    <row r="94" spans="1:9" x14ac:dyDescent="0.15">
      <c r="A94" s="32" t="s">
        <v>69</v>
      </c>
      <c r="B94" s="32" t="s">
        <v>70</v>
      </c>
      <c r="D94" s="32" t="s">
        <v>70</v>
      </c>
      <c r="E94" s="32">
        <v>8</v>
      </c>
      <c r="F94" s="32" t="s">
        <v>69</v>
      </c>
      <c r="H94" s="15" t="s">
        <v>69</v>
      </c>
      <c r="I94" s="15">
        <f t="shared" si="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ACER</cp:lastModifiedBy>
  <dcterms:created xsi:type="dcterms:W3CDTF">2021-12-20T14:34:35Z</dcterms:created>
  <dcterms:modified xsi:type="dcterms:W3CDTF">2022-01-31T14:53:57Z</dcterms:modified>
</cp:coreProperties>
</file>