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mferna16\Downloads\Carreritas\"/>
    </mc:Choice>
  </mc:AlternateContent>
  <xr:revisionPtr revIDLastSave="0" documentId="13_ncr:1_{C3996A9F-D149-46D2-959B-D56025B16A08}" xr6:coauthVersionLast="47" xr6:coauthVersionMax="47" xr10:uidLastSave="{00000000-0000-0000-0000-000000000000}"/>
  <bookViews>
    <workbookView xWindow="-110" yWindow="-110" windowWidth="19420" windowHeight="10420" xr2:uid="{FDC0CE32-2C11-4EA0-A5B2-D141FB676FCB}"/>
  </bookViews>
  <sheets>
    <sheet name="Hoja1" sheetId="1" r:id="rId1"/>
  </sheets>
  <definedNames>
    <definedName name="Calendario10Año">#REF!</definedName>
    <definedName name="Calendario10Mes">#REF!</definedName>
    <definedName name="Calendario10MesOpción">MATCH(Calendario10Mes,Meses,0)</definedName>
    <definedName name="Calendario11Año">#REF!</definedName>
    <definedName name="Calendario11Mes">#REF!</definedName>
    <definedName name="Calendario11MesOpción">MATCH(Calendario11Mes,Meses,0)</definedName>
    <definedName name="Calendario12Año">#REF!</definedName>
    <definedName name="Calendario12Mes">#REF!</definedName>
    <definedName name="Calendario12MesOpción">MATCH(Calendario12Mes,Meses,0)</definedName>
    <definedName name="Calendario1Año">#REF!</definedName>
    <definedName name="Calendario1Mes">#REF!</definedName>
    <definedName name="Calendario1MesOpción">MATCH(Calendario1Mes,Meses,0)</definedName>
    <definedName name="Calendario2Año">#REF!</definedName>
    <definedName name="Calendario2Mes">#REF!</definedName>
    <definedName name="Calendario2MesOpción">MATCH(Calendario2Mes,Meses,0)</definedName>
    <definedName name="Calendario3Año">#REF!</definedName>
    <definedName name="Calendario3Mes">#REF!</definedName>
    <definedName name="Calendario3MesOpción">MATCH(Calendario3Mes,Meses,0)</definedName>
    <definedName name="Calendario4Año">#REF!</definedName>
    <definedName name="Calendario4Mes">#REF!</definedName>
    <definedName name="Calendario4MesOpción">MATCH(Calendario4Mes,Meses,0)</definedName>
    <definedName name="Calendario5Año">#REF!</definedName>
    <definedName name="Calendario5Mes">#REF!</definedName>
    <definedName name="Calendario5MesOpción">MATCH(Calendario5Mes,Meses,0)</definedName>
    <definedName name="Calendario6Año">#REF!</definedName>
    <definedName name="Calendario6Mes">#REF!</definedName>
    <definedName name="Calendario6MesOpción">MATCH(Calendario6Mes,Meses,0)</definedName>
    <definedName name="Calendario7Año">#REF!</definedName>
    <definedName name="Calendario7Mes">#REF!</definedName>
    <definedName name="Calendario7MesOpción">MATCH(Calendario7Mes,Meses,0)</definedName>
    <definedName name="Calendario8Año">#REF!</definedName>
    <definedName name="Calendario8Mes">#REF!</definedName>
    <definedName name="Calendario8MesOpción">MATCH(Calendario8Mes,Meses,0)</definedName>
    <definedName name="Calendario9Año">#REF!</definedName>
    <definedName name="Calendario9Mes">#REF!</definedName>
    <definedName name="Calendario9MesOpción">MATCH(Calendario9Mes,Meses,0)</definedName>
    <definedName name="ColumnTitleRegion1..H12.1">#REF!</definedName>
    <definedName name="ColumnTitleRegion10..H54.1">#REF!</definedName>
    <definedName name="ColumnTitleRegion11..C56.1">#REF!</definedName>
    <definedName name="ColumnTitleRegion12..D56.1">#REF!</definedName>
    <definedName name="ColumnTitleRegion13..H68.1">#REF!</definedName>
    <definedName name="ColumnTitleRegion14..C70.1">#REF!</definedName>
    <definedName name="ColumnTitleRegion15..D70.1">#REF!</definedName>
    <definedName name="ColumnTitleRegion16..H82.1">#REF!</definedName>
    <definedName name="ColumnTitleRegion17..C84.1">#REF!</definedName>
    <definedName name="ColumnTitleRegion18..D84.1">#REF!</definedName>
    <definedName name="ColumnTitleRegion19..H96.1">#REF!</definedName>
    <definedName name="ColumnTitleRegion2..C14.1">#REF!</definedName>
    <definedName name="ColumnTitleRegion20..C98.1">#REF!</definedName>
    <definedName name="ColumnTitleRegion21..D98.1">#REF!</definedName>
    <definedName name="ColumnTitleRegion22..H110.1">#REF!</definedName>
    <definedName name="ColumnTitleRegion23..C112.1">#REF!</definedName>
    <definedName name="ColumnTitleRegion24..D112.1">#REF!</definedName>
    <definedName name="ColumnTitleRegion25..H124.1">#REF!</definedName>
    <definedName name="ColumnTitleRegion26..C126.1">#REF!</definedName>
    <definedName name="ColumnTitleRegion27..D126.1">#REF!</definedName>
    <definedName name="ColumnTitleRegion28..H138.1">#REF!</definedName>
    <definedName name="ColumnTitleRegion29..C140.1">#REF!</definedName>
    <definedName name="ColumnTitleRegion3..D14.1">#REF!</definedName>
    <definedName name="ColumnTitleRegion30..D140.1">#REF!</definedName>
    <definedName name="ColumnTitleRegion31..H152.1">#REF!</definedName>
    <definedName name="ColumnTitleRegion32..C154.1">#REF!</definedName>
    <definedName name="ColumnTitleRegion33..D154.1">#REF!</definedName>
    <definedName name="ColumnTitleRegion34..H166.1">#REF!</definedName>
    <definedName name="ColumnTitleRegion35..C168.1">#REF!</definedName>
    <definedName name="ColumnTitleRegion36..D168.1">#REF!</definedName>
    <definedName name="ColumnTitleRegion4..H26.1">#REF!</definedName>
    <definedName name="ColumnTitleRegion5..C28.1">#REF!</definedName>
    <definedName name="ColumnTitleRegion6..D28.1">#REF!</definedName>
    <definedName name="ColumnTitleRegion7..H40.1">#REF!</definedName>
    <definedName name="ColumnTitleRegion8..C42.1">#REF!</definedName>
    <definedName name="ColumnTitleRegion9..D42.1">#REF!</definedName>
    <definedName name="DíaDeLaSemanaOpción">MATCH(InicioDeSemana,DíasDeLaSemana,0)+10</definedName>
    <definedName name="Días">{0,1,2,3,4,5,6}</definedName>
    <definedName name="DíasDeLaSemana">{"LUNES","MARTES","MIÉRCOLES","JUEVES","VIERNES","SÁBADO","DOMINGO"}</definedName>
    <definedName name="InicioDeSemana">#REF!</definedName>
    <definedName name="Meses">{"enero","febrero","marzo","abril","mayo","junio","julio","agosto","septiembre","octubre","noviembre","diciembre"}</definedName>
    <definedName name="WeekStartValue">IF(InicioDeSemana="LUNES",2,1)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283" i="1" l="1"/>
  <c r="C283" i="1"/>
  <c r="D283" i="1"/>
  <c r="G283" i="1"/>
  <c r="M283" i="1"/>
  <c r="Q283" i="1"/>
  <c r="R283" i="1"/>
  <c r="C10" i="1"/>
  <c r="A282" i="1"/>
  <c r="C282" i="1"/>
  <c r="D282" i="1"/>
  <c r="G282" i="1"/>
  <c r="M282" i="1"/>
  <c r="Q282" i="1"/>
  <c r="R282" i="1"/>
  <c r="A281" i="1"/>
  <c r="C281" i="1"/>
  <c r="D281" i="1"/>
  <c r="G281" i="1"/>
  <c r="M281" i="1"/>
  <c r="Q281" i="1"/>
  <c r="R281" i="1"/>
  <c r="A280" i="1"/>
  <c r="C280" i="1"/>
  <c r="D280" i="1"/>
  <c r="G280" i="1"/>
  <c r="M280" i="1"/>
  <c r="Q280" i="1"/>
  <c r="R280" i="1"/>
  <c r="A279" i="1"/>
  <c r="C279" i="1"/>
  <c r="D279" i="1"/>
  <c r="G279" i="1"/>
  <c r="M279" i="1"/>
  <c r="Q279" i="1"/>
  <c r="R279" i="1"/>
  <c r="A278" i="1"/>
  <c r="C278" i="1"/>
  <c r="D278" i="1"/>
  <c r="G278" i="1"/>
  <c r="M278" i="1"/>
  <c r="Q278" i="1"/>
  <c r="R278" i="1"/>
  <c r="A277" i="1"/>
  <c r="C277" i="1"/>
  <c r="D277" i="1"/>
  <c r="G277" i="1"/>
  <c r="M277" i="1"/>
  <c r="Q277" i="1"/>
  <c r="R277" i="1"/>
  <c r="A276" i="1"/>
  <c r="C276" i="1"/>
  <c r="D276" i="1"/>
  <c r="G276" i="1"/>
  <c r="M276" i="1"/>
  <c r="Q276" i="1"/>
  <c r="R276" i="1"/>
  <c r="A275" i="1"/>
  <c r="C275" i="1"/>
  <c r="D275" i="1"/>
  <c r="G275" i="1"/>
  <c r="M275" i="1"/>
  <c r="Q275" i="1"/>
  <c r="R275" i="1"/>
  <c r="A274" i="1"/>
  <c r="C274" i="1"/>
  <c r="D274" i="1"/>
  <c r="G274" i="1"/>
  <c r="M274" i="1"/>
  <c r="Q274" i="1"/>
  <c r="R274" i="1"/>
  <c r="A273" i="1"/>
  <c r="C273" i="1"/>
  <c r="D273" i="1"/>
  <c r="G273" i="1"/>
  <c r="M273" i="1"/>
  <c r="Q273" i="1"/>
  <c r="R273" i="1"/>
  <c r="A272" i="1"/>
  <c r="C272" i="1"/>
  <c r="D272" i="1"/>
  <c r="G272" i="1"/>
  <c r="M272" i="1"/>
  <c r="Q272" i="1"/>
  <c r="R272" i="1"/>
  <c r="A271" i="1"/>
  <c r="C271" i="1"/>
  <c r="D271" i="1"/>
  <c r="G271" i="1"/>
  <c r="M271" i="1"/>
  <c r="Q271" i="1"/>
  <c r="R271" i="1"/>
  <c r="A270" i="1"/>
  <c r="C270" i="1"/>
  <c r="D270" i="1"/>
  <c r="G270" i="1"/>
  <c r="M270" i="1"/>
  <c r="Q270" i="1"/>
  <c r="R270" i="1"/>
  <c r="R269" i="1"/>
  <c r="A269" i="1"/>
  <c r="C269" i="1"/>
  <c r="D269" i="1"/>
  <c r="G269" i="1"/>
  <c r="M269" i="1"/>
  <c r="Q269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4" i="1"/>
  <c r="R23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8" i="1"/>
  <c r="R157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1" i="1"/>
  <c r="R190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4" i="1"/>
  <c r="Q23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8" i="1"/>
  <c r="Q157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1" i="1"/>
  <c r="Q190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G268" i="1"/>
  <c r="D268" i="1"/>
  <c r="C268" i="1"/>
  <c r="A268" i="1"/>
  <c r="M267" i="1"/>
  <c r="G267" i="1"/>
  <c r="D267" i="1"/>
  <c r="C267" i="1"/>
  <c r="A267" i="1"/>
  <c r="M266" i="1"/>
  <c r="G266" i="1"/>
  <c r="D266" i="1"/>
  <c r="C266" i="1"/>
  <c r="A266" i="1"/>
  <c r="M265" i="1"/>
  <c r="G265" i="1"/>
  <c r="D265" i="1"/>
  <c r="C265" i="1"/>
  <c r="A265" i="1"/>
  <c r="M264" i="1"/>
  <c r="G264" i="1"/>
  <c r="D264" i="1"/>
  <c r="C264" i="1"/>
  <c r="A264" i="1"/>
  <c r="M263" i="1"/>
  <c r="G263" i="1"/>
  <c r="D263" i="1"/>
  <c r="C263" i="1"/>
  <c r="A263" i="1"/>
  <c r="M262" i="1"/>
  <c r="G262" i="1"/>
  <c r="D262" i="1"/>
  <c r="C262" i="1"/>
  <c r="A262" i="1"/>
  <c r="M261" i="1"/>
  <c r="G261" i="1"/>
  <c r="D261" i="1"/>
  <c r="C261" i="1"/>
  <c r="A261" i="1"/>
  <c r="M260" i="1"/>
  <c r="G260" i="1"/>
  <c r="D260" i="1"/>
  <c r="C260" i="1"/>
  <c r="A260" i="1"/>
  <c r="M259" i="1"/>
  <c r="G259" i="1"/>
  <c r="D259" i="1"/>
  <c r="C259" i="1"/>
  <c r="A259" i="1"/>
  <c r="M258" i="1"/>
  <c r="G258" i="1"/>
  <c r="D258" i="1"/>
  <c r="C258" i="1"/>
  <c r="A258" i="1"/>
  <c r="M257" i="1"/>
  <c r="G257" i="1"/>
  <c r="D257" i="1"/>
  <c r="C257" i="1"/>
  <c r="A257" i="1"/>
  <c r="M256" i="1"/>
  <c r="G256" i="1"/>
  <c r="D256" i="1"/>
  <c r="C256" i="1"/>
  <c r="A256" i="1"/>
  <c r="M255" i="1"/>
  <c r="G255" i="1"/>
  <c r="D255" i="1"/>
  <c r="C255" i="1"/>
  <c r="A255" i="1"/>
  <c r="M254" i="1"/>
  <c r="G254" i="1"/>
  <c r="D254" i="1"/>
  <c r="C254" i="1"/>
  <c r="A254" i="1"/>
  <c r="M253" i="1"/>
  <c r="G253" i="1"/>
  <c r="D253" i="1"/>
  <c r="C253" i="1"/>
  <c r="A253" i="1"/>
  <c r="M252" i="1"/>
  <c r="G252" i="1"/>
  <c r="D252" i="1"/>
  <c r="C252" i="1"/>
  <c r="A252" i="1"/>
  <c r="M251" i="1"/>
  <c r="G251" i="1"/>
  <c r="D251" i="1"/>
  <c r="C251" i="1"/>
  <c r="A251" i="1"/>
  <c r="M250" i="1"/>
  <c r="G250" i="1"/>
  <c r="D250" i="1"/>
  <c r="C250" i="1"/>
  <c r="A250" i="1"/>
  <c r="M249" i="1"/>
  <c r="G249" i="1"/>
  <c r="D249" i="1"/>
  <c r="C249" i="1"/>
  <c r="A249" i="1"/>
  <c r="M248" i="1"/>
  <c r="G248" i="1"/>
  <c r="D248" i="1"/>
  <c r="C248" i="1"/>
  <c r="A248" i="1"/>
  <c r="M247" i="1"/>
  <c r="G247" i="1"/>
  <c r="D247" i="1"/>
  <c r="C247" i="1"/>
  <c r="A247" i="1"/>
  <c r="M246" i="1"/>
  <c r="G246" i="1"/>
  <c r="D246" i="1"/>
  <c r="C246" i="1"/>
  <c r="A246" i="1"/>
  <c r="M245" i="1"/>
  <c r="G245" i="1"/>
  <c r="D245" i="1"/>
  <c r="C245" i="1"/>
  <c r="A245" i="1"/>
  <c r="M244" i="1"/>
  <c r="G244" i="1"/>
  <c r="D244" i="1"/>
  <c r="C244" i="1"/>
  <c r="A244" i="1"/>
  <c r="M243" i="1"/>
  <c r="G243" i="1"/>
  <c r="D243" i="1"/>
  <c r="C243" i="1"/>
  <c r="A243" i="1"/>
  <c r="M242" i="1"/>
  <c r="G242" i="1"/>
  <c r="D242" i="1"/>
  <c r="C242" i="1"/>
  <c r="A242" i="1"/>
  <c r="M241" i="1"/>
  <c r="G241" i="1"/>
  <c r="D241" i="1"/>
  <c r="C241" i="1"/>
  <c r="A241" i="1"/>
  <c r="M240" i="1"/>
  <c r="G240" i="1"/>
  <c r="D240" i="1"/>
  <c r="C240" i="1"/>
  <c r="A240" i="1"/>
  <c r="M239" i="1"/>
  <c r="G239" i="1"/>
  <c r="D239" i="1"/>
  <c r="C239" i="1"/>
  <c r="A239" i="1"/>
  <c r="M238" i="1"/>
  <c r="G238" i="1"/>
  <c r="D238" i="1"/>
  <c r="C238" i="1"/>
  <c r="A238" i="1"/>
  <c r="M237" i="1"/>
  <c r="G237" i="1"/>
  <c r="D237" i="1"/>
  <c r="C237" i="1"/>
  <c r="A237" i="1"/>
  <c r="M236" i="1"/>
  <c r="G236" i="1"/>
  <c r="D236" i="1"/>
  <c r="C236" i="1"/>
  <c r="A236" i="1"/>
  <c r="M235" i="1"/>
  <c r="G235" i="1"/>
  <c r="D235" i="1"/>
  <c r="C235" i="1"/>
  <c r="A235" i="1"/>
  <c r="M234" i="1"/>
  <c r="G234" i="1"/>
  <c r="D234" i="1"/>
  <c r="C234" i="1"/>
  <c r="A234" i="1"/>
  <c r="M233" i="1"/>
  <c r="G233" i="1"/>
  <c r="D233" i="1"/>
  <c r="C233" i="1"/>
  <c r="A233" i="1"/>
  <c r="M232" i="1"/>
  <c r="G232" i="1"/>
  <c r="D232" i="1"/>
  <c r="C232" i="1"/>
  <c r="A232" i="1"/>
  <c r="M231" i="1"/>
  <c r="G231" i="1"/>
  <c r="D231" i="1"/>
  <c r="C231" i="1"/>
  <c r="A231" i="1"/>
  <c r="M230" i="1"/>
  <c r="G230" i="1"/>
  <c r="D230" i="1"/>
  <c r="C230" i="1"/>
  <c r="A230" i="1"/>
  <c r="M229" i="1"/>
  <c r="G229" i="1"/>
  <c r="D229" i="1"/>
  <c r="C229" i="1"/>
  <c r="A229" i="1"/>
  <c r="M228" i="1"/>
  <c r="G228" i="1"/>
  <c r="D228" i="1"/>
  <c r="C228" i="1"/>
  <c r="A228" i="1"/>
  <c r="M227" i="1"/>
  <c r="G227" i="1"/>
  <c r="D227" i="1"/>
  <c r="C227" i="1"/>
  <c r="A227" i="1"/>
  <c r="M226" i="1"/>
  <c r="G226" i="1"/>
  <c r="D226" i="1"/>
  <c r="C226" i="1"/>
  <c r="A226" i="1"/>
  <c r="M225" i="1"/>
  <c r="G225" i="1"/>
  <c r="D225" i="1"/>
  <c r="C225" i="1"/>
  <c r="A225" i="1"/>
  <c r="M224" i="1"/>
  <c r="G224" i="1"/>
  <c r="D224" i="1"/>
  <c r="C224" i="1"/>
  <c r="A224" i="1"/>
  <c r="M223" i="1"/>
  <c r="G223" i="1"/>
  <c r="D223" i="1"/>
  <c r="C223" i="1"/>
  <c r="A223" i="1"/>
  <c r="M222" i="1"/>
  <c r="G222" i="1"/>
  <c r="D222" i="1"/>
  <c r="C222" i="1"/>
  <c r="A222" i="1"/>
  <c r="M221" i="1"/>
  <c r="G221" i="1"/>
  <c r="D221" i="1"/>
  <c r="C221" i="1"/>
  <c r="A221" i="1"/>
  <c r="M220" i="1"/>
  <c r="G220" i="1"/>
  <c r="D220" i="1"/>
  <c r="C220" i="1"/>
  <c r="A220" i="1"/>
  <c r="M219" i="1"/>
  <c r="G219" i="1"/>
  <c r="D219" i="1"/>
  <c r="C219" i="1"/>
  <c r="A219" i="1"/>
  <c r="M218" i="1"/>
  <c r="G218" i="1"/>
  <c r="D218" i="1"/>
  <c r="C218" i="1"/>
  <c r="A218" i="1"/>
  <c r="M217" i="1"/>
  <c r="G217" i="1"/>
  <c r="D217" i="1"/>
  <c r="C217" i="1"/>
  <c r="A217" i="1"/>
  <c r="M216" i="1"/>
  <c r="G216" i="1"/>
  <c r="D216" i="1"/>
  <c r="C216" i="1"/>
  <c r="A216" i="1"/>
  <c r="M215" i="1"/>
  <c r="G215" i="1"/>
  <c r="D215" i="1"/>
  <c r="C215" i="1"/>
  <c r="A215" i="1"/>
  <c r="M214" i="1"/>
  <c r="G214" i="1"/>
  <c r="D214" i="1"/>
  <c r="C214" i="1"/>
  <c r="A214" i="1"/>
  <c r="M213" i="1"/>
  <c r="G213" i="1"/>
  <c r="D213" i="1"/>
  <c r="C213" i="1"/>
  <c r="A213" i="1"/>
  <c r="M212" i="1"/>
  <c r="G212" i="1"/>
  <c r="D212" i="1"/>
  <c r="C212" i="1"/>
  <c r="A212" i="1"/>
  <c r="M211" i="1"/>
  <c r="G211" i="1"/>
  <c r="D211" i="1"/>
  <c r="C211" i="1"/>
  <c r="A211" i="1"/>
  <c r="M210" i="1"/>
  <c r="G210" i="1"/>
  <c r="D210" i="1"/>
  <c r="C210" i="1"/>
  <c r="A210" i="1"/>
  <c r="M209" i="1"/>
  <c r="G209" i="1"/>
  <c r="D209" i="1"/>
  <c r="C209" i="1"/>
  <c r="A209" i="1"/>
  <c r="M208" i="1"/>
  <c r="G208" i="1"/>
  <c r="D208" i="1"/>
  <c r="C208" i="1"/>
  <c r="A208" i="1"/>
  <c r="M207" i="1"/>
  <c r="G207" i="1"/>
  <c r="D207" i="1"/>
  <c r="C207" i="1"/>
  <c r="A207" i="1"/>
  <c r="M206" i="1"/>
  <c r="G206" i="1"/>
  <c r="D206" i="1"/>
  <c r="C206" i="1"/>
  <c r="A206" i="1"/>
  <c r="M205" i="1"/>
  <c r="G205" i="1"/>
  <c r="D205" i="1"/>
  <c r="C205" i="1"/>
  <c r="A205" i="1"/>
  <c r="M204" i="1"/>
  <c r="G204" i="1"/>
  <c r="D204" i="1"/>
  <c r="C204" i="1"/>
  <c r="A204" i="1"/>
  <c r="M203" i="1"/>
  <c r="G203" i="1"/>
  <c r="D203" i="1"/>
  <c r="C203" i="1"/>
  <c r="A203" i="1"/>
  <c r="M202" i="1"/>
  <c r="G202" i="1"/>
  <c r="D202" i="1"/>
  <c r="C202" i="1"/>
  <c r="A202" i="1"/>
  <c r="M201" i="1"/>
  <c r="G201" i="1"/>
  <c r="D201" i="1"/>
  <c r="C201" i="1"/>
  <c r="A201" i="1"/>
  <c r="M200" i="1"/>
  <c r="G200" i="1"/>
  <c r="D200" i="1"/>
  <c r="C200" i="1"/>
  <c r="A200" i="1"/>
  <c r="M199" i="1"/>
  <c r="G199" i="1"/>
  <c r="D199" i="1"/>
  <c r="C199" i="1"/>
  <c r="A199" i="1"/>
  <c r="M198" i="1"/>
  <c r="G198" i="1"/>
  <c r="D198" i="1"/>
  <c r="C198" i="1"/>
  <c r="A198" i="1"/>
  <c r="M197" i="1"/>
  <c r="G197" i="1"/>
  <c r="D197" i="1"/>
  <c r="C197" i="1"/>
  <c r="A197" i="1"/>
  <c r="M196" i="1"/>
  <c r="G196" i="1"/>
  <c r="D196" i="1"/>
  <c r="C196" i="1"/>
  <c r="A196" i="1"/>
  <c r="M195" i="1"/>
  <c r="G195" i="1"/>
  <c r="D195" i="1"/>
  <c r="C195" i="1"/>
  <c r="A195" i="1"/>
  <c r="M194" i="1"/>
  <c r="G194" i="1"/>
  <c r="D194" i="1"/>
  <c r="C194" i="1"/>
  <c r="A194" i="1"/>
  <c r="M193" i="1"/>
  <c r="G193" i="1"/>
  <c r="D193" i="1"/>
  <c r="C193" i="1"/>
  <c r="A193" i="1"/>
  <c r="M192" i="1"/>
  <c r="G192" i="1"/>
  <c r="D192" i="1"/>
  <c r="C192" i="1"/>
  <c r="A192" i="1"/>
  <c r="M190" i="1"/>
  <c r="G190" i="1"/>
  <c r="D190" i="1"/>
  <c r="C190" i="1"/>
  <c r="A190" i="1"/>
  <c r="M191" i="1"/>
  <c r="G191" i="1"/>
  <c r="D191" i="1"/>
  <c r="C191" i="1"/>
  <c r="A191" i="1"/>
  <c r="M189" i="1"/>
  <c r="G189" i="1"/>
  <c r="D189" i="1"/>
  <c r="C189" i="1"/>
  <c r="A189" i="1"/>
  <c r="M188" i="1"/>
  <c r="G188" i="1"/>
  <c r="D188" i="1"/>
  <c r="C188" i="1"/>
  <c r="A188" i="1"/>
  <c r="M187" i="1"/>
  <c r="G187" i="1"/>
  <c r="D187" i="1"/>
  <c r="C187" i="1"/>
  <c r="A187" i="1"/>
  <c r="M186" i="1"/>
  <c r="G186" i="1"/>
  <c r="D186" i="1"/>
  <c r="C186" i="1"/>
  <c r="A186" i="1"/>
  <c r="M185" i="1"/>
  <c r="G185" i="1"/>
  <c r="D185" i="1"/>
  <c r="C185" i="1"/>
  <c r="A185" i="1"/>
  <c r="M184" i="1"/>
  <c r="G184" i="1"/>
  <c r="D184" i="1"/>
  <c r="C184" i="1"/>
  <c r="A184" i="1"/>
  <c r="M183" i="1"/>
  <c r="G183" i="1"/>
  <c r="D183" i="1"/>
  <c r="C183" i="1"/>
  <c r="A183" i="1"/>
  <c r="M182" i="1"/>
  <c r="G182" i="1"/>
  <c r="D182" i="1"/>
  <c r="C182" i="1"/>
  <c r="A182" i="1"/>
  <c r="M181" i="1"/>
  <c r="G181" i="1"/>
  <c r="D181" i="1"/>
  <c r="C181" i="1"/>
  <c r="A181" i="1"/>
  <c r="M180" i="1"/>
  <c r="G180" i="1"/>
  <c r="D180" i="1"/>
  <c r="C180" i="1"/>
  <c r="A180" i="1"/>
  <c r="M179" i="1"/>
  <c r="G179" i="1"/>
  <c r="D179" i="1"/>
  <c r="C179" i="1"/>
  <c r="A179" i="1"/>
  <c r="M178" i="1"/>
  <c r="G178" i="1"/>
  <c r="D178" i="1"/>
  <c r="C178" i="1"/>
  <c r="A178" i="1"/>
  <c r="M177" i="1"/>
  <c r="G177" i="1"/>
  <c r="D177" i="1"/>
  <c r="C177" i="1"/>
  <c r="A177" i="1"/>
  <c r="M176" i="1"/>
  <c r="G176" i="1"/>
  <c r="D176" i="1"/>
  <c r="C176" i="1"/>
  <c r="A176" i="1"/>
  <c r="M175" i="1"/>
  <c r="G175" i="1"/>
  <c r="D175" i="1"/>
  <c r="C175" i="1"/>
  <c r="A175" i="1"/>
  <c r="M174" i="1"/>
  <c r="G174" i="1"/>
  <c r="D174" i="1"/>
  <c r="C174" i="1"/>
  <c r="A174" i="1"/>
  <c r="M173" i="1"/>
  <c r="G173" i="1"/>
  <c r="D173" i="1"/>
  <c r="C173" i="1"/>
  <c r="A173" i="1"/>
  <c r="M172" i="1"/>
  <c r="G172" i="1"/>
  <c r="D172" i="1"/>
  <c r="C172" i="1"/>
  <c r="A172" i="1"/>
  <c r="M171" i="1"/>
  <c r="G171" i="1"/>
  <c r="D171" i="1"/>
  <c r="C171" i="1"/>
  <c r="A171" i="1"/>
  <c r="M170" i="1"/>
  <c r="G170" i="1"/>
  <c r="D170" i="1"/>
  <c r="C170" i="1"/>
  <c r="A170" i="1"/>
  <c r="M169" i="1"/>
  <c r="G169" i="1"/>
  <c r="D169" i="1"/>
  <c r="C169" i="1"/>
  <c r="A169" i="1"/>
  <c r="M168" i="1"/>
  <c r="G168" i="1"/>
  <c r="D168" i="1"/>
  <c r="C168" i="1"/>
  <c r="A168" i="1"/>
  <c r="M167" i="1"/>
  <c r="G167" i="1"/>
  <c r="D167" i="1"/>
  <c r="C167" i="1"/>
  <c r="A167" i="1"/>
  <c r="M166" i="1"/>
  <c r="G166" i="1"/>
  <c r="D166" i="1"/>
  <c r="C166" i="1"/>
  <c r="A166" i="1"/>
  <c r="M165" i="1"/>
  <c r="G165" i="1"/>
  <c r="D165" i="1"/>
  <c r="C165" i="1"/>
  <c r="A165" i="1"/>
  <c r="M164" i="1"/>
  <c r="G164" i="1"/>
  <c r="D164" i="1"/>
  <c r="C164" i="1"/>
  <c r="A164" i="1"/>
  <c r="M163" i="1"/>
  <c r="G163" i="1"/>
  <c r="D163" i="1"/>
  <c r="C163" i="1"/>
  <c r="A163" i="1"/>
  <c r="M162" i="1"/>
  <c r="G162" i="1"/>
  <c r="D162" i="1"/>
  <c r="C162" i="1"/>
  <c r="A162" i="1"/>
  <c r="M161" i="1"/>
  <c r="G161" i="1"/>
  <c r="D161" i="1"/>
  <c r="C161" i="1"/>
  <c r="A161" i="1"/>
  <c r="M160" i="1"/>
  <c r="G160" i="1"/>
  <c r="D160" i="1"/>
  <c r="C160" i="1"/>
  <c r="A160" i="1"/>
  <c r="M159" i="1"/>
  <c r="G159" i="1"/>
  <c r="D159" i="1"/>
  <c r="C159" i="1"/>
  <c r="A159" i="1"/>
  <c r="M157" i="1"/>
  <c r="G157" i="1"/>
  <c r="D157" i="1"/>
  <c r="C157" i="1"/>
  <c r="A157" i="1"/>
  <c r="M158" i="1"/>
  <c r="G158" i="1"/>
  <c r="D158" i="1"/>
  <c r="C158" i="1"/>
  <c r="A158" i="1"/>
  <c r="M156" i="1"/>
  <c r="G156" i="1"/>
  <c r="D156" i="1"/>
  <c r="C156" i="1"/>
  <c r="A156" i="1"/>
  <c r="M155" i="1"/>
  <c r="G155" i="1"/>
  <c r="D155" i="1"/>
  <c r="C155" i="1"/>
  <c r="A155" i="1"/>
  <c r="M154" i="1"/>
  <c r="G154" i="1"/>
  <c r="D154" i="1"/>
  <c r="C154" i="1"/>
  <c r="A154" i="1"/>
  <c r="M153" i="1"/>
  <c r="G153" i="1"/>
  <c r="D153" i="1"/>
  <c r="C153" i="1"/>
  <c r="A153" i="1"/>
  <c r="M152" i="1"/>
  <c r="G152" i="1"/>
  <c r="D152" i="1"/>
  <c r="C152" i="1"/>
  <c r="A152" i="1"/>
  <c r="M151" i="1"/>
  <c r="G151" i="1"/>
  <c r="D151" i="1"/>
  <c r="C151" i="1"/>
  <c r="A151" i="1"/>
  <c r="M150" i="1"/>
  <c r="G150" i="1"/>
  <c r="D150" i="1"/>
  <c r="C150" i="1"/>
  <c r="A150" i="1"/>
  <c r="M149" i="1"/>
  <c r="G149" i="1"/>
  <c r="D149" i="1"/>
  <c r="C149" i="1"/>
  <c r="A149" i="1"/>
  <c r="M148" i="1"/>
  <c r="G148" i="1"/>
  <c r="D148" i="1"/>
  <c r="C148" i="1"/>
  <c r="A148" i="1"/>
  <c r="M147" i="1"/>
  <c r="G147" i="1"/>
  <c r="D147" i="1"/>
  <c r="C147" i="1"/>
  <c r="A147" i="1"/>
  <c r="M146" i="1"/>
  <c r="G146" i="1"/>
  <c r="D146" i="1"/>
  <c r="C146" i="1"/>
  <c r="A146" i="1"/>
  <c r="M145" i="1"/>
  <c r="G145" i="1"/>
  <c r="D145" i="1"/>
  <c r="C145" i="1"/>
  <c r="A145" i="1"/>
  <c r="M144" i="1"/>
  <c r="G144" i="1"/>
  <c r="D144" i="1"/>
  <c r="C144" i="1"/>
  <c r="A144" i="1"/>
  <c r="M143" i="1"/>
  <c r="G143" i="1"/>
  <c r="D143" i="1"/>
  <c r="C143" i="1"/>
  <c r="A143" i="1"/>
  <c r="M142" i="1"/>
  <c r="G142" i="1"/>
  <c r="D142" i="1"/>
  <c r="C142" i="1"/>
  <c r="A142" i="1"/>
  <c r="M141" i="1"/>
  <c r="G141" i="1"/>
  <c r="D141" i="1"/>
  <c r="C141" i="1"/>
  <c r="A141" i="1"/>
  <c r="M140" i="1"/>
  <c r="G140" i="1"/>
  <c r="D140" i="1"/>
  <c r="C140" i="1"/>
  <c r="A140" i="1"/>
  <c r="M139" i="1"/>
  <c r="G139" i="1"/>
  <c r="D139" i="1"/>
  <c r="C139" i="1"/>
  <c r="A139" i="1"/>
  <c r="M138" i="1"/>
  <c r="G138" i="1"/>
  <c r="D138" i="1"/>
  <c r="C138" i="1"/>
  <c r="A138" i="1"/>
  <c r="M137" i="1"/>
  <c r="G137" i="1"/>
  <c r="D137" i="1"/>
  <c r="C137" i="1"/>
  <c r="A137" i="1"/>
  <c r="M136" i="1"/>
  <c r="G136" i="1"/>
  <c r="D136" i="1"/>
  <c r="C136" i="1"/>
  <c r="A136" i="1"/>
  <c r="M135" i="1"/>
  <c r="G135" i="1"/>
  <c r="D135" i="1"/>
  <c r="C135" i="1"/>
  <c r="A135" i="1"/>
  <c r="M134" i="1"/>
  <c r="G134" i="1"/>
  <c r="D134" i="1"/>
  <c r="C134" i="1"/>
  <c r="A134" i="1"/>
  <c r="M133" i="1"/>
  <c r="G133" i="1"/>
  <c r="D133" i="1"/>
  <c r="C133" i="1"/>
  <c r="A133" i="1"/>
  <c r="M132" i="1"/>
  <c r="G132" i="1"/>
  <c r="D132" i="1"/>
  <c r="C132" i="1"/>
  <c r="A132" i="1"/>
  <c r="M131" i="1"/>
  <c r="G131" i="1"/>
  <c r="D131" i="1"/>
  <c r="C131" i="1"/>
  <c r="A131" i="1"/>
  <c r="M130" i="1"/>
  <c r="G130" i="1"/>
  <c r="D130" i="1"/>
  <c r="C130" i="1"/>
  <c r="A130" i="1"/>
  <c r="M129" i="1"/>
  <c r="G129" i="1"/>
  <c r="D129" i="1"/>
  <c r="C129" i="1"/>
  <c r="A129" i="1"/>
  <c r="M128" i="1"/>
  <c r="G128" i="1"/>
  <c r="D128" i="1"/>
  <c r="C128" i="1"/>
  <c r="A128" i="1"/>
  <c r="M127" i="1"/>
  <c r="G127" i="1"/>
  <c r="D127" i="1"/>
  <c r="C127" i="1"/>
  <c r="A127" i="1"/>
  <c r="M126" i="1"/>
  <c r="G126" i="1"/>
  <c r="D126" i="1"/>
  <c r="C126" i="1"/>
  <c r="A126" i="1"/>
  <c r="M125" i="1"/>
  <c r="G125" i="1"/>
  <c r="D125" i="1"/>
  <c r="C125" i="1"/>
  <c r="A125" i="1"/>
  <c r="M124" i="1"/>
  <c r="G124" i="1"/>
  <c r="D124" i="1"/>
  <c r="C124" i="1"/>
  <c r="A124" i="1"/>
  <c r="M123" i="1"/>
  <c r="G123" i="1"/>
  <c r="D123" i="1"/>
  <c r="C123" i="1"/>
  <c r="A123" i="1"/>
  <c r="M122" i="1"/>
  <c r="G122" i="1"/>
  <c r="D122" i="1"/>
  <c r="C122" i="1"/>
  <c r="A122" i="1"/>
  <c r="M121" i="1"/>
  <c r="G121" i="1"/>
  <c r="D121" i="1"/>
  <c r="C121" i="1"/>
  <c r="A121" i="1"/>
  <c r="M120" i="1"/>
  <c r="G120" i="1"/>
  <c r="D120" i="1"/>
  <c r="C120" i="1"/>
  <c r="A120" i="1"/>
  <c r="M119" i="1"/>
  <c r="G119" i="1"/>
  <c r="D119" i="1"/>
  <c r="C119" i="1"/>
  <c r="A119" i="1"/>
  <c r="M118" i="1"/>
  <c r="G118" i="1"/>
  <c r="D118" i="1"/>
  <c r="C118" i="1"/>
  <c r="A118" i="1"/>
  <c r="M117" i="1"/>
  <c r="G117" i="1"/>
  <c r="D117" i="1"/>
  <c r="C117" i="1"/>
  <c r="A117" i="1"/>
  <c r="M116" i="1"/>
  <c r="G116" i="1"/>
  <c r="D116" i="1"/>
  <c r="C116" i="1"/>
  <c r="A116" i="1"/>
  <c r="M115" i="1"/>
  <c r="G115" i="1"/>
  <c r="D115" i="1"/>
  <c r="C115" i="1"/>
  <c r="A115" i="1"/>
  <c r="M114" i="1"/>
  <c r="G114" i="1"/>
  <c r="D114" i="1"/>
  <c r="C114" i="1"/>
  <c r="A114" i="1"/>
  <c r="M113" i="1"/>
  <c r="G113" i="1"/>
  <c r="D113" i="1"/>
  <c r="C113" i="1"/>
  <c r="A113" i="1"/>
  <c r="M112" i="1"/>
  <c r="G112" i="1"/>
  <c r="D112" i="1"/>
  <c r="C112" i="1"/>
  <c r="A112" i="1"/>
  <c r="M111" i="1"/>
  <c r="G111" i="1"/>
  <c r="D111" i="1"/>
  <c r="C111" i="1"/>
  <c r="A111" i="1"/>
  <c r="M110" i="1"/>
  <c r="G110" i="1"/>
  <c r="D110" i="1"/>
  <c r="C110" i="1"/>
  <c r="A110" i="1"/>
  <c r="M109" i="1"/>
  <c r="G109" i="1"/>
  <c r="D109" i="1"/>
  <c r="C109" i="1"/>
  <c r="A109" i="1"/>
  <c r="M108" i="1"/>
  <c r="G108" i="1"/>
  <c r="D108" i="1"/>
  <c r="C108" i="1"/>
  <c r="A108" i="1"/>
  <c r="M107" i="1"/>
  <c r="G107" i="1"/>
  <c r="D107" i="1"/>
  <c r="C107" i="1"/>
  <c r="A107" i="1"/>
  <c r="M106" i="1"/>
  <c r="G106" i="1"/>
  <c r="D106" i="1"/>
  <c r="C106" i="1"/>
  <c r="A106" i="1"/>
  <c r="M105" i="1"/>
  <c r="G105" i="1"/>
  <c r="D105" i="1"/>
  <c r="C105" i="1"/>
  <c r="A105" i="1"/>
  <c r="M104" i="1"/>
  <c r="G104" i="1"/>
  <c r="D104" i="1"/>
  <c r="C104" i="1"/>
  <c r="A104" i="1"/>
  <c r="M103" i="1"/>
  <c r="G103" i="1"/>
  <c r="D103" i="1"/>
  <c r="C103" i="1"/>
  <c r="A103" i="1"/>
  <c r="M102" i="1"/>
  <c r="G102" i="1"/>
  <c r="D102" i="1"/>
  <c r="C102" i="1"/>
  <c r="A102" i="1"/>
  <c r="M101" i="1"/>
  <c r="G101" i="1"/>
  <c r="D101" i="1"/>
  <c r="C101" i="1"/>
  <c r="A101" i="1"/>
  <c r="M100" i="1"/>
  <c r="G100" i="1"/>
  <c r="D100" i="1"/>
  <c r="C100" i="1"/>
  <c r="A100" i="1"/>
  <c r="M99" i="1"/>
  <c r="G99" i="1"/>
  <c r="D99" i="1"/>
  <c r="C99" i="1"/>
  <c r="A99" i="1"/>
  <c r="M98" i="1"/>
  <c r="G98" i="1"/>
  <c r="D98" i="1"/>
  <c r="C98" i="1"/>
  <c r="A98" i="1"/>
  <c r="M97" i="1"/>
  <c r="G97" i="1"/>
  <c r="D97" i="1"/>
  <c r="C97" i="1"/>
  <c r="A97" i="1"/>
  <c r="M96" i="1"/>
  <c r="G96" i="1"/>
  <c r="D96" i="1"/>
  <c r="C96" i="1"/>
  <c r="A96" i="1"/>
  <c r="M95" i="1"/>
  <c r="G95" i="1"/>
  <c r="D95" i="1"/>
  <c r="C95" i="1"/>
  <c r="A95" i="1"/>
  <c r="M94" i="1"/>
  <c r="G94" i="1"/>
  <c r="D94" i="1"/>
  <c r="C94" i="1"/>
  <c r="A94" i="1"/>
  <c r="M93" i="1"/>
  <c r="G93" i="1"/>
  <c r="D93" i="1"/>
  <c r="C93" i="1"/>
  <c r="A93" i="1"/>
  <c r="M92" i="1"/>
  <c r="G92" i="1"/>
  <c r="D92" i="1"/>
  <c r="C92" i="1"/>
  <c r="A92" i="1"/>
  <c r="M91" i="1"/>
  <c r="G91" i="1"/>
  <c r="D91" i="1"/>
  <c r="C91" i="1"/>
  <c r="A91" i="1"/>
  <c r="M90" i="1"/>
  <c r="G90" i="1"/>
  <c r="D90" i="1"/>
  <c r="C90" i="1"/>
  <c r="A90" i="1"/>
  <c r="M89" i="1"/>
  <c r="G89" i="1"/>
  <c r="D89" i="1"/>
  <c r="C89" i="1"/>
  <c r="A89" i="1"/>
  <c r="M88" i="1"/>
  <c r="G88" i="1"/>
  <c r="D88" i="1"/>
  <c r="C88" i="1"/>
  <c r="A88" i="1"/>
  <c r="M87" i="1"/>
  <c r="G87" i="1"/>
  <c r="D87" i="1"/>
  <c r="C87" i="1"/>
  <c r="A87" i="1"/>
  <c r="M86" i="1"/>
  <c r="G86" i="1"/>
  <c r="D86" i="1"/>
  <c r="C86" i="1"/>
  <c r="A86" i="1"/>
  <c r="M85" i="1"/>
  <c r="G85" i="1"/>
  <c r="D85" i="1"/>
  <c r="C85" i="1"/>
  <c r="A85" i="1"/>
  <c r="M84" i="1"/>
  <c r="G84" i="1"/>
  <c r="D84" i="1"/>
  <c r="C84" i="1"/>
  <c r="A84" i="1"/>
  <c r="M83" i="1"/>
  <c r="G83" i="1"/>
  <c r="D83" i="1"/>
  <c r="C83" i="1"/>
  <c r="A83" i="1"/>
  <c r="M82" i="1"/>
  <c r="G82" i="1"/>
  <c r="D82" i="1"/>
  <c r="C82" i="1"/>
  <c r="A82" i="1"/>
  <c r="M81" i="1"/>
  <c r="G81" i="1"/>
  <c r="D81" i="1"/>
  <c r="C81" i="1"/>
  <c r="A81" i="1"/>
  <c r="M80" i="1"/>
  <c r="G80" i="1"/>
  <c r="D80" i="1"/>
  <c r="C80" i="1"/>
  <c r="A80" i="1"/>
  <c r="M79" i="1"/>
  <c r="G79" i="1"/>
  <c r="D79" i="1"/>
  <c r="C79" i="1"/>
  <c r="A79" i="1"/>
  <c r="M78" i="1"/>
  <c r="G78" i="1"/>
  <c r="D78" i="1"/>
  <c r="C78" i="1"/>
  <c r="A78" i="1"/>
  <c r="M77" i="1"/>
  <c r="G77" i="1"/>
  <c r="D77" i="1"/>
  <c r="C77" i="1"/>
  <c r="A77" i="1"/>
  <c r="M76" i="1"/>
  <c r="G76" i="1"/>
  <c r="D76" i="1"/>
  <c r="C76" i="1"/>
  <c r="A76" i="1"/>
  <c r="M75" i="1"/>
  <c r="G75" i="1"/>
  <c r="D75" i="1"/>
  <c r="C75" i="1"/>
  <c r="A75" i="1"/>
  <c r="M74" i="1"/>
  <c r="G74" i="1"/>
  <c r="D74" i="1"/>
  <c r="C74" i="1"/>
  <c r="A74" i="1"/>
  <c r="M73" i="1"/>
  <c r="G73" i="1"/>
  <c r="D73" i="1"/>
  <c r="C73" i="1"/>
  <c r="A73" i="1"/>
  <c r="M72" i="1"/>
  <c r="G72" i="1"/>
  <c r="D72" i="1"/>
  <c r="C72" i="1"/>
  <c r="A72" i="1"/>
  <c r="M71" i="1"/>
  <c r="G71" i="1"/>
  <c r="D71" i="1"/>
  <c r="C71" i="1"/>
  <c r="A71" i="1"/>
  <c r="M70" i="1"/>
  <c r="G70" i="1"/>
  <c r="D70" i="1"/>
  <c r="C70" i="1"/>
  <c r="A70" i="1"/>
  <c r="M69" i="1"/>
  <c r="G69" i="1"/>
  <c r="D69" i="1"/>
  <c r="C69" i="1"/>
  <c r="A69" i="1"/>
  <c r="M68" i="1"/>
  <c r="G68" i="1"/>
  <c r="D68" i="1"/>
  <c r="C68" i="1"/>
  <c r="A68" i="1"/>
  <c r="M67" i="1"/>
  <c r="G67" i="1"/>
  <c r="D67" i="1"/>
  <c r="C67" i="1"/>
  <c r="A67" i="1"/>
  <c r="M66" i="1"/>
  <c r="G66" i="1"/>
  <c r="D66" i="1"/>
  <c r="C66" i="1"/>
  <c r="A66" i="1"/>
  <c r="M65" i="1"/>
  <c r="G65" i="1"/>
  <c r="D65" i="1"/>
  <c r="C65" i="1"/>
  <c r="A65" i="1"/>
  <c r="M64" i="1"/>
  <c r="G64" i="1"/>
  <c r="D64" i="1"/>
  <c r="C64" i="1"/>
  <c r="A64" i="1"/>
  <c r="M63" i="1"/>
  <c r="G63" i="1"/>
  <c r="D63" i="1"/>
  <c r="C63" i="1"/>
  <c r="A63" i="1"/>
  <c r="M62" i="1"/>
  <c r="G62" i="1"/>
  <c r="D62" i="1"/>
  <c r="C62" i="1"/>
  <c r="A62" i="1"/>
  <c r="M61" i="1"/>
  <c r="G61" i="1"/>
  <c r="D61" i="1"/>
  <c r="C61" i="1"/>
  <c r="A61" i="1"/>
  <c r="M60" i="1"/>
  <c r="G60" i="1"/>
  <c r="D60" i="1"/>
  <c r="C60" i="1"/>
  <c r="A60" i="1"/>
  <c r="M59" i="1"/>
  <c r="G59" i="1"/>
  <c r="D59" i="1"/>
  <c r="C59" i="1"/>
  <c r="A59" i="1"/>
  <c r="M58" i="1"/>
  <c r="G58" i="1"/>
  <c r="D58" i="1"/>
  <c r="C58" i="1"/>
  <c r="A58" i="1"/>
  <c r="M57" i="1"/>
  <c r="G57" i="1"/>
  <c r="D57" i="1"/>
  <c r="C57" i="1"/>
  <c r="A57" i="1"/>
  <c r="M56" i="1"/>
  <c r="G56" i="1"/>
  <c r="D56" i="1"/>
  <c r="C56" i="1"/>
  <c r="A56" i="1"/>
  <c r="M55" i="1"/>
  <c r="G55" i="1"/>
  <c r="D55" i="1"/>
  <c r="C55" i="1"/>
  <c r="A55" i="1"/>
  <c r="M54" i="1"/>
  <c r="G54" i="1"/>
  <c r="D54" i="1"/>
  <c r="C54" i="1"/>
  <c r="A54" i="1"/>
  <c r="M53" i="1"/>
  <c r="G53" i="1"/>
  <c r="D53" i="1"/>
  <c r="C53" i="1"/>
  <c r="A53" i="1"/>
  <c r="M52" i="1"/>
  <c r="G52" i="1"/>
  <c r="D52" i="1"/>
  <c r="C52" i="1"/>
  <c r="A52" i="1"/>
  <c r="M51" i="1"/>
  <c r="G51" i="1"/>
  <c r="D51" i="1"/>
  <c r="C51" i="1"/>
  <c r="A51" i="1"/>
  <c r="M50" i="1"/>
  <c r="G50" i="1"/>
  <c r="D50" i="1"/>
  <c r="C50" i="1"/>
  <c r="A50" i="1"/>
  <c r="M49" i="1"/>
  <c r="G49" i="1"/>
  <c r="D49" i="1"/>
  <c r="C49" i="1"/>
  <c r="A49" i="1"/>
  <c r="M48" i="1"/>
  <c r="G48" i="1"/>
  <c r="D48" i="1"/>
  <c r="C48" i="1"/>
  <c r="A48" i="1"/>
  <c r="M47" i="1"/>
  <c r="G47" i="1"/>
  <c r="D47" i="1"/>
  <c r="C47" i="1"/>
  <c r="A47" i="1"/>
  <c r="M46" i="1"/>
  <c r="G46" i="1"/>
  <c r="D46" i="1"/>
  <c r="C46" i="1"/>
  <c r="A46" i="1"/>
  <c r="M45" i="1"/>
  <c r="G45" i="1"/>
  <c r="D45" i="1"/>
  <c r="C45" i="1"/>
  <c r="A45" i="1"/>
  <c r="M44" i="1"/>
  <c r="G44" i="1"/>
  <c r="D44" i="1"/>
  <c r="C44" i="1"/>
  <c r="A44" i="1"/>
  <c r="M43" i="1"/>
  <c r="G43" i="1"/>
  <c r="D43" i="1"/>
  <c r="C43" i="1"/>
  <c r="A43" i="1"/>
  <c r="M42" i="1"/>
  <c r="G42" i="1"/>
  <c r="D42" i="1"/>
  <c r="C42" i="1"/>
  <c r="A42" i="1"/>
  <c r="M41" i="1"/>
  <c r="G41" i="1"/>
  <c r="D41" i="1"/>
  <c r="C41" i="1"/>
  <c r="A41" i="1"/>
  <c r="M40" i="1"/>
  <c r="G40" i="1"/>
  <c r="D40" i="1"/>
  <c r="C40" i="1"/>
  <c r="A40" i="1"/>
  <c r="M39" i="1"/>
  <c r="G39" i="1"/>
  <c r="D39" i="1"/>
  <c r="C39" i="1"/>
  <c r="A39" i="1"/>
  <c r="M38" i="1"/>
  <c r="G38" i="1"/>
  <c r="D38" i="1"/>
  <c r="C38" i="1"/>
  <c r="A38" i="1"/>
  <c r="M37" i="1"/>
  <c r="G37" i="1"/>
  <c r="D37" i="1"/>
  <c r="C37" i="1"/>
  <c r="A37" i="1"/>
  <c r="M36" i="1"/>
  <c r="G36" i="1"/>
  <c r="D36" i="1"/>
  <c r="C36" i="1"/>
  <c r="A36" i="1"/>
  <c r="M35" i="1"/>
  <c r="G35" i="1"/>
  <c r="D35" i="1"/>
  <c r="C35" i="1"/>
  <c r="A35" i="1"/>
  <c r="M34" i="1"/>
  <c r="G34" i="1"/>
  <c r="D34" i="1"/>
  <c r="C34" i="1"/>
  <c r="A34" i="1"/>
  <c r="M33" i="1"/>
  <c r="G33" i="1"/>
  <c r="D33" i="1"/>
  <c r="C33" i="1"/>
  <c r="A33" i="1"/>
  <c r="M32" i="1"/>
  <c r="G32" i="1"/>
  <c r="D32" i="1"/>
  <c r="C32" i="1"/>
  <c r="A32" i="1"/>
  <c r="M31" i="1"/>
  <c r="G31" i="1"/>
  <c r="D31" i="1"/>
  <c r="C31" i="1"/>
  <c r="A31" i="1"/>
  <c r="M30" i="1"/>
  <c r="G30" i="1"/>
  <c r="D30" i="1"/>
  <c r="C30" i="1"/>
  <c r="A30" i="1"/>
  <c r="M29" i="1"/>
  <c r="G29" i="1"/>
  <c r="D29" i="1"/>
  <c r="C29" i="1"/>
  <c r="A29" i="1"/>
  <c r="M28" i="1"/>
  <c r="G28" i="1"/>
  <c r="D28" i="1"/>
  <c r="C28" i="1"/>
  <c r="A28" i="1"/>
  <c r="M27" i="1"/>
  <c r="G27" i="1"/>
  <c r="D27" i="1"/>
  <c r="C27" i="1"/>
  <c r="A27" i="1"/>
  <c r="M26" i="1"/>
  <c r="G26" i="1"/>
  <c r="D26" i="1"/>
  <c r="C26" i="1"/>
  <c r="A26" i="1"/>
  <c r="M25" i="1"/>
  <c r="G25" i="1"/>
  <c r="D25" i="1"/>
  <c r="C25" i="1"/>
  <c r="A25" i="1"/>
  <c r="M23" i="1"/>
  <c r="G23" i="1"/>
  <c r="D23" i="1"/>
  <c r="C23" i="1"/>
  <c r="A23" i="1"/>
  <c r="M24" i="1"/>
  <c r="G24" i="1"/>
  <c r="D24" i="1"/>
  <c r="C24" i="1"/>
  <c r="A24" i="1"/>
  <c r="M22" i="1"/>
  <c r="G22" i="1"/>
  <c r="D22" i="1"/>
  <c r="C22" i="1"/>
  <c r="A22" i="1"/>
  <c r="M21" i="1"/>
  <c r="G21" i="1"/>
  <c r="D21" i="1"/>
  <c r="C21" i="1"/>
  <c r="A21" i="1"/>
  <c r="M20" i="1"/>
  <c r="G20" i="1"/>
  <c r="D20" i="1"/>
  <c r="C20" i="1"/>
  <c r="A20" i="1"/>
  <c r="M19" i="1"/>
  <c r="G19" i="1"/>
  <c r="D19" i="1"/>
  <c r="C19" i="1"/>
  <c r="A19" i="1"/>
  <c r="M18" i="1"/>
  <c r="G18" i="1"/>
  <c r="D18" i="1"/>
  <c r="C18" i="1"/>
  <c r="A18" i="1"/>
  <c r="M17" i="1"/>
  <c r="G17" i="1"/>
  <c r="D17" i="1"/>
  <c r="C17" i="1"/>
  <c r="A17" i="1"/>
  <c r="M16" i="1"/>
  <c r="G16" i="1"/>
  <c r="D16" i="1"/>
  <c r="C16" i="1"/>
  <c r="A16" i="1"/>
  <c r="M15" i="1"/>
  <c r="G15" i="1"/>
  <c r="D15" i="1"/>
  <c r="C15" i="1"/>
  <c r="A15" i="1"/>
  <c r="M14" i="1"/>
  <c r="G14" i="1"/>
  <c r="D14" i="1"/>
  <c r="C14" i="1"/>
  <c r="A14" i="1"/>
  <c r="M13" i="1"/>
  <c r="G13" i="1"/>
  <c r="D13" i="1"/>
  <c r="C13" i="1"/>
  <c r="A13" i="1"/>
  <c r="M12" i="1"/>
  <c r="G12" i="1"/>
  <c r="D12" i="1"/>
  <c r="C12" i="1"/>
  <c r="A12" i="1"/>
  <c r="M11" i="1"/>
  <c r="G11" i="1"/>
  <c r="D11" i="1"/>
  <c r="C11" i="1"/>
  <c r="A11" i="1"/>
  <c r="M10" i="1"/>
  <c r="G10" i="1"/>
  <c r="D10" i="1"/>
  <c r="A10" i="1"/>
  <c r="M9" i="1"/>
  <c r="G9" i="1"/>
  <c r="D9" i="1"/>
  <c r="C9" i="1"/>
  <c r="A9" i="1"/>
  <c r="M8" i="1"/>
  <c r="G8" i="1"/>
  <c r="D8" i="1"/>
  <c r="C8" i="1"/>
  <c r="A8" i="1"/>
  <c r="M7" i="1"/>
  <c r="G7" i="1"/>
  <c r="D7" i="1"/>
  <c r="C7" i="1"/>
  <c r="A7" i="1"/>
  <c r="M6" i="1"/>
  <c r="G6" i="1"/>
  <c r="D6" i="1"/>
  <c r="C6" i="1"/>
  <c r="A6" i="1"/>
  <c r="M5" i="1"/>
  <c r="G5" i="1"/>
  <c r="D5" i="1"/>
  <c r="C5" i="1"/>
  <c r="A5" i="1"/>
  <c r="M4" i="1"/>
  <c r="G4" i="1"/>
  <c r="D4" i="1"/>
  <c r="C4" i="1"/>
  <c r="A4" i="1"/>
  <c r="M3" i="1"/>
  <c r="G3" i="1"/>
  <c r="D3" i="1"/>
  <c r="C3" i="1"/>
  <c r="A3" i="1"/>
</calcChain>
</file>

<file path=xl/sharedStrings.xml><?xml version="1.0" encoding="utf-8"?>
<sst xmlns="http://schemas.openxmlformats.org/spreadsheetml/2006/main" count="920" uniqueCount="70">
  <si>
    <t>Parciales</t>
  </si>
  <si>
    <t>Week</t>
  </si>
  <si>
    <t>Fecha</t>
  </si>
  <si>
    <t>Mes</t>
  </si>
  <si>
    <t>Año</t>
  </si>
  <si>
    <t>Horario</t>
  </si>
  <si>
    <t>Temp</t>
  </si>
  <si>
    <t>Día</t>
  </si>
  <si>
    <t>Lugar</t>
  </si>
  <si>
    <t>Dist</t>
  </si>
  <si>
    <t>Ritmo</t>
  </si>
  <si>
    <t>Tiempo</t>
  </si>
  <si>
    <t>Tiempo2</t>
  </si>
  <si>
    <t>Horas</t>
  </si>
  <si>
    <t>mins</t>
  </si>
  <si>
    <t>sec</t>
  </si>
  <si>
    <t>Cal</t>
  </si>
  <si>
    <t>Evento?</t>
  </si>
  <si>
    <t>Cadencia</t>
  </si>
  <si>
    <t>Elevación</t>
  </si>
  <si>
    <t>1km</t>
  </si>
  <si>
    <t>2km</t>
  </si>
  <si>
    <t>3km</t>
  </si>
  <si>
    <t>4km</t>
  </si>
  <si>
    <t>5km</t>
  </si>
  <si>
    <t>6km</t>
  </si>
  <si>
    <t>7km</t>
  </si>
  <si>
    <t>8km</t>
  </si>
  <si>
    <t>9km</t>
  </si>
  <si>
    <t>10km</t>
  </si>
  <si>
    <t>11km</t>
  </si>
  <si>
    <t>12km</t>
  </si>
  <si>
    <t>13km</t>
  </si>
  <si>
    <t>14km</t>
  </si>
  <si>
    <t>15km</t>
  </si>
  <si>
    <t>16km</t>
  </si>
  <si>
    <t>17km</t>
  </si>
  <si>
    <t>18km</t>
  </si>
  <si>
    <t>19km</t>
  </si>
  <si>
    <t>20km</t>
  </si>
  <si>
    <t>21km</t>
  </si>
  <si>
    <t>22km</t>
  </si>
  <si>
    <t>Palermo</t>
  </si>
  <si>
    <t>No</t>
  </si>
  <si>
    <t>Pza Alem</t>
  </si>
  <si>
    <t>Circuito Nike</t>
  </si>
  <si>
    <t>Sí. Nike 10k</t>
  </si>
  <si>
    <t>Pilar</t>
  </si>
  <si>
    <t>-</t>
  </si>
  <si>
    <t>Pque Sarmiento</t>
  </si>
  <si>
    <t>San Isidro</t>
  </si>
  <si>
    <t>?</t>
  </si>
  <si>
    <t>Circuito Fila</t>
  </si>
  <si>
    <t>Sí. Fila 10K</t>
  </si>
  <si>
    <t>Circuito Baires</t>
  </si>
  <si>
    <t>Sí. 21k Baires</t>
  </si>
  <si>
    <t>Colombia</t>
  </si>
  <si>
    <t>Pque Saavedra</t>
  </si>
  <si>
    <t>Pza Mitre</t>
  </si>
  <si>
    <t>Tafí del valle</t>
  </si>
  <si>
    <t>Ball-Gral Paz</t>
  </si>
  <si>
    <t>Ushuaia</t>
  </si>
  <si>
    <t>Pza Alem-Pza Mitre</t>
  </si>
  <si>
    <t>Durac en hs</t>
  </si>
  <si>
    <t>Cant. Kms</t>
  </si>
  <si>
    <t>01-Mañana</t>
  </si>
  <si>
    <t>04-Noche</t>
  </si>
  <si>
    <t>02-Tarde</t>
  </si>
  <si>
    <t>03-T-N</t>
  </si>
  <si>
    <t>Hora en mins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</si>
</sst>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2C0A]dddd\ d&quot; de &quot;mmmm&quot; de &quot;yyyy;@"/>
    <numFmt numFmtId="165" formatCode="[$-F400]h:mm:ss\ AM/PM"/>
    <numFmt numFmtId="166" formatCode="dd"/>
  </numFmts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1" fontId="1" fillId="0" borderId="0" xfId="0" applyNumberFormat="1" applyFont="1"/>
    <xf numFmtId="0" fontId="2" fillId="0" borderId="0" xfId="0" applyFont="1"/>
    <xf numFmtId="1" fontId="2" fillId="0" borderId="0" xfId="0" applyNumberFormat="1" applyFont="1"/>
    <xf numFmtId="14" fontId="1" fillId="0" borderId="0" xfId="0" applyNumberFormat="1" applyFont="1"/>
    <xf numFmtId="49" fontId="1" fillId="0" borderId="0" xfId="0" applyNumberFormat="1" applyFont="1"/>
    <xf numFmtId="164" fontId="1" fillId="0" borderId="0" xfId="0" applyNumberFormat="1" applyFont="1"/>
    <xf numFmtId="21" fontId="1" fillId="0" borderId="0" xfId="0" applyNumberFormat="1" applyFont="1"/>
    <xf numFmtId="165" fontId="1" fillId="0" borderId="0" xfId="0" applyNumberFormat="1" applyFont="1"/>
    <xf numFmtId="21" fontId="1" fillId="0" borderId="0" xfId="0" quotePrefix="1" applyNumberFormat="1" applyFont="1"/>
    <xf numFmtId="166" fontId="1" fillId="0" borderId="0" xfId="0" applyNumberFormat="1" applyFont="1"/>
    <xf numFmtId="21" fontId="2" fillId="0" borderId="0" xfId="0" applyNumberFormat="1" applyFont="1"/>
    <xf numFmtId="14" fontId="2" fillId="0" borderId="0" xfId="0" applyNumberFormat="1" applyFont="1"/>
    <xf numFmtId="49" fontId="2" fillId="0" borderId="0" xfId="0" applyNumberFormat="1" applyFont="1"/>
    <xf numFmtId="164" fontId="2" fillId="0" borderId="0" xfId="0" applyNumberFormat="1" applyFont="1"/>
    <xf numFmtId="0" fontId="1" fillId="0" borderId="0" xfId="0" applyNumberFormat="1" applyFont="1"/>
  </cellXfs>
  <cellStyles count="1">
    <cellStyle name="Normal" xfId="0" builtinId="0"/>
  </cellStyles>
  <dxfs count="46"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26" formatCode="hh:mm:ss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26" formatCode="hh:mm:ss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26" formatCode="hh:mm:ss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26" formatCode="hh:mm:ss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26" formatCode="hh:mm:ss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" formatCode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26" formatCode="hh:mm:ss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26" formatCode="hh:mm:ss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4" formatCode="[$-2C0A]dddd\ d&quot; de &quot;mmmm&quot; de &quot;yyyy;@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19" formatCode="d/m/yyyy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BA05860-AFD1-465D-91F2-9D3B2292E731}" name="Tabla1" displayName="Tabla1" ref="A2:AR283" totalsRowShown="0" headerRowDxfId="45" dataDxfId="44">
  <autoFilter ref="A2:AR283" xr:uid="{CBA05860-AFD1-465D-91F2-9D3B2292E731}"/>
  <sortState xmlns:xlrd2="http://schemas.microsoft.com/office/spreadsheetml/2017/richdata2" ref="A3:AR282">
    <sortCondition ref="B2:B282"/>
  </sortState>
  <tableColumns count="44">
    <tableColumn id="36" xr3:uid="{4DD62DD9-C4C2-4E04-B39E-61452574EDFF}" name="Week" dataDxfId="43">
      <calculatedColumnFormula>WEEKNUM(Tabla1[[#This Row],[Fecha]])</calculatedColumnFormula>
    </tableColumn>
    <tableColumn id="1" xr3:uid="{C59DB0EB-9787-4F65-A145-82D5E62F8D6A}" name="Fecha" dataDxfId="42"/>
    <tableColumn id="35" xr3:uid="{A73D294B-E60F-4C59-81AB-871B36A27844}" name="Mes" dataDxfId="41">
      <calculatedColumnFormula>+MONTH(Tabla1[[#This Row],[Fecha]])</calculatedColumnFormula>
    </tableColumn>
    <tableColumn id="34" xr3:uid="{A9C9123A-597B-47D6-B990-817E7007C3C0}" name="Año" dataDxfId="40">
      <calculatedColumnFormula>+YEAR(Tabla1[[#This Row],[Fecha]])</calculatedColumnFormula>
    </tableColumn>
    <tableColumn id="2" xr3:uid="{3AF2ADDD-752A-465F-86B6-913831492F3D}" name="Horario" dataDxfId="39"/>
    <tableColumn id="3" xr3:uid="{CF3047F1-26C2-43EF-ABC5-522681D485FB}" name="Temp" dataDxfId="38"/>
    <tableColumn id="37" xr3:uid="{4926E6D1-D9EE-4B4E-98D7-E6BEE2D0CCEE}" name="Día" dataDxfId="37">
      <calculatedColumnFormula>+TEXT(Tabla1[[#This Row],[Fecha]],"ddd")</calculatedColumnFormula>
    </tableColumn>
    <tableColumn id="5" xr3:uid="{C74C219E-9024-4DA1-95BB-C8EC1EE31C94}" name="Lugar" dataDxfId="36"/>
    <tableColumn id="6" xr3:uid="{9C197523-959F-40F7-B1BE-15735557F86D}" name="Dist" dataDxfId="35"/>
    <tableColumn id="7" xr3:uid="{BC1EEC8C-7ECB-47DE-A09E-55E078910DB7}" name="Ritmo" dataDxfId="34"/>
    <tableColumn id="8" xr3:uid="{DBCE5D0E-C359-42CA-B345-3533118BF2ED}" name="Tiempo" dataDxfId="33"/>
    <tableColumn id="40" xr3:uid="{660424DE-8AB1-4073-AF0A-87E74CADD34C}" name="Tiempo2" dataDxfId="32"/>
    <tableColumn id="46" xr3:uid="{11D97081-F970-4500-A82F-977974521422}" name="Horas" dataDxfId="31">
      <calculatedColumnFormula>+Tabla1[[#This Row],[Tiempo2]]*60</calculatedColumnFormula>
    </tableColumn>
    <tableColumn id="41" xr3:uid="{3CFD320B-1E8B-44E9-BAE4-F18B0B1A295A}" name="mins" dataDxfId="30"/>
    <tableColumn id="42" xr3:uid="{C090D7CA-7CE1-4686-AF6C-72692C3416AC}" name="sec" dataDxfId="29"/>
    <tableColumn id="47" xr3:uid="{47636AFB-D091-4536-A326-8E85B7775BD1}" name="Hora en mins" dataDxfId="28"/>
    <tableColumn id="38" xr3:uid="{F3250CDA-546D-4F3F-94C8-518131F80CC4}" name="Durac en hs" dataDxfId="27">
      <calculatedColumnFormula>+Tabla1[[#This Row],[Hora en mins]]/60</calculatedColumnFormula>
    </tableColumn>
    <tableColumn id="39" xr3:uid="{91FC6204-02CB-4A11-A073-9E96E2923F2B}" name="Cant. Kms" dataDxfId="26">
      <calculatedColumnFormula>+COUNT(Tabla1[[#This Row],[1km]:[22km]])</calculatedColumnFormula>
    </tableColumn>
    <tableColumn id="9" xr3:uid="{8D25F02D-A275-4565-AFF4-F022873D40DF}" name="Cal" dataDxfId="25"/>
    <tableColumn id="10" xr3:uid="{02F87043-A7AE-4876-8705-79F6605AC5E5}" name="Evento?" dataDxfId="24"/>
    <tableColumn id="4" xr3:uid="{31A1824D-22C7-4670-BF13-CA4ED49B9C9E}" name="Cadencia" dataDxfId="23"/>
    <tableColumn id="11" xr3:uid="{E8CA5A04-28AF-4E90-9FF1-5969FAAF3C54}" name="Elevación" dataDxfId="22"/>
    <tableColumn id="12" xr3:uid="{74103368-F089-44DE-8C5B-70B8EC9C56F6}" name="1km" dataDxfId="21"/>
    <tableColumn id="13" xr3:uid="{E8E4A90D-25DA-4E75-B19D-E26224A8CEDB}" name="2km" dataDxfId="20"/>
    <tableColumn id="14" xr3:uid="{3ABE1839-F946-4164-A815-9B275DB1B3A7}" name="3km" dataDxfId="19"/>
    <tableColumn id="15" xr3:uid="{021A6289-1978-4AE4-ABAB-AD1A0E64D059}" name="4km" dataDxfId="18"/>
    <tableColumn id="16" xr3:uid="{72F8D875-357A-4E6D-964A-046648574E44}" name="5km" dataDxfId="17"/>
    <tableColumn id="17" xr3:uid="{0C24C14E-D769-43D7-A3B8-B79D95E6F2C7}" name="6km" dataDxfId="16"/>
    <tableColumn id="18" xr3:uid="{EE04CE76-ED41-41CD-8A98-98661896D80A}" name="7km" dataDxfId="15"/>
    <tableColumn id="19" xr3:uid="{7A5310CD-7637-47BF-B07D-28A08097AA94}" name="8km" dataDxfId="14"/>
    <tableColumn id="20" xr3:uid="{F1B1804B-ECF5-4E6A-B96D-9CD4F82B4937}" name="9km" dataDxfId="13"/>
    <tableColumn id="21" xr3:uid="{268C2A4D-4B46-4C59-BC44-2DB7E12F1D75}" name="10km" dataDxfId="12"/>
    <tableColumn id="22" xr3:uid="{75178260-BC3E-4E6C-B5A0-7B3513022E42}" name="11km" dataDxfId="11"/>
    <tableColumn id="23" xr3:uid="{47D43351-C5BD-48AB-805C-CA198FB7381E}" name="12km" dataDxfId="10"/>
    <tableColumn id="24" xr3:uid="{B763F862-B5AA-435C-B02D-0A4F5DDAD348}" name="13km" dataDxfId="9"/>
    <tableColumn id="25" xr3:uid="{5C3F781A-5ED7-4052-B6D4-71583B2ADC2F}" name="14km" dataDxfId="8"/>
    <tableColumn id="26" xr3:uid="{1B890DA0-F4D2-4329-8D31-8B676C08CF6E}" name="15km" dataDxfId="7"/>
    <tableColumn id="27" xr3:uid="{1CB4C47D-CD5F-4E35-98A9-97E51BBA30C0}" name="16km" dataDxfId="6"/>
    <tableColumn id="28" xr3:uid="{E5772B99-279C-403F-A37D-68711DA5C33C}" name="17km" dataDxfId="5"/>
    <tableColumn id="29" xr3:uid="{EB8951A1-0F11-4FFF-AFD2-69339E305FA4}" name="18km" dataDxfId="4"/>
    <tableColumn id="30" xr3:uid="{03A1038C-58C2-4A18-BAAC-F754F5F033F4}" name="19km" dataDxfId="3"/>
    <tableColumn id="31" xr3:uid="{6AE7922C-4863-4568-A20E-663B398BE89D}" name="20km" dataDxfId="2"/>
    <tableColumn id="32" xr3:uid="{7B8BA40E-BB82-41EC-9A61-1ADC7BF22713}" name="21km" dataDxfId="1"/>
    <tableColumn id="33" xr3:uid="{BFF28D9B-90B0-47F1-A943-10EB7CA20BF9}" name="22km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52FA1-6910-4669-89DA-CC7497D5D874}">
  <dimension ref="A1:AR283"/>
  <sheetViews>
    <sheetView tabSelected="1" topLeftCell="A2" zoomScale="85" zoomScaleNormal="85" workbookViewId="0">
      <selection activeCell="A2" sqref="A2"/>
    </sheetView>
  </sheetViews>
  <sheetFormatPr baseColWidth="10" defaultRowHeight="14.5" x14ac:dyDescent="0.35"/>
  <cols>
    <col min="1" max="1" width="10.90625" style="1"/>
    <col min="2" max="2" width="10.1796875" style="1" bestFit="1" customWidth="1"/>
    <col min="3" max="3" width="6.6328125" style="1" bestFit="1" customWidth="1"/>
    <col min="4" max="4" width="7.81640625" style="1" bestFit="1" customWidth="1"/>
    <col min="5" max="5" width="17" style="1" customWidth="1"/>
    <col min="6" max="9" width="10.90625" style="1"/>
    <col min="10" max="10" width="10.54296875" style="1" customWidth="1"/>
    <col min="11" max="11" width="13" style="1" customWidth="1"/>
    <col min="12" max="18" width="13" style="2" customWidth="1"/>
    <col min="20" max="25" width="7.81640625" style="1" customWidth="1"/>
    <col min="26" max="30" width="8" style="1" customWidth="1"/>
    <col min="31" max="31" width="7.81640625" style="1" bestFit="1" customWidth="1"/>
    <col min="32" max="16384" width="10.90625" style="1"/>
  </cols>
  <sheetData>
    <row r="1" spans="1:44" ht="13" x14ac:dyDescent="0.3">
      <c r="K1" s="1" t="s">
        <v>0</v>
      </c>
      <c r="S1" s="1"/>
    </row>
    <row r="2" spans="1:44" ht="13" x14ac:dyDescent="0.3">
      <c r="A2" s="3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69</v>
      </c>
      <c r="Q2" s="2" t="s">
        <v>63</v>
      </c>
      <c r="R2" s="2" t="s">
        <v>64</v>
      </c>
      <c r="S2" s="1" t="s">
        <v>16</v>
      </c>
      <c r="T2" s="1" t="s">
        <v>17</v>
      </c>
      <c r="U2" s="1" t="s">
        <v>18</v>
      </c>
      <c r="V2" s="1" t="s">
        <v>19</v>
      </c>
      <c r="W2" s="1" t="s">
        <v>20</v>
      </c>
      <c r="X2" s="1" t="s">
        <v>21</v>
      </c>
      <c r="Y2" s="1" t="s">
        <v>22</v>
      </c>
      <c r="Z2" s="1" t="s">
        <v>23</v>
      </c>
      <c r="AA2" s="1" t="s">
        <v>24</v>
      </c>
      <c r="AB2" s="1" t="s">
        <v>25</v>
      </c>
      <c r="AC2" s="1" t="s">
        <v>26</v>
      </c>
      <c r="AD2" s="1" t="s">
        <v>27</v>
      </c>
      <c r="AE2" s="1" t="s">
        <v>28</v>
      </c>
      <c r="AF2" s="1" t="s">
        <v>29</v>
      </c>
      <c r="AG2" s="1" t="s">
        <v>30</v>
      </c>
      <c r="AH2" s="1" t="s">
        <v>31</v>
      </c>
      <c r="AI2" s="1" t="s">
        <v>32</v>
      </c>
      <c r="AJ2" s="1" t="s">
        <v>33</v>
      </c>
      <c r="AK2" s="1" t="s">
        <v>34</v>
      </c>
      <c r="AL2" s="1" t="s">
        <v>35</v>
      </c>
      <c r="AM2" s="1" t="s">
        <v>36</v>
      </c>
      <c r="AN2" s="1" t="s">
        <v>37</v>
      </c>
      <c r="AO2" s="1" t="s">
        <v>38</v>
      </c>
      <c r="AP2" s="1" t="s">
        <v>39</v>
      </c>
      <c r="AQ2" s="1" t="s">
        <v>40</v>
      </c>
      <c r="AR2" s="1" t="s">
        <v>41</v>
      </c>
    </row>
    <row r="3" spans="1:44" ht="13" x14ac:dyDescent="0.3">
      <c r="A3" s="4">
        <f>WEEKNUM(Tabla1[[#This Row],[Fecha]])</f>
        <v>46</v>
      </c>
      <c r="B3" s="5">
        <v>41589</v>
      </c>
      <c r="C3" s="6">
        <f>+MONTH(Tabla1[[#This Row],[Fecha]])</f>
        <v>11</v>
      </c>
      <c r="D3" s="2">
        <f>+YEAR(Tabla1[[#This Row],[Fecha]])</f>
        <v>2013</v>
      </c>
      <c r="E3" s="1" t="s">
        <v>68</v>
      </c>
      <c r="F3" s="1">
        <v>22</v>
      </c>
      <c r="G3" s="7" t="str">
        <f>+TEXT(Tabla1[[#This Row],[Fecha]],"ddd")</f>
        <v>lun</v>
      </c>
      <c r="H3" s="1" t="s">
        <v>42</v>
      </c>
      <c r="I3" s="1">
        <v>4.7300000000000004</v>
      </c>
      <c r="J3" s="8">
        <v>5.6249999999999989E-3</v>
      </c>
      <c r="K3" s="9">
        <v>2.659722222222222E-2</v>
      </c>
      <c r="L3" s="2">
        <v>0</v>
      </c>
      <c r="M3" s="2">
        <f>+Tabla1[[#This Row],[Tiempo2]]*60</f>
        <v>0</v>
      </c>
      <c r="N3" s="2">
        <v>38</v>
      </c>
      <c r="O3" s="2">
        <v>18</v>
      </c>
      <c r="P3" s="1">
        <v>38.18</v>
      </c>
      <c r="Q3" s="1">
        <f>+Tabla1[[#This Row],[Hora en mins]]/60</f>
        <v>0.63633333333333331</v>
      </c>
      <c r="R3" s="1">
        <f>+COUNT(Tabla1[[#This Row],[1km]:[22km]])</f>
        <v>4</v>
      </c>
      <c r="S3" s="1">
        <v>282</v>
      </c>
      <c r="T3" s="1" t="s">
        <v>43</v>
      </c>
      <c r="V3" s="1">
        <v>3</v>
      </c>
      <c r="W3" s="8">
        <v>5.7060185185185191E-3</v>
      </c>
      <c r="X3" s="8">
        <v>5.7175925925925927E-3</v>
      </c>
      <c r="Y3" s="8">
        <v>5.6828703703703702E-3</v>
      </c>
      <c r="Z3" s="8">
        <v>5.6944444444444438E-3</v>
      </c>
    </row>
    <row r="4" spans="1:44" ht="13" x14ac:dyDescent="0.3">
      <c r="A4" s="4">
        <f>WEEKNUM(Tabla1[[#This Row],[Fecha]])</f>
        <v>46</v>
      </c>
      <c r="B4" s="5">
        <v>41591</v>
      </c>
      <c r="C4" s="6">
        <f>+MONTH(Tabla1[[#This Row],[Fecha]])</f>
        <v>11</v>
      </c>
      <c r="D4" s="2">
        <f>+YEAR(Tabla1[[#This Row],[Fecha]])</f>
        <v>2013</v>
      </c>
      <c r="E4" s="1" t="s">
        <v>68</v>
      </c>
      <c r="F4" s="1">
        <v>24</v>
      </c>
      <c r="G4" s="7" t="str">
        <f>+TEXT(Tabla1[[#This Row],[Fecha]],"ddd")</f>
        <v>mié</v>
      </c>
      <c r="H4" s="1" t="s">
        <v>44</v>
      </c>
      <c r="I4" s="1">
        <v>6.1</v>
      </c>
      <c r="J4" s="8">
        <v>5.6597222222222222E-3</v>
      </c>
      <c r="K4" s="9">
        <v>3.4571759259259253E-2</v>
      </c>
      <c r="L4" s="2">
        <v>0</v>
      </c>
      <c r="M4" s="2">
        <f>+Tabla1[[#This Row],[Tiempo2]]*60</f>
        <v>0</v>
      </c>
      <c r="N4" s="2">
        <v>49</v>
      </c>
      <c r="O4" s="2">
        <v>47</v>
      </c>
      <c r="P4" s="1">
        <v>49.47</v>
      </c>
      <c r="Q4" s="1">
        <f>+Tabla1[[#This Row],[Hora en mins]]/60</f>
        <v>0.82450000000000001</v>
      </c>
      <c r="R4" s="1">
        <f>+COUNT(Tabla1[[#This Row],[1km]:[22km]])</f>
        <v>6</v>
      </c>
      <c r="S4" s="1">
        <v>380</v>
      </c>
      <c r="T4" s="1" t="s">
        <v>43</v>
      </c>
      <c r="V4" s="1">
        <v>115</v>
      </c>
      <c r="W4" s="8">
        <v>5.6481481481481478E-3</v>
      </c>
      <c r="X4" s="8">
        <v>5.1736111111111115E-3</v>
      </c>
      <c r="Y4" s="8">
        <v>5.2314814814814819E-3</v>
      </c>
      <c r="Z4" s="8">
        <v>5.4976851851851853E-3</v>
      </c>
      <c r="AA4" s="8">
        <v>5.138888888888889E-3</v>
      </c>
      <c r="AB4" s="8">
        <v>5.4513888888888884E-3</v>
      </c>
    </row>
    <row r="5" spans="1:44" ht="13" x14ac:dyDescent="0.3">
      <c r="A5" s="4">
        <f>WEEKNUM(Tabla1[[#This Row],[Fecha]])</f>
        <v>46</v>
      </c>
      <c r="B5" s="5">
        <v>41592</v>
      </c>
      <c r="C5" s="6">
        <f>+MONTH(Tabla1[[#This Row],[Fecha]])</f>
        <v>11</v>
      </c>
      <c r="D5" s="2">
        <f>+YEAR(Tabla1[[#This Row],[Fecha]])</f>
        <v>2013</v>
      </c>
      <c r="E5" s="1" t="s">
        <v>68</v>
      </c>
      <c r="F5" s="1">
        <v>28</v>
      </c>
      <c r="G5" s="7" t="str">
        <f>+TEXT(Tabla1[[#This Row],[Fecha]],"ddd")</f>
        <v>jue</v>
      </c>
      <c r="H5" s="1" t="s">
        <v>44</v>
      </c>
      <c r="I5" s="1">
        <v>0.88</v>
      </c>
      <c r="J5" s="8">
        <v>5.0231481481481481E-3</v>
      </c>
      <c r="K5" s="9">
        <v>4.4212962962962956E-3</v>
      </c>
      <c r="L5" s="2">
        <v>0</v>
      </c>
      <c r="M5" s="2">
        <f>+Tabla1[[#This Row],[Tiempo2]]*60</f>
        <v>0</v>
      </c>
      <c r="N5" s="2">
        <v>6</v>
      </c>
      <c r="O5" s="2">
        <v>22</v>
      </c>
      <c r="P5" s="1">
        <v>6.22</v>
      </c>
      <c r="Q5" s="1">
        <f>+Tabla1[[#This Row],[Hora en mins]]/60</f>
        <v>0.10366666666666666</v>
      </c>
      <c r="R5" s="1">
        <f>+COUNT(Tabla1[[#This Row],[1km]:[22km]])</f>
        <v>0</v>
      </c>
      <c r="S5" s="1">
        <v>55</v>
      </c>
      <c r="T5" s="1" t="s">
        <v>43</v>
      </c>
      <c r="V5" s="1">
        <v>14</v>
      </c>
    </row>
    <row r="6" spans="1:44" ht="13" x14ac:dyDescent="0.3">
      <c r="A6" s="4">
        <f>WEEKNUM(Tabla1[[#This Row],[Fecha]])</f>
        <v>46</v>
      </c>
      <c r="B6" s="5">
        <v>41592</v>
      </c>
      <c r="C6" s="6">
        <f>+MONTH(Tabla1[[#This Row],[Fecha]])</f>
        <v>11</v>
      </c>
      <c r="D6" s="2">
        <f>+YEAR(Tabla1[[#This Row],[Fecha]])</f>
        <v>2013</v>
      </c>
      <c r="E6" s="1" t="s">
        <v>68</v>
      </c>
      <c r="F6" s="1">
        <v>28</v>
      </c>
      <c r="G6" s="7" t="str">
        <f>+TEXT(Tabla1[[#This Row],[Fecha]],"ddd")</f>
        <v>jue</v>
      </c>
      <c r="H6" s="1" t="s">
        <v>44</v>
      </c>
      <c r="I6" s="1">
        <v>1.45</v>
      </c>
      <c r="J6" s="8">
        <v>4.8379629629629632E-3</v>
      </c>
      <c r="K6" s="9">
        <v>7.0486111111111105E-3</v>
      </c>
      <c r="L6" s="2">
        <v>0</v>
      </c>
      <c r="M6" s="2">
        <f>+Tabla1[[#This Row],[Tiempo2]]*60</f>
        <v>0</v>
      </c>
      <c r="N6" s="2">
        <v>10</v>
      </c>
      <c r="O6" s="2">
        <v>9</v>
      </c>
      <c r="P6" s="1">
        <v>10.9</v>
      </c>
      <c r="Q6" s="1">
        <f>+Tabla1[[#This Row],[Hora en mins]]/60</f>
        <v>0.18166666666666667</v>
      </c>
      <c r="R6" s="1">
        <f>+COUNT(Tabla1[[#This Row],[1km]:[22km]])</f>
        <v>1</v>
      </c>
      <c r="S6" s="1">
        <v>93</v>
      </c>
      <c r="T6" s="1" t="s">
        <v>43</v>
      </c>
      <c r="V6" s="1">
        <v>32</v>
      </c>
      <c r="W6" s="8">
        <v>4.6527777777777774E-3</v>
      </c>
    </row>
    <row r="7" spans="1:44" ht="13" x14ac:dyDescent="0.3">
      <c r="A7" s="4">
        <f>WEEKNUM(Tabla1[[#This Row],[Fecha]])</f>
        <v>46</v>
      </c>
      <c r="B7" s="5">
        <v>41594</v>
      </c>
      <c r="C7" s="6">
        <f>+MONTH(Tabla1[[#This Row],[Fecha]])</f>
        <v>11</v>
      </c>
      <c r="D7" s="2">
        <f>+YEAR(Tabla1[[#This Row],[Fecha]])</f>
        <v>2013</v>
      </c>
      <c r="E7" s="1" t="s">
        <v>68</v>
      </c>
      <c r="F7" s="1">
        <v>21</v>
      </c>
      <c r="G7" s="7" t="str">
        <f>+TEXT(Tabla1[[#This Row],[Fecha]],"ddd")</f>
        <v>sáb</v>
      </c>
      <c r="H7" s="1" t="s">
        <v>44</v>
      </c>
      <c r="I7" s="1">
        <v>4.07</v>
      </c>
      <c r="J7" s="8">
        <v>5.8449074074074072E-3</v>
      </c>
      <c r="K7" s="9">
        <v>2.3784722222222221E-2</v>
      </c>
      <c r="L7" s="2">
        <v>0</v>
      </c>
      <c r="M7" s="2">
        <f>+Tabla1[[#This Row],[Tiempo2]]*60</f>
        <v>0</v>
      </c>
      <c r="N7" s="2">
        <v>34</v>
      </c>
      <c r="O7" s="2">
        <v>15</v>
      </c>
      <c r="P7" s="1">
        <v>34.15</v>
      </c>
      <c r="Q7" s="1">
        <f>+Tabla1[[#This Row],[Hora en mins]]/60</f>
        <v>0.5691666666666666</v>
      </c>
      <c r="R7" s="1">
        <f>+COUNT(Tabla1[[#This Row],[1km]:[22km]])</f>
        <v>4</v>
      </c>
      <c r="S7" s="1">
        <v>242</v>
      </c>
      <c r="T7" s="1" t="s">
        <v>43</v>
      </c>
      <c r="V7" s="1">
        <v>11</v>
      </c>
      <c r="W7" s="8">
        <v>6.0069444444444441E-3</v>
      </c>
      <c r="X7" s="8">
        <v>5.9027777777777776E-3</v>
      </c>
      <c r="Y7" s="8">
        <v>5.4398148148148149E-3</v>
      </c>
      <c r="Z7" s="8">
        <v>5.4282407407407404E-3</v>
      </c>
    </row>
    <row r="8" spans="1:44" ht="13" x14ac:dyDescent="0.3">
      <c r="A8" s="4">
        <f>WEEKNUM(Tabla1[[#This Row],[Fecha]])</f>
        <v>47</v>
      </c>
      <c r="B8" s="5">
        <v>41595</v>
      </c>
      <c r="C8" s="6">
        <f>+MONTH(Tabla1[[#This Row],[Fecha]])</f>
        <v>11</v>
      </c>
      <c r="D8" s="2">
        <f>+YEAR(Tabla1[[#This Row],[Fecha]])</f>
        <v>2013</v>
      </c>
      <c r="E8" s="1" t="s">
        <v>65</v>
      </c>
      <c r="F8" s="1">
        <v>19</v>
      </c>
      <c r="G8" s="7" t="str">
        <f>+TEXT(Tabla1[[#This Row],[Fecha]],"ddd")</f>
        <v>dom</v>
      </c>
      <c r="H8" s="1" t="s">
        <v>44</v>
      </c>
      <c r="I8" s="1">
        <v>2.46</v>
      </c>
      <c r="J8" s="8">
        <v>6.0995370370370361E-3</v>
      </c>
      <c r="K8" s="8">
        <v>1.5023148148148148E-2</v>
      </c>
      <c r="L8" s="2">
        <v>0</v>
      </c>
      <c r="M8" s="2">
        <f>+Tabla1[[#This Row],[Tiempo2]]*60</f>
        <v>0</v>
      </c>
      <c r="N8" s="2">
        <v>21</v>
      </c>
      <c r="O8" s="2">
        <v>38</v>
      </c>
      <c r="P8" s="1">
        <v>21.38</v>
      </c>
      <c r="Q8" s="1">
        <f>+Tabla1[[#This Row],[Hora en mins]]/60</f>
        <v>0.35633333333333334</v>
      </c>
      <c r="R8" s="1">
        <f>+COUNT(Tabla1[[#This Row],[1km]:[22km]])</f>
        <v>2</v>
      </c>
      <c r="S8" s="1">
        <v>153</v>
      </c>
      <c r="T8" s="1" t="s">
        <v>43</v>
      </c>
      <c r="V8" s="1">
        <v>16</v>
      </c>
      <c r="W8" s="8">
        <v>6.4004629629629628E-3</v>
      </c>
      <c r="X8" s="8">
        <v>5.5208333333333333E-3</v>
      </c>
    </row>
    <row r="9" spans="1:44" ht="13" x14ac:dyDescent="0.3">
      <c r="A9" s="4">
        <f>WEEKNUM(Tabla1[[#This Row],[Fecha]])</f>
        <v>47</v>
      </c>
      <c r="B9" s="5">
        <v>41596</v>
      </c>
      <c r="C9" s="6">
        <f>+MONTH(Tabla1[[#This Row],[Fecha]])</f>
        <v>11</v>
      </c>
      <c r="D9" s="2">
        <f>+YEAR(Tabla1[[#This Row],[Fecha]])</f>
        <v>2013</v>
      </c>
      <c r="E9" s="1" t="s">
        <v>66</v>
      </c>
      <c r="F9" s="1">
        <v>22</v>
      </c>
      <c r="G9" s="7" t="str">
        <f>+TEXT(Tabla1[[#This Row],[Fecha]],"ddd")</f>
        <v>lun</v>
      </c>
      <c r="H9" s="1" t="s">
        <v>42</v>
      </c>
      <c r="I9" s="1">
        <v>8.4600000000000009</v>
      </c>
      <c r="J9" s="8">
        <v>6.0185185185185177E-3</v>
      </c>
      <c r="K9" s="8">
        <v>5.0937499999999997E-2</v>
      </c>
      <c r="L9" s="2">
        <v>1</v>
      </c>
      <c r="M9" s="2">
        <f>+Tabla1[[#This Row],[Tiempo2]]*60</f>
        <v>60</v>
      </c>
      <c r="N9" s="2">
        <v>13</v>
      </c>
      <c r="O9" s="2">
        <v>21</v>
      </c>
      <c r="P9" s="1">
        <v>73.209999999999994</v>
      </c>
      <c r="Q9" s="1">
        <f>+Tabla1[[#This Row],[Hora en mins]]/60</f>
        <v>1.2201666666666666</v>
      </c>
      <c r="R9" s="1">
        <f>+COUNT(Tabla1[[#This Row],[1km]:[22km]])</f>
        <v>8</v>
      </c>
      <c r="S9" s="1">
        <v>488</v>
      </c>
      <c r="T9" s="1" t="s">
        <v>43</v>
      </c>
      <c r="V9" s="1">
        <v>62</v>
      </c>
      <c r="W9" s="8">
        <v>5.7754629629629623E-3</v>
      </c>
      <c r="X9" s="8">
        <v>5.9837962962962961E-3</v>
      </c>
      <c r="Y9" s="8">
        <v>5.9259259259259256E-3</v>
      </c>
      <c r="Z9" s="8">
        <v>5.9143518518518521E-3</v>
      </c>
      <c r="AA9" s="8">
        <v>6.076388888888889E-3</v>
      </c>
      <c r="AB9" s="8">
        <v>6.1342592592592594E-3</v>
      </c>
      <c r="AC9" s="8">
        <v>5.9606481481481489E-3</v>
      </c>
      <c r="AD9" s="8">
        <v>5.8333333333333336E-3</v>
      </c>
    </row>
    <row r="10" spans="1:44" ht="13" x14ac:dyDescent="0.3">
      <c r="A10" s="4">
        <f>WEEKNUM(Tabla1[[#This Row],[Fecha]])</f>
        <v>47</v>
      </c>
      <c r="B10" s="5">
        <v>41598</v>
      </c>
      <c r="C10" s="16">
        <f>+MONTH(Tabla1[[#This Row],[Fecha]])</f>
        <v>11</v>
      </c>
      <c r="D10" s="2">
        <f>+YEAR(Tabla1[[#This Row],[Fecha]])</f>
        <v>2013</v>
      </c>
      <c r="E10" s="1" t="s">
        <v>68</v>
      </c>
      <c r="F10" s="1">
        <v>20</v>
      </c>
      <c r="G10" s="7" t="str">
        <f>+TEXT(Tabla1[[#This Row],[Fecha]],"ddd")</f>
        <v>mié</v>
      </c>
      <c r="H10" s="1" t="s">
        <v>44</v>
      </c>
      <c r="I10" s="1">
        <v>3.96</v>
      </c>
      <c r="J10" s="8">
        <v>5.1736111111111115E-3</v>
      </c>
      <c r="K10" s="8">
        <v>2.0474537037037038E-2</v>
      </c>
      <c r="L10" s="2">
        <v>0</v>
      </c>
      <c r="M10" s="2">
        <f>+Tabla1[[#This Row],[Tiempo2]]*60</f>
        <v>0</v>
      </c>
      <c r="N10" s="2">
        <v>29</v>
      </c>
      <c r="O10" s="2">
        <v>29</v>
      </c>
      <c r="P10" s="1">
        <v>29.29</v>
      </c>
      <c r="Q10" s="1">
        <f>+Tabla1[[#This Row],[Hora en mins]]/60</f>
        <v>0.48816666666666664</v>
      </c>
      <c r="R10" s="1">
        <f>+COUNT(Tabla1[[#This Row],[1km]:[22km]])</f>
        <v>3</v>
      </c>
      <c r="S10" s="1">
        <v>248</v>
      </c>
      <c r="T10" s="1" t="s">
        <v>43</v>
      </c>
      <c r="V10" s="1">
        <v>61</v>
      </c>
      <c r="W10" s="8">
        <v>5.2546296296296299E-3</v>
      </c>
      <c r="X10" s="8">
        <v>5.0810185185185186E-3</v>
      </c>
      <c r="Y10" s="8">
        <v>5.0694444444444441E-3</v>
      </c>
    </row>
    <row r="11" spans="1:44" ht="13" x14ac:dyDescent="0.3">
      <c r="A11" s="4">
        <f>WEEKNUM(Tabla1[[#This Row],[Fecha]])</f>
        <v>48</v>
      </c>
      <c r="B11" s="5">
        <v>41606</v>
      </c>
      <c r="C11" s="6">
        <f>+MONTH(Tabla1[[#This Row],[Fecha]])</f>
        <v>11</v>
      </c>
      <c r="D11" s="2">
        <f>+YEAR(Tabla1[[#This Row],[Fecha]])</f>
        <v>2013</v>
      </c>
      <c r="E11" s="1" t="s">
        <v>68</v>
      </c>
      <c r="F11" s="1">
        <v>23</v>
      </c>
      <c r="G11" s="7" t="str">
        <f>+TEXT(Tabla1[[#This Row],[Fecha]],"ddd")</f>
        <v>jue</v>
      </c>
      <c r="H11" s="1" t="s">
        <v>44</v>
      </c>
      <c r="I11" s="1">
        <v>4.08</v>
      </c>
      <c r="J11" s="8">
        <v>5.6944444444444438E-3</v>
      </c>
      <c r="K11" s="8">
        <v>2.3240740740740742E-2</v>
      </c>
      <c r="L11" s="2">
        <v>0</v>
      </c>
      <c r="M11" s="2">
        <f>+Tabla1[[#This Row],[Tiempo2]]*60</f>
        <v>0</v>
      </c>
      <c r="N11" s="2">
        <v>33</v>
      </c>
      <c r="O11" s="2">
        <v>28</v>
      </c>
      <c r="P11" s="1">
        <v>33.28</v>
      </c>
      <c r="Q11" s="1">
        <f>+Tabla1[[#This Row],[Hora en mins]]/60</f>
        <v>0.55466666666666664</v>
      </c>
      <c r="R11" s="1">
        <f>+COUNT(Tabla1[[#This Row],[1km]:[22km]])</f>
        <v>4</v>
      </c>
      <c r="S11" s="1">
        <v>254</v>
      </c>
      <c r="T11" s="1" t="s">
        <v>43</v>
      </c>
      <c r="V11" s="1">
        <v>62</v>
      </c>
      <c r="W11" s="8">
        <v>5.0694444444444441E-3</v>
      </c>
      <c r="X11" s="8">
        <v>4.9768518518518521E-3</v>
      </c>
      <c r="Y11" s="8">
        <v>5.4629629629629637E-3</v>
      </c>
      <c r="Z11" s="8">
        <v>5.9143518518518521E-3</v>
      </c>
    </row>
    <row r="12" spans="1:44" ht="13" x14ac:dyDescent="0.3">
      <c r="A12" s="4">
        <f>WEEKNUM(Tabla1[[#This Row],[Fecha]])</f>
        <v>48</v>
      </c>
      <c r="B12" s="5">
        <v>41608</v>
      </c>
      <c r="C12" s="6">
        <f>+MONTH(Tabla1[[#This Row],[Fecha]])</f>
        <v>11</v>
      </c>
      <c r="D12" s="2">
        <f>+YEAR(Tabla1[[#This Row],[Fecha]])</f>
        <v>2013</v>
      </c>
      <c r="E12" s="1" t="s">
        <v>68</v>
      </c>
      <c r="F12" s="1">
        <v>27</v>
      </c>
      <c r="G12" s="7" t="str">
        <f>+TEXT(Tabla1[[#This Row],[Fecha]],"ddd")</f>
        <v>sáb</v>
      </c>
      <c r="H12" s="1" t="s">
        <v>45</v>
      </c>
      <c r="I12" s="1">
        <v>10.34</v>
      </c>
      <c r="J12" s="8">
        <v>5.138888888888889E-3</v>
      </c>
      <c r="K12" s="8">
        <v>5.3124999999999999E-2</v>
      </c>
      <c r="L12" s="2">
        <v>1</v>
      </c>
      <c r="M12" s="2">
        <f>+Tabla1[[#This Row],[Tiempo2]]*60</f>
        <v>60</v>
      </c>
      <c r="N12" s="2">
        <v>16</v>
      </c>
      <c r="O12" s="2">
        <v>30</v>
      </c>
      <c r="P12" s="1">
        <v>76.3</v>
      </c>
      <c r="Q12" s="1">
        <f>+Tabla1[[#This Row],[Hora en mins]]/60</f>
        <v>1.2716666666666667</v>
      </c>
      <c r="R12" s="1">
        <f>+COUNT(Tabla1[[#This Row],[1km]:[22km]])</f>
        <v>10</v>
      </c>
      <c r="S12" s="1">
        <v>642</v>
      </c>
      <c r="T12" s="1" t="s">
        <v>46</v>
      </c>
      <c r="V12" s="1">
        <v>204</v>
      </c>
      <c r="W12" s="8">
        <v>4.8958333333333328E-3</v>
      </c>
      <c r="X12" s="8">
        <v>4.9305555555555552E-3</v>
      </c>
      <c r="Y12" s="8">
        <v>5.2662037037037035E-3</v>
      </c>
      <c r="Z12" s="8">
        <v>5.1736111111111115E-3</v>
      </c>
      <c r="AA12" s="8">
        <v>4.9074074074074072E-3</v>
      </c>
      <c r="AB12" s="8">
        <v>5.0115740740740737E-3</v>
      </c>
      <c r="AC12" s="8">
        <v>5.2314814814814819E-3</v>
      </c>
      <c r="AD12" s="8">
        <v>5.3819444444444453E-3</v>
      </c>
      <c r="AE12" s="8">
        <v>5.4166666666666669E-3</v>
      </c>
      <c r="AF12" s="8">
        <v>5.1736111111111115E-3</v>
      </c>
    </row>
    <row r="13" spans="1:44" ht="13" x14ac:dyDescent="0.3">
      <c r="A13" s="4">
        <f>WEEKNUM(Tabla1[[#This Row],[Fecha]])</f>
        <v>49</v>
      </c>
      <c r="B13" s="5">
        <v>41610</v>
      </c>
      <c r="C13" s="6">
        <f>+MONTH(Tabla1[[#This Row],[Fecha]])</f>
        <v>12</v>
      </c>
      <c r="D13" s="2">
        <f>+YEAR(Tabla1[[#This Row],[Fecha]])</f>
        <v>2013</v>
      </c>
      <c r="E13" s="1" t="s">
        <v>68</v>
      </c>
      <c r="F13" s="1">
        <v>22</v>
      </c>
      <c r="G13" s="7" t="str">
        <f>+TEXT(Tabla1[[#This Row],[Fecha]],"ddd")</f>
        <v>lun</v>
      </c>
      <c r="H13" s="1" t="s">
        <v>44</v>
      </c>
      <c r="I13" s="1">
        <v>6.65</v>
      </c>
      <c r="J13" s="8">
        <v>5.8680555555555543E-3</v>
      </c>
      <c r="K13" s="8">
        <v>3.9050925925925926E-2</v>
      </c>
      <c r="L13" s="2">
        <v>0</v>
      </c>
      <c r="M13" s="2">
        <f>+Tabla1[[#This Row],[Tiempo2]]*60</f>
        <v>0</v>
      </c>
      <c r="N13" s="2">
        <v>56</v>
      </c>
      <c r="O13" s="2">
        <v>14</v>
      </c>
      <c r="P13" s="1">
        <v>56.14</v>
      </c>
      <c r="Q13" s="1">
        <f>+Tabla1[[#This Row],[Hora en mins]]/60</f>
        <v>0.93566666666666665</v>
      </c>
      <c r="R13" s="1">
        <f>+COUNT(Tabla1[[#This Row],[1km]:[22km]])</f>
        <v>6</v>
      </c>
      <c r="S13" s="1">
        <v>410</v>
      </c>
      <c r="T13" s="1" t="s">
        <v>43</v>
      </c>
      <c r="V13" s="1">
        <v>106</v>
      </c>
      <c r="W13" s="8">
        <v>5.7986111111111112E-3</v>
      </c>
      <c r="X13" s="8">
        <v>4.8148148148148152E-3</v>
      </c>
      <c r="Y13" s="8">
        <v>4.9074074074074072E-3</v>
      </c>
      <c r="Z13" s="8">
        <v>5.2546296296296299E-3</v>
      </c>
      <c r="AA13" s="8">
        <v>5.4282407407407404E-3</v>
      </c>
      <c r="AB13" s="8">
        <v>5.1273148148148146E-3</v>
      </c>
    </row>
    <row r="14" spans="1:44" ht="13" x14ac:dyDescent="0.3">
      <c r="A14" s="4">
        <f>WEEKNUM(Tabla1[[#This Row],[Fecha]])</f>
        <v>49</v>
      </c>
      <c r="B14" s="5">
        <v>41614</v>
      </c>
      <c r="C14" s="6">
        <f>+MONTH(Tabla1[[#This Row],[Fecha]])</f>
        <v>12</v>
      </c>
      <c r="D14" s="2">
        <f>+YEAR(Tabla1[[#This Row],[Fecha]])</f>
        <v>2013</v>
      </c>
      <c r="E14" s="1" t="s">
        <v>68</v>
      </c>
      <c r="F14" s="1">
        <v>21</v>
      </c>
      <c r="G14" s="7" t="str">
        <f>+TEXT(Tabla1[[#This Row],[Fecha]],"ddd")</f>
        <v>vie</v>
      </c>
      <c r="H14" s="1" t="s">
        <v>44</v>
      </c>
      <c r="I14" s="1">
        <v>5</v>
      </c>
      <c r="J14" s="8">
        <v>5.0578703703703706E-3</v>
      </c>
      <c r="K14" s="8">
        <v>2.5324074074074079E-2</v>
      </c>
      <c r="L14" s="2">
        <v>0</v>
      </c>
      <c r="M14" s="2">
        <f>+Tabla1[[#This Row],[Tiempo2]]*60</f>
        <v>0</v>
      </c>
      <c r="N14" s="2">
        <v>36</v>
      </c>
      <c r="O14" s="2">
        <v>28</v>
      </c>
      <c r="P14" s="1">
        <v>36.28</v>
      </c>
      <c r="Q14" s="1">
        <f>+Tabla1[[#This Row],[Hora en mins]]/60</f>
        <v>0.60466666666666669</v>
      </c>
      <c r="R14" s="1">
        <f>+COUNT(Tabla1[[#This Row],[1km]:[22km]])</f>
        <v>5</v>
      </c>
      <c r="S14" s="1">
        <v>332</v>
      </c>
      <c r="T14" s="1" t="s">
        <v>43</v>
      </c>
      <c r="V14" s="1">
        <v>84</v>
      </c>
      <c r="W14" s="8">
        <v>4.7569444444444447E-3</v>
      </c>
      <c r="X14" s="8">
        <v>4.4560185185185189E-3</v>
      </c>
      <c r="Y14" s="8">
        <v>4.5717592592592589E-3</v>
      </c>
      <c r="Z14" s="8">
        <v>4.6296296296296302E-3</v>
      </c>
      <c r="AA14" s="8">
        <v>4.7337962962962958E-3</v>
      </c>
    </row>
    <row r="15" spans="1:44" ht="13" x14ac:dyDescent="0.3">
      <c r="A15" s="4">
        <f>WEEKNUM(Tabla1[[#This Row],[Fecha]])</f>
        <v>49</v>
      </c>
      <c r="B15" s="5">
        <v>41615</v>
      </c>
      <c r="C15" s="6">
        <f>+MONTH(Tabla1[[#This Row],[Fecha]])</f>
        <v>12</v>
      </c>
      <c r="D15" s="2">
        <f>+YEAR(Tabla1[[#This Row],[Fecha]])</f>
        <v>2013</v>
      </c>
      <c r="E15" s="1" t="s">
        <v>67</v>
      </c>
      <c r="F15" s="1">
        <v>28</v>
      </c>
      <c r="G15" s="7" t="str">
        <f>+TEXT(Tabla1[[#This Row],[Fecha]],"ddd")</f>
        <v>sáb</v>
      </c>
      <c r="H15" s="1" t="s">
        <v>44</v>
      </c>
      <c r="I15" s="1">
        <v>4</v>
      </c>
      <c r="J15" s="8">
        <v>5.3587962962962964E-3</v>
      </c>
      <c r="K15" s="8">
        <v>2.1458333333333333E-2</v>
      </c>
      <c r="L15" s="2">
        <v>0</v>
      </c>
      <c r="M15" s="2">
        <f>+Tabla1[[#This Row],[Tiempo2]]*60</f>
        <v>0</v>
      </c>
      <c r="N15" s="2">
        <v>30</v>
      </c>
      <c r="O15" s="2">
        <v>54</v>
      </c>
      <c r="P15" s="1">
        <v>30.54</v>
      </c>
      <c r="Q15" s="1">
        <f>+Tabla1[[#This Row],[Hora en mins]]/60</f>
        <v>0.50900000000000001</v>
      </c>
      <c r="R15" s="1">
        <f>+COUNT(Tabla1[[#This Row],[1km]:[22km]])</f>
        <v>4</v>
      </c>
      <c r="S15" s="1">
        <v>260</v>
      </c>
      <c r="T15" s="1" t="s">
        <v>43</v>
      </c>
      <c r="V15" s="1">
        <v>78</v>
      </c>
      <c r="W15" s="8">
        <v>4.5486111111111109E-3</v>
      </c>
      <c r="X15" s="8">
        <v>4.6990740740740743E-3</v>
      </c>
      <c r="Y15" s="8">
        <v>4.8842592592592592E-3</v>
      </c>
      <c r="Z15" s="8">
        <v>4.8842592592592592E-3</v>
      </c>
    </row>
    <row r="16" spans="1:44" ht="13" x14ac:dyDescent="0.3">
      <c r="A16" s="4">
        <f>WEEKNUM(Tabla1[[#This Row],[Fecha]])</f>
        <v>50</v>
      </c>
      <c r="B16" s="5">
        <v>41620</v>
      </c>
      <c r="C16" s="6">
        <f>+MONTH(Tabla1[[#This Row],[Fecha]])</f>
        <v>12</v>
      </c>
      <c r="D16" s="2">
        <f>+YEAR(Tabla1[[#This Row],[Fecha]])</f>
        <v>2013</v>
      </c>
      <c r="E16" s="1" t="s">
        <v>68</v>
      </c>
      <c r="F16" s="1">
        <v>24</v>
      </c>
      <c r="G16" s="7" t="str">
        <f>+TEXT(Tabla1[[#This Row],[Fecha]],"ddd")</f>
        <v>jue</v>
      </c>
      <c r="H16" s="1" t="s">
        <v>44</v>
      </c>
      <c r="I16" s="1">
        <v>5.2</v>
      </c>
      <c r="J16" s="8">
        <v>5.7060185185185191E-3</v>
      </c>
      <c r="K16" s="8">
        <v>2.9687500000000002E-2</v>
      </c>
      <c r="L16" s="2">
        <v>0</v>
      </c>
      <c r="M16" s="2">
        <f>+Tabla1[[#This Row],[Tiempo2]]*60</f>
        <v>0</v>
      </c>
      <c r="N16" s="2">
        <v>42</v>
      </c>
      <c r="O16" s="2">
        <v>45</v>
      </c>
      <c r="P16" s="1">
        <v>42.45</v>
      </c>
      <c r="Q16" s="1">
        <f>+Tabla1[[#This Row],[Hora en mins]]/60</f>
        <v>0.70750000000000002</v>
      </c>
      <c r="R16" s="1">
        <f>+COUNT(Tabla1[[#This Row],[1km]:[22km]])</f>
        <v>5</v>
      </c>
      <c r="S16" s="1">
        <v>325</v>
      </c>
      <c r="T16" s="1" t="s">
        <v>43</v>
      </c>
      <c r="V16" s="1">
        <v>97</v>
      </c>
      <c r="W16" s="8">
        <v>6.1805555555555563E-3</v>
      </c>
      <c r="X16" s="8">
        <v>5.2199074074074066E-3</v>
      </c>
      <c r="Y16" s="8">
        <v>5.7060185185185191E-3</v>
      </c>
      <c r="Z16" s="8">
        <v>5.4050925925925924E-3</v>
      </c>
      <c r="AA16" s="8">
        <v>5.0231481481481481E-3</v>
      </c>
    </row>
    <row r="17" spans="1:32" ht="13" x14ac:dyDescent="0.3">
      <c r="A17" s="4">
        <f>WEEKNUM(Tabla1[[#This Row],[Fecha]])</f>
        <v>50</v>
      </c>
      <c r="B17" s="5">
        <v>41622</v>
      </c>
      <c r="C17" s="6">
        <f>+MONTH(Tabla1[[#This Row],[Fecha]])</f>
        <v>12</v>
      </c>
      <c r="D17" s="2">
        <f>+YEAR(Tabla1[[#This Row],[Fecha]])</f>
        <v>2013</v>
      </c>
      <c r="E17" s="1" t="s">
        <v>68</v>
      </c>
      <c r="F17" s="1">
        <v>30</v>
      </c>
      <c r="G17" s="7" t="str">
        <f>+TEXT(Tabla1[[#This Row],[Fecha]],"ddd")</f>
        <v>sáb</v>
      </c>
      <c r="H17" s="1" t="s">
        <v>47</v>
      </c>
      <c r="I17" s="1">
        <v>10.06</v>
      </c>
      <c r="J17" s="8">
        <v>5.9259259259259256E-3</v>
      </c>
      <c r="K17" s="8">
        <v>5.9652777777777777E-2</v>
      </c>
      <c r="L17" s="2">
        <v>1</v>
      </c>
      <c r="M17" s="2">
        <f>+Tabla1[[#This Row],[Tiempo2]]*60</f>
        <v>60</v>
      </c>
      <c r="N17" s="2">
        <v>25</v>
      </c>
      <c r="O17" s="2">
        <v>54</v>
      </c>
      <c r="P17" s="1">
        <v>85.54</v>
      </c>
      <c r="Q17" s="1">
        <f>+Tabla1[[#This Row],[Hora en mins]]/60</f>
        <v>1.4256666666666669</v>
      </c>
      <c r="R17" s="1">
        <f>+COUNT(Tabla1[[#This Row],[1km]:[22km]])</f>
        <v>10</v>
      </c>
      <c r="S17" s="1">
        <v>580</v>
      </c>
      <c r="T17" s="1" t="s">
        <v>43</v>
      </c>
      <c r="V17" s="1">
        <v>194</v>
      </c>
      <c r="W17" s="8">
        <v>5.6365740740740742E-3</v>
      </c>
      <c r="X17" s="8">
        <v>5.6828703703703702E-3</v>
      </c>
      <c r="Y17" s="8">
        <v>5.5555555555555558E-3</v>
      </c>
      <c r="Z17" s="8">
        <v>6.0879629629629643E-3</v>
      </c>
      <c r="AA17" s="8">
        <v>6.1921296296296299E-3</v>
      </c>
      <c r="AB17" s="8">
        <v>6.5277777777777782E-3</v>
      </c>
      <c r="AC17" s="8">
        <v>6.2962962962962964E-3</v>
      </c>
      <c r="AD17" s="8">
        <v>5.8217592592592592E-3</v>
      </c>
      <c r="AE17" s="8">
        <v>5.8912037037037032E-3</v>
      </c>
      <c r="AF17" s="8">
        <v>5.5208333333333333E-3</v>
      </c>
    </row>
    <row r="18" spans="1:32" ht="13" x14ac:dyDescent="0.3">
      <c r="A18" s="4">
        <f>WEEKNUM(Tabla1[[#This Row],[Fecha]])</f>
        <v>51</v>
      </c>
      <c r="B18" s="5">
        <v>41623</v>
      </c>
      <c r="C18" s="6">
        <f>+MONTH(Tabla1[[#This Row],[Fecha]])</f>
        <v>12</v>
      </c>
      <c r="D18" s="2">
        <f>+YEAR(Tabla1[[#This Row],[Fecha]])</f>
        <v>2013</v>
      </c>
      <c r="E18" s="1" t="s">
        <v>65</v>
      </c>
      <c r="F18" s="1">
        <v>25</v>
      </c>
      <c r="G18" s="7" t="str">
        <f>+TEXT(Tabla1[[#This Row],[Fecha]],"ddd")</f>
        <v>dom</v>
      </c>
      <c r="H18" s="1" t="s">
        <v>47</v>
      </c>
      <c r="I18" s="1">
        <v>3</v>
      </c>
      <c r="J18" s="8">
        <v>6.1111111111111114E-3</v>
      </c>
      <c r="K18" s="8">
        <v>1.834490740740741E-2</v>
      </c>
      <c r="L18" s="2">
        <v>0</v>
      </c>
      <c r="M18" s="2">
        <f>+Tabla1[[#This Row],[Tiempo2]]*60</f>
        <v>0</v>
      </c>
      <c r="N18" s="2">
        <v>26</v>
      </c>
      <c r="O18" s="2">
        <v>25</v>
      </c>
      <c r="P18" s="1">
        <v>26.25</v>
      </c>
      <c r="Q18" s="1">
        <f>+Tabla1[[#This Row],[Hora en mins]]/60</f>
        <v>0.4375</v>
      </c>
      <c r="R18" s="1">
        <f>+COUNT(Tabla1[[#This Row],[1km]:[22km]])</f>
        <v>3</v>
      </c>
      <c r="S18" s="1">
        <v>198</v>
      </c>
      <c r="T18" s="1" t="s">
        <v>43</v>
      </c>
      <c r="V18" s="1">
        <v>51</v>
      </c>
      <c r="W18" s="8">
        <v>6.0995370370370361E-3</v>
      </c>
      <c r="X18" s="8">
        <v>5.3240740740740748E-3</v>
      </c>
      <c r="Y18" s="8">
        <v>4.7453703703703703E-3</v>
      </c>
    </row>
    <row r="19" spans="1:32" ht="13" x14ac:dyDescent="0.3">
      <c r="A19" s="4">
        <f>WEEKNUM(Tabla1[[#This Row],[Fecha]])</f>
        <v>51</v>
      </c>
      <c r="B19" s="5">
        <v>41625</v>
      </c>
      <c r="C19" s="6">
        <f>+MONTH(Tabla1[[#This Row],[Fecha]])</f>
        <v>12</v>
      </c>
      <c r="D19" s="2">
        <f>+YEAR(Tabla1[[#This Row],[Fecha]])</f>
        <v>2013</v>
      </c>
      <c r="E19" s="1" t="s">
        <v>66</v>
      </c>
      <c r="F19" s="1">
        <v>30</v>
      </c>
      <c r="G19" s="7" t="str">
        <f>+TEXT(Tabla1[[#This Row],[Fecha]],"ddd")</f>
        <v>mar</v>
      </c>
      <c r="H19" s="1" t="s">
        <v>44</v>
      </c>
      <c r="I19" s="1">
        <v>4.3</v>
      </c>
      <c r="J19" s="8">
        <v>5.3009259259259251E-3</v>
      </c>
      <c r="K19" s="8">
        <v>2.2858796296296294E-2</v>
      </c>
      <c r="L19" s="2">
        <v>0</v>
      </c>
      <c r="M19" s="2">
        <f>+Tabla1[[#This Row],[Tiempo2]]*60</f>
        <v>0</v>
      </c>
      <c r="N19" s="2">
        <v>32</v>
      </c>
      <c r="O19" s="2">
        <v>55</v>
      </c>
      <c r="P19" s="1">
        <v>32.549999999999997</v>
      </c>
      <c r="Q19" s="1">
        <f>+Tabla1[[#This Row],[Hora en mins]]/60</f>
        <v>0.54249999999999998</v>
      </c>
      <c r="R19" s="1">
        <f>+COUNT(Tabla1[[#This Row],[1km]:[22km]])</f>
        <v>4</v>
      </c>
      <c r="S19" s="1">
        <v>268</v>
      </c>
      <c r="T19" s="1" t="s">
        <v>43</v>
      </c>
      <c r="V19" s="1">
        <v>92</v>
      </c>
      <c r="W19" s="8">
        <v>5.0462962962962961E-3</v>
      </c>
      <c r="X19" s="8">
        <v>4.9189814814814816E-3</v>
      </c>
      <c r="Y19" s="8">
        <v>5.0347222222222225E-3</v>
      </c>
      <c r="Z19" s="8">
        <v>5.0231481481481481E-3</v>
      </c>
    </row>
    <row r="20" spans="1:32" ht="13" x14ac:dyDescent="0.3">
      <c r="A20" s="4">
        <f>WEEKNUM(Tabla1[[#This Row],[Fecha]])</f>
        <v>51</v>
      </c>
      <c r="B20" s="5">
        <v>41628</v>
      </c>
      <c r="C20" s="6">
        <f>+MONTH(Tabla1[[#This Row],[Fecha]])</f>
        <v>12</v>
      </c>
      <c r="D20" s="2">
        <f>+YEAR(Tabla1[[#This Row],[Fecha]])</f>
        <v>2013</v>
      </c>
      <c r="E20" s="1" t="s">
        <v>68</v>
      </c>
      <c r="F20" s="1" t="s">
        <v>48</v>
      </c>
      <c r="G20" s="7" t="str">
        <f>+TEXT(Tabla1[[#This Row],[Fecha]],"ddd")</f>
        <v>vie</v>
      </c>
      <c r="H20" s="1" t="s">
        <v>44</v>
      </c>
      <c r="I20" s="1">
        <v>5</v>
      </c>
      <c r="J20" s="8">
        <v>5.5671296296296302E-3</v>
      </c>
      <c r="K20" s="8">
        <v>2.7835648148148151E-2</v>
      </c>
      <c r="L20" s="2">
        <v>0</v>
      </c>
      <c r="M20" s="2">
        <f>+Tabla1[[#This Row],[Tiempo2]]*60</f>
        <v>0</v>
      </c>
      <c r="N20" s="2">
        <v>40</v>
      </c>
      <c r="O20" s="2">
        <v>5</v>
      </c>
      <c r="P20" s="1">
        <v>40.5</v>
      </c>
      <c r="Q20" s="1">
        <f>+Tabla1[[#This Row],[Hora en mins]]/60</f>
        <v>0.67500000000000004</v>
      </c>
      <c r="R20" s="1">
        <f>+COUNT(Tabla1[[#This Row],[1km]:[22km]])</f>
        <v>5</v>
      </c>
      <c r="S20" s="1">
        <v>321</v>
      </c>
      <c r="T20" s="1" t="s">
        <v>43</v>
      </c>
      <c r="V20" s="1" t="s">
        <v>48</v>
      </c>
      <c r="W20" s="8">
        <v>5.6597222222222222E-3</v>
      </c>
      <c r="X20" s="8">
        <v>5.3356481481481484E-3</v>
      </c>
      <c r="Y20" s="8">
        <v>5.3935185185185188E-3</v>
      </c>
      <c r="Z20" s="8">
        <v>5.5324074074074069E-3</v>
      </c>
      <c r="AA20" s="8">
        <v>5.0000000000000001E-3</v>
      </c>
    </row>
    <row r="21" spans="1:32" ht="13" x14ac:dyDescent="0.3">
      <c r="A21" s="4">
        <f>WEEKNUM(Tabla1[[#This Row],[Fecha]])</f>
        <v>52</v>
      </c>
      <c r="B21" s="5">
        <v>41635</v>
      </c>
      <c r="C21" s="6">
        <f>+MONTH(Tabla1[[#This Row],[Fecha]])</f>
        <v>12</v>
      </c>
      <c r="D21" s="2">
        <f>+YEAR(Tabla1[[#This Row],[Fecha]])</f>
        <v>2013</v>
      </c>
      <c r="E21" s="1" t="s">
        <v>68</v>
      </c>
      <c r="F21" s="1">
        <v>30</v>
      </c>
      <c r="G21" s="7" t="str">
        <f>+TEXT(Tabla1[[#This Row],[Fecha]],"ddd")</f>
        <v>vie</v>
      </c>
      <c r="H21" s="1" t="s">
        <v>44</v>
      </c>
      <c r="I21" s="1">
        <v>5.47</v>
      </c>
      <c r="J21" s="8">
        <v>5.4745370370370373E-3</v>
      </c>
      <c r="K21" s="8">
        <v>2.9953703703703705E-2</v>
      </c>
      <c r="L21" s="2">
        <v>0</v>
      </c>
      <c r="M21" s="2">
        <f>+Tabla1[[#This Row],[Tiempo2]]*60</f>
        <v>0</v>
      </c>
      <c r="N21" s="2">
        <v>43</v>
      </c>
      <c r="O21" s="2">
        <v>8</v>
      </c>
      <c r="P21" s="1">
        <v>43.8</v>
      </c>
      <c r="Q21" s="1">
        <f>+Tabla1[[#This Row],[Hora en mins]]/60</f>
        <v>0.73</v>
      </c>
      <c r="R21" s="1">
        <f>+COUNT(Tabla1[[#This Row],[1km]:[22km]])</f>
        <v>5</v>
      </c>
      <c r="S21" s="1">
        <v>334</v>
      </c>
      <c r="T21" s="1" t="s">
        <v>43</v>
      </c>
      <c r="V21" s="1">
        <v>104</v>
      </c>
      <c r="W21" s="8">
        <v>5.6365740740740742E-3</v>
      </c>
      <c r="X21" s="8">
        <v>5.2662037037037035E-3</v>
      </c>
      <c r="Y21" s="8">
        <v>5.3356481481481484E-3</v>
      </c>
      <c r="Z21" s="8">
        <v>5.3587962962962964E-3</v>
      </c>
      <c r="AA21" s="8">
        <v>5.4976851851851853E-3</v>
      </c>
    </row>
    <row r="22" spans="1:32" ht="13" x14ac:dyDescent="0.3">
      <c r="A22" s="4">
        <f>WEEKNUM(Tabla1[[#This Row],[Fecha]])</f>
        <v>53</v>
      </c>
      <c r="B22" s="5">
        <v>41637</v>
      </c>
      <c r="C22" s="6">
        <f>+MONTH(Tabla1[[#This Row],[Fecha]])</f>
        <v>12</v>
      </c>
      <c r="D22" s="2">
        <f>+YEAR(Tabla1[[#This Row],[Fecha]])</f>
        <v>2013</v>
      </c>
      <c r="E22" s="1" t="s">
        <v>68</v>
      </c>
      <c r="F22" s="1">
        <v>35</v>
      </c>
      <c r="G22" s="7" t="str">
        <f>+TEXT(Tabla1[[#This Row],[Fecha]],"ddd")</f>
        <v>dom</v>
      </c>
      <c r="H22" s="1" t="s">
        <v>42</v>
      </c>
      <c r="I22" s="1">
        <v>4</v>
      </c>
      <c r="J22" s="8">
        <v>5.185185185185185E-3</v>
      </c>
      <c r="K22" s="8">
        <v>2.0787037037037038E-2</v>
      </c>
      <c r="L22" s="2">
        <v>0</v>
      </c>
      <c r="M22" s="2">
        <f>+Tabla1[[#This Row],[Tiempo2]]*60</f>
        <v>0</v>
      </c>
      <c r="N22" s="2">
        <v>29</v>
      </c>
      <c r="O22" s="2">
        <v>56</v>
      </c>
      <c r="P22" s="1">
        <v>29.56</v>
      </c>
      <c r="Q22" s="1">
        <f>+Tabla1[[#This Row],[Hora en mins]]/60</f>
        <v>0.49266666666666664</v>
      </c>
      <c r="R22" s="1">
        <f>+COUNT(Tabla1[[#This Row],[1km]:[22km]])</f>
        <v>4</v>
      </c>
      <c r="S22" s="1">
        <v>269</v>
      </c>
      <c r="T22" s="1" t="s">
        <v>43</v>
      </c>
      <c r="V22" s="1">
        <v>41</v>
      </c>
      <c r="W22" s="8">
        <v>5.0115740740740737E-3</v>
      </c>
      <c r="X22" s="8">
        <v>4.9652777777777777E-3</v>
      </c>
      <c r="Y22" s="8">
        <v>4.4212962962962956E-3</v>
      </c>
      <c r="Z22" s="8">
        <v>4.4907407407407405E-3</v>
      </c>
    </row>
    <row r="23" spans="1:32" ht="13" x14ac:dyDescent="0.3">
      <c r="A23" s="4">
        <f>WEEKNUM(Tabla1[[#This Row],[Fecha]])</f>
        <v>53</v>
      </c>
      <c r="B23" s="5">
        <v>41639</v>
      </c>
      <c r="C23" s="6">
        <f>+MONTH(Tabla1[[#This Row],[Fecha]])</f>
        <v>12</v>
      </c>
      <c r="D23" s="2">
        <f>+YEAR(Tabla1[[#This Row],[Fecha]])</f>
        <v>2013</v>
      </c>
      <c r="E23" s="1" t="s">
        <v>67</v>
      </c>
      <c r="F23" s="1">
        <v>26</v>
      </c>
      <c r="G23" s="7" t="str">
        <f>+TEXT(Tabla1[[#This Row],[Fecha]],"ddd")</f>
        <v>mar</v>
      </c>
      <c r="H23" s="1" t="s">
        <v>47</v>
      </c>
      <c r="I23" s="1">
        <v>4.93</v>
      </c>
      <c r="J23" s="8">
        <v>4.9537037037037041E-3</v>
      </c>
      <c r="K23" s="8">
        <v>2.4456018518518519E-2</v>
      </c>
      <c r="L23" s="2">
        <v>0</v>
      </c>
      <c r="M23" s="2">
        <f>+Tabla1[[#This Row],[Tiempo2]]*60</f>
        <v>0</v>
      </c>
      <c r="N23" s="2">
        <v>35</v>
      </c>
      <c r="O23" s="2">
        <v>13</v>
      </c>
      <c r="P23" s="1">
        <v>35.130000000000003</v>
      </c>
      <c r="Q23" s="1">
        <f>+Tabla1[[#This Row],[Hora en mins]]/60</f>
        <v>0.58550000000000002</v>
      </c>
      <c r="R23" s="1">
        <f>+COUNT(Tabla1[[#This Row],[1km]:[22km]])</f>
        <v>4</v>
      </c>
      <c r="S23" s="1">
        <v>312</v>
      </c>
      <c r="T23" s="1" t="s">
        <v>43</v>
      </c>
      <c r="V23" s="1">
        <v>83</v>
      </c>
      <c r="W23" s="8">
        <v>5.3819444444444453E-3</v>
      </c>
      <c r="X23" s="8">
        <v>4.9305555555555552E-3</v>
      </c>
      <c r="Y23" s="8">
        <v>4.7685185185185183E-3</v>
      </c>
      <c r="Z23" s="8">
        <v>4.8263888888888887E-3</v>
      </c>
    </row>
    <row r="24" spans="1:32" ht="13" x14ac:dyDescent="0.3">
      <c r="A24" s="4">
        <f>WEEKNUM(Tabla1[[#This Row],[Fecha]])</f>
        <v>53</v>
      </c>
      <c r="B24" s="5">
        <v>41639</v>
      </c>
      <c r="C24" s="6">
        <f>+MONTH(Tabla1[[#This Row],[Fecha]])</f>
        <v>12</v>
      </c>
      <c r="D24" s="2">
        <f>+YEAR(Tabla1[[#This Row],[Fecha]])</f>
        <v>2013</v>
      </c>
      <c r="E24" s="1" t="s">
        <v>68</v>
      </c>
      <c r="F24" s="1">
        <v>27</v>
      </c>
      <c r="G24" s="7" t="str">
        <f>+TEXT(Tabla1[[#This Row],[Fecha]],"ddd")</f>
        <v>mar</v>
      </c>
      <c r="H24" s="1" t="s">
        <v>47</v>
      </c>
      <c r="I24" s="1">
        <v>3.04</v>
      </c>
      <c r="J24" s="8">
        <v>5.162037037037037E-3</v>
      </c>
      <c r="K24" s="8">
        <v>1.5717592592592592E-2</v>
      </c>
      <c r="L24" s="2">
        <v>0</v>
      </c>
      <c r="M24" s="2">
        <f>+Tabla1[[#This Row],[Tiempo2]]*60</f>
        <v>0</v>
      </c>
      <c r="N24" s="2">
        <v>22</v>
      </c>
      <c r="O24" s="2">
        <v>38</v>
      </c>
      <c r="P24" s="1">
        <v>22.38</v>
      </c>
      <c r="Q24" s="1">
        <f>+Tabla1[[#This Row],[Hora en mins]]/60</f>
        <v>0.373</v>
      </c>
      <c r="R24" s="1">
        <f>+COUNT(Tabla1[[#This Row],[1km]:[22km]])</f>
        <v>3</v>
      </c>
      <c r="S24" s="1">
        <v>188</v>
      </c>
      <c r="T24" s="1" t="s">
        <v>43</v>
      </c>
      <c r="V24" s="1">
        <v>49</v>
      </c>
      <c r="W24" s="8">
        <v>5.1504629629629635E-3</v>
      </c>
      <c r="X24" s="8">
        <v>5.1504629629629635E-3</v>
      </c>
      <c r="Y24" s="8">
        <v>5.0578703703703706E-3</v>
      </c>
    </row>
    <row r="25" spans="1:32" ht="13" x14ac:dyDescent="0.3">
      <c r="A25" s="4">
        <f>WEEKNUM(Tabla1[[#This Row],[Fecha]])</f>
        <v>1</v>
      </c>
      <c r="B25" s="5">
        <v>41642</v>
      </c>
      <c r="C25" s="6">
        <f>+MONTH(Tabla1[[#This Row],[Fecha]])</f>
        <v>1</v>
      </c>
      <c r="D25" s="2">
        <f>+YEAR(Tabla1[[#This Row],[Fecha]])</f>
        <v>2014</v>
      </c>
      <c r="E25" s="1" t="s">
        <v>66</v>
      </c>
      <c r="F25" s="1">
        <v>20</v>
      </c>
      <c r="G25" s="7" t="str">
        <f>+TEXT(Tabla1[[#This Row],[Fecha]],"ddd")</f>
        <v>vie</v>
      </c>
      <c r="H25" s="1" t="s">
        <v>44</v>
      </c>
      <c r="I25" s="1">
        <v>3</v>
      </c>
      <c r="J25" s="8">
        <v>4.5833333333333334E-3</v>
      </c>
      <c r="K25" s="8">
        <v>1.3761574074074074E-2</v>
      </c>
      <c r="L25" s="2">
        <v>0</v>
      </c>
      <c r="M25" s="2">
        <f>+Tabla1[[#This Row],[Tiempo2]]*60</f>
        <v>0</v>
      </c>
      <c r="N25" s="2">
        <v>19</v>
      </c>
      <c r="O25" s="2">
        <v>49</v>
      </c>
      <c r="P25" s="1">
        <v>19.489999999999998</v>
      </c>
      <c r="Q25" s="1">
        <f>+Tabla1[[#This Row],[Hora en mins]]/60</f>
        <v>0.32483333333333331</v>
      </c>
      <c r="R25" s="1">
        <f>+COUNT(Tabla1[[#This Row],[1km]:[22km]])</f>
        <v>3</v>
      </c>
      <c r="S25" s="1">
        <v>199</v>
      </c>
      <c r="T25" s="1" t="s">
        <v>43</v>
      </c>
      <c r="V25" s="1">
        <v>56</v>
      </c>
      <c r="W25" s="8">
        <v>4.4560185185185189E-3</v>
      </c>
      <c r="X25" s="8">
        <v>4.3518518518518515E-3</v>
      </c>
      <c r="Y25" s="8">
        <v>4.409722222222222E-3</v>
      </c>
    </row>
    <row r="26" spans="1:32" ht="13" x14ac:dyDescent="0.3">
      <c r="A26" s="4">
        <f>WEEKNUM(Tabla1[[#This Row],[Fecha]])</f>
        <v>2</v>
      </c>
      <c r="B26" s="5">
        <v>41646</v>
      </c>
      <c r="C26" s="6">
        <f>+MONTH(Tabla1[[#This Row],[Fecha]])</f>
        <v>1</v>
      </c>
      <c r="D26" s="2">
        <f>+YEAR(Tabla1[[#This Row],[Fecha]])</f>
        <v>2014</v>
      </c>
      <c r="E26" s="1" t="s">
        <v>68</v>
      </c>
      <c r="F26" s="1">
        <v>24</v>
      </c>
      <c r="G26" s="7" t="str">
        <f>+TEXT(Tabla1[[#This Row],[Fecha]],"ddd")</f>
        <v>mar</v>
      </c>
      <c r="H26" s="1" t="s">
        <v>44</v>
      </c>
      <c r="I26" s="1">
        <v>10.29</v>
      </c>
      <c r="J26" s="8">
        <v>4.6990740740740743E-3</v>
      </c>
      <c r="K26" s="8">
        <v>4.8425925925925928E-2</v>
      </c>
      <c r="L26" s="2">
        <v>1</v>
      </c>
      <c r="M26" s="2">
        <f>+Tabla1[[#This Row],[Tiempo2]]*60</f>
        <v>60</v>
      </c>
      <c r="N26" s="2">
        <v>9</v>
      </c>
      <c r="O26" s="2">
        <v>44</v>
      </c>
      <c r="P26" s="1">
        <v>69.44</v>
      </c>
      <c r="Q26" s="1">
        <f>+Tabla1[[#This Row],[Hora en mins]]/60</f>
        <v>1.1573333333333333</v>
      </c>
      <c r="R26" s="1">
        <f>+COUNT(Tabla1[[#This Row],[1km]:[22km]])</f>
        <v>10</v>
      </c>
      <c r="S26" s="1">
        <v>658</v>
      </c>
      <c r="T26" s="1" t="s">
        <v>43</v>
      </c>
      <c r="V26" s="1">
        <v>181</v>
      </c>
      <c r="W26" s="8">
        <v>4.9074074074074072E-3</v>
      </c>
      <c r="X26" s="8">
        <v>4.7337962962962958E-3</v>
      </c>
      <c r="Y26" s="8">
        <v>4.7800925925925919E-3</v>
      </c>
      <c r="Z26" s="8">
        <v>4.6412037037037038E-3</v>
      </c>
      <c r="AA26" s="8">
        <v>4.5370370370370365E-3</v>
      </c>
      <c r="AB26" s="8">
        <v>4.5949074074074078E-3</v>
      </c>
      <c r="AC26" s="8">
        <v>4.5138888888888893E-3</v>
      </c>
      <c r="AD26" s="8">
        <v>4.5254629629629629E-3</v>
      </c>
      <c r="AE26" s="8">
        <v>4.8032407407407407E-3</v>
      </c>
      <c r="AF26" s="8">
        <v>4.7685185185185183E-3</v>
      </c>
    </row>
    <row r="27" spans="1:32" ht="13" x14ac:dyDescent="0.3">
      <c r="A27" s="4">
        <f>WEEKNUM(Tabla1[[#This Row],[Fecha]])</f>
        <v>2</v>
      </c>
      <c r="B27" s="5">
        <v>41648</v>
      </c>
      <c r="C27" s="6">
        <f>+MONTH(Tabla1[[#This Row],[Fecha]])</f>
        <v>1</v>
      </c>
      <c r="D27" s="2">
        <f>+YEAR(Tabla1[[#This Row],[Fecha]])</f>
        <v>2014</v>
      </c>
      <c r="E27" s="1" t="s">
        <v>65</v>
      </c>
      <c r="F27" s="1">
        <v>22</v>
      </c>
      <c r="G27" s="7" t="str">
        <f>+TEXT(Tabla1[[#This Row],[Fecha]],"ddd")</f>
        <v>jue</v>
      </c>
      <c r="H27" s="1" t="s">
        <v>44</v>
      </c>
      <c r="I27" s="1">
        <v>2.42</v>
      </c>
      <c r="J27" s="8">
        <v>4.6296296296296302E-3</v>
      </c>
      <c r="K27" s="8">
        <v>1.1226851851851854E-2</v>
      </c>
      <c r="L27" s="2">
        <v>0</v>
      </c>
      <c r="M27" s="2">
        <f>+Tabla1[[#This Row],[Tiempo2]]*60</f>
        <v>0</v>
      </c>
      <c r="N27" s="2">
        <v>16</v>
      </c>
      <c r="O27" s="2">
        <v>10</v>
      </c>
      <c r="P27" s="1">
        <v>16.100000000000001</v>
      </c>
      <c r="Q27" s="1">
        <f>+Tabla1[[#This Row],[Hora en mins]]/60</f>
        <v>0.26833333333333337</v>
      </c>
      <c r="R27" s="1">
        <f>+COUNT(Tabla1[[#This Row],[1km]:[22km]])</f>
        <v>2</v>
      </c>
      <c r="S27" s="1">
        <v>158</v>
      </c>
      <c r="T27" s="1" t="s">
        <v>43</v>
      </c>
      <c r="V27" s="1">
        <v>49</v>
      </c>
      <c r="W27" s="8">
        <v>4.6874999999999998E-3</v>
      </c>
      <c r="X27" s="8">
        <v>4.7222222222222223E-3</v>
      </c>
    </row>
    <row r="28" spans="1:32" ht="13" x14ac:dyDescent="0.3">
      <c r="A28" s="4">
        <f>WEEKNUM(Tabla1[[#This Row],[Fecha]])</f>
        <v>2</v>
      </c>
      <c r="B28" s="5">
        <v>41649</v>
      </c>
      <c r="C28" s="6">
        <f>+MONTH(Tabla1[[#This Row],[Fecha]])</f>
        <v>1</v>
      </c>
      <c r="D28" s="2">
        <f>+YEAR(Tabla1[[#This Row],[Fecha]])</f>
        <v>2014</v>
      </c>
      <c r="E28" s="1" t="s">
        <v>66</v>
      </c>
      <c r="F28" s="1">
        <v>25</v>
      </c>
      <c r="G28" s="7" t="str">
        <f>+TEXT(Tabla1[[#This Row],[Fecha]],"ddd")</f>
        <v>vie</v>
      </c>
      <c r="H28" s="1" t="s">
        <v>42</v>
      </c>
      <c r="I28" s="1">
        <v>6</v>
      </c>
      <c r="J28" s="8">
        <v>4.8842592592592592E-3</v>
      </c>
      <c r="K28" s="8">
        <v>2.9305555555555557E-2</v>
      </c>
      <c r="L28" s="2">
        <v>0</v>
      </c>
      <c r="M28" s="2">
        <f>+Tabla1[[#This Row],[Tiempo2]]*60</f>
        <v>0</v>
      </c>
      <c r="N28" s="2">
        <v>42</v>
      </c>
      <c r="O28" s="2">
        <v>12</v>
      </c>
      <c r="P28" s="1">
        <v>42.12</v>
      </c>
      <c r="Q28" s="1">
        <f>+Tabla1[[#This Row],[Hora en mins]]/60</f>
        <v>0.70199999999999996</v>
      </c>
      <c r="R28" s="1">
        <f>+COUNT(Tabla1[[#This Row],[1km]:[22km]])</f>
        <v>6</v>
      </c>
      <c r="S28" s="1">
        <v>393</v>
      </c>
      <c r="T28" s="1" t="s">
        <v>43</v>
      </c>
      <c r="V28" s="1">
        <v>69</v>
      </c>
      <c r="W28" s="8">
        <v>4.9074074074074072E-3</v>
      </c>
      <c r="X28" s="8">
        <v>4.6759259259259263E-3</v>
      </c>
      <c r="Y28" s="8">
        <v>4.7916666666666672E-3</v>
      </c>
      <c r="Z28" s="8">
        <v>4.6759259259259263E-3</v>
      </c>
      <c r="AA28" s="8">
        <v>4.6643518518518518E-3</v>
      </c>
      <c r="AB28" s="8">
        <v>4.6064814814814814E-3</v>
      </c>
    </row>
    <row r="29" spans="1:32" ht="13" x14ac:dyDescent="0.3">
      <c r="A29" s="4">
        <f>WEEKNUM(Tabla1[[#This Row],[Fecha]])</f>
        <v>3</v>
      </c>
      <c r="B29" s="5">
        <v>41651</v>
      </c>
      <c r="C29" s="6">
        <f>+MONTH(Tabla1[[#This Row],[Fecha]])</f>
        <v>1</v>
      </c>
      <c r="D29" s="2">
        <f>+YEAR(Tabla1[[#This Row],[Fecha]])</f>
        <v>2014</v>
      </c>
      <c r="E29" s="1" t="s">
        <v>65</v>
      </c>
      <c r="F29" s="1">
        <v>21</v>
      </c>
      <c r="G29" s="7" t="str">
        <f>+TEXT(Tabla1[[#This Row],[Fecha]],"ddd")</f>
        <v>dom</v>
      </c>
      <c r="H29" s="1" t="s">
        <v>44</v>
      </c>
      <c r="I29" s="1">
        <v>2.5499999999999998</v>
      </c>
      <c r="J29" s="8">
        <v>4.5833333333333334E-3</v>
      </c>
      <c r="K29" s="8">
        <v>1.1701388888888891E-2</v>
      </c>
      <c r="L29" s="2">
        <v>0</v>
      </c>
      <c r="M29" s="2">
        <f>+Tabla1[[#This Row],[Tiempo2]]*60</f>
        <v>0</v>
      </c>
      <c r="N29" s="2">
        <v>16</v>
      </c>
      <c r="O29" s="2">
        <v>51</v>
      </c>
      <c r="P29" s="1">
        <v>16.510000000000002</v>
      </c>
      <c r="Q29" s="1">
        <f>+Tabla1[[#This Row],[Hora en mins]]/60</f>
        <v>0.27516666666666667</v>
      </c>
      <c r="R29" s="1">
        <f>+COUNT(Tabla1[[#This Row],[1km]:[22km]])</f>
        <v>2</v>
      </c>
      <c r="S29" s="1">
        <v>165</v>
      </c>
      <c r="T29" s="1" t="s">
        <v>43</v>
      </c>
      <c r="V29" s="1">
        <v>32</v>
      </c>
      <c r="W29" s="8">
        <v>4.6064814814814814E-3</v>
      </c>
      <c r="X29" s="8">
        <v>4.5023148148148149E-3</v>
      </c>
    </row>
    <row r="30" spans="1:32" ht="13" x14ac:dyDescent="0.3">
      <c r="A30" s="4">
        <f>WEEKNUM(Tabla1[[#This Row],[Fecha]])</f>
        <v>3</v>
      </c>
      <c r="B30" s="5">
        <v>41651</v>
      </c>
      <c r="C30" s="6">
        <f>+MONTH(Tabla1[[#This Row],[Fecha]])</f>
        <v>1</v>
      </c>
      <c r="D30" s="2">
        <f>+YEAR(Tabla1[[#This Row],[Fecha]])</f>
        <v>2014</v>
      </c>
      <c r="E30" s="1" t="s">
        <v>68</v>
      </c>
      <c r="F30" s="1">
        <v>21</v>
      </c>
      <c r="G30" s="7" t="str">
        <f>+TEXT(Tabla1[[#This Row],[Fecha]],"ddd")</f>
        <v>dom</v>
      </c>
      <c r="H30" s="1" t="s">
        <v>49</v>
      </c>
      <c r="I30" s="1">
        <v>5.41</v>
      </c>
      <c r="J30" s="8">
        <v>4.7453703703703703E-3</v>
      </c>
      <c r="K30" s="8">
        <v>2.5717592592592594E-2</v>
      </c>
      <c r="L30" s="2">
        <v>0</v>
      </c>
      <c r="M30" s="2">
        <f>+Tabla1[[#This Row],[Tiempo2]]*60</f>
        <v>0</v>
      </c>
      <c r="N30" s="2">
        <v>37</v>
      </c>
      <c r="O30" s="2">
        <v>2</v>
      </c>
      <c r="P30" s="1">
        <v>37.200000000000003</v>
      </c>
      <c r="Q30" s="1">
        <f>+Tabla1[[#This Row],[Hora en mins]]/60</f>
        <v>0.62</v>
      </c>
      <c r="R30" s="1">
        <f>+COUNT(Tabla1[[#This Row],[1km]:[22km]])</f>
        <v>5</v>
      </c>
      <c r="S30" s="1">
        <v>348</v>
      </c>
      <c r="T30" s="1" t="s">
        <v>43</v>
      </c>
      <c r="V30" s="1">
        <v>91</v>
      </c>
      <c r="W30" s="8">
        <v>4.9074074074074072E-3</v>
      </c>
      <c r="X30" s="8">
        <v>4.6412037037037038E-3</v>
      </c>
      <c r="Y30" s="8">
        <v>4.6412037037037038E-3</v>
      </c>
      <c r="Z30" s="8">
        <v>4.6874999999999998E-3</v>
      </c>
      <c r="AA30" s="8">
        <v>4.6412037037037038E-3</v>
      </c>
    </row>
    <row r="31" spans="1:32" ht="13" x14ac:dyDescent="0.3">
      <c r="A31" s="4">
        <f>WEEKNUM(Tabla1[[#This Row],[Fecha]])</f>
        <v>3</v>
      </c>
      <c r="B31" s="5">
        <v>41653</v>
      </c>
      <c r="C31" s="6">
        <f>+MONTH(Tabla1[[#This Row],[Fecha]])</f>
        <v>1</v>
      </c>
      <c r="D31" s="2">
        <f>+YEAR(Tabla1[[#This Row],[Fecha]])</f>
        <v>2014</v>
      </c>
      <c r="E31" s="1" t="s">
        <v>68</v>
      </c>
      <c r="F31" s="1">
        <v>25</v>
      </c>
      <c r="G31" s="7" t="str">
        <f>+TEXT(Tabla1[[#This Row],[Fecha]],"ddd")</f>
        <v>mar</v>
      </c>
      <c r="H31" s="1" t="s">
        <v>42</v>
      </c>
      <c r="I31" s="1">
        <v>4.03</v>
      </c>
      <c r="J31" s="8">
        <v>4.9537037037037041E-3</v>
      </c>
      <c r="K31" s="8">
        <v>0.02</v>
      </c>
      <c r="L31" s="2">
        <v>0</v>
      </c>
      <c r="M31" s="2">
        <f>+Tabla1[[#This Row],[Tiempo2]]*60</f>
        <v>0</v>
      </c>
      <c r="N31" s="2">
        <v>28</v>
      </c>
      <c r="O31" s="2">
        <v>48</v>
      </c>
      <c r="P31" s="1">
        <v>28.48</v>
      </c>
      <c r="Q31" s="1">
        <f>+Tabla1[[#This Row],[Hora en mins]]/60</f>
        <v>0.47466666666666668</v>
      </c>
      <c r="R31" s="1">
        <f>+COUNT(Tabla1[[#This Row],[1km]:[22km]])</f>
        <v>4</v>
      </c>
      <c r="S31" s="1">
        <v>255</v>
      </c>
      <c r="T31" s="1" t="s">
        <v>43</v>
      </c>
      <c r="V31" s="1">
        <v>34</v>
      </c>
      <c r="W31" s="8">
        <v>5.162037037037037E-3</v>
      </c>
      <c r="X31" s="8">
        <v>4.6759259259259263E-3</v>
      </c>
      <c r="Y31" s="8">
        <v>5.2893518518518515E-3</v>
      </c>
      <c r="Z31" s="8">
        <v>4.5254629629629629E-3</v>
      </c>
    </row>
    <row r="32" spans="1:32" ht="13" x14ac:dyDescent="0.3">
      <c r="A32" s="4">
        <f>WEEKNUM(Tabla1[[#This Row],[Fecha]])</f>
        <v>3</v>
      </c>
      <c r="B32" s="5">
        <v>41654</v>
      </c>
      <c r="C32" s="6">
        <f>+MONTH(Tabla1[[#This Row],[Fecha]])</f>
        <v>1</v>
      </c>
      <c r="D32" s="2">
        <f>+YEAR(Tabla1[[#This Row],[Fecha]])</f>
        <v>2014</v>
      </c>
      <c r="E32" s="1" t="s">
        <v>68</v>
      </c>
      <c r="F32" s="1">
        <v>30</v>
      </c>
      <c r="G32" s="7" t="str">
        <f>+TEXT(Tabla1[[#This Row],[Fecha]],"ddd")</f>
        <v>mié</v>
      </c>
      <c r="H32" s="1" t="s">
        <v>49</v>
      </c>
      <c r="I32" s="1">
        <v>6.02</v>
      </c>
      <c r="J32" s="8">
        <v>4.7222222222222223E-3</v>
      </c>
      <c r="K32" s="8">
        <v>2.8472222222222222E-2</v>
      </c>
      <c r="L32" s="2">
        <v>0</v>
      </c>
      <c r="M32" s="2">
        <f>+Tabla1[[#This Row],[Tiempo2]]*60</f>
        <v>0</v>
      </c>
      <c r="N32" s="2">
        <v>41</v>
      </c>
      <c r="O32" s="2">
        <v>0</v>
      </c>
      <c r="P32" s="1">
        <v>41</v>
      </c>
      <c r="Q32" s="1">
        <f>+Tabla1[[#This Row],[Hora en mins]]/60</f>
        <v>0.68333333333333335</v>
      </c>
      <c r="R32" s="1">
        <f>+COUNT(Tabla1[[#This Row],[1km]:[22km]])</f>
        <v>6</v>
      </c>
      <c r="S32" s="1">
        <v>388</v>
      </c>
      <c r="T32" s="1" t="s">
        <v>43</v>
      </c>
      <c r="V32" s="1">
        <v>92</v>
      </c>
      <c r="W32" s="8">
        <v>4.6412037037037038E-3</v>
      </c>
      <c r="X32" s="8">
        <v>4.5833333333333334E-3</v>
      </c>
      <c r="Y32" s="8">
        <v>4.6527777777777774E-3</v>
      </c>
      <c r="Z32" s="8">
        <v>4.5949074074074078E-3</v>
      </c>
      <c r="AA32" s="8">
        <v>4.9884259259259265E-3</v>
      </c>
      <c r="AB32" s="8">
        <v>4.7453703703703703E-3</v>
      </c>
    </row>
    <row r="33" spans="1:37" ht="13" x14ac:dyDescent="0.3">
      <c r="A33" s="4">
        <f>WEEKNUM(Tabla1[[#This Row],[Fecha]])</f>
        <v>4</v>
      </c>
      <c r="B33" s="5">
        <v>41658</v>
      </c>
      <c r="C33" s="6">
        <f>+MONTH(Tabla1[[#This Row],[Fecha]])</f>
        <v>1</v>
      </c>
      <c r="D33" s="2">
        <f>+YEAR(Tabla1[[#This Row],[Fecha]])</f>
        <v>2014</v>
      </c>
      <c r="E33" s="1" t="s">
        <v>65</v>
      </c>
      <c r="F33" s="1">
        <v>27</v>
      </c>
      <c r="G33" s="7" t="str">
        <f>+TEXT(Tabla1[[#This Row],[Fecha]],"ddd")</f>
        <v>dom</v>
      </c>
      <c r="H33" s="1" t="s">
        <v>49</v>
      </c>
      <c r="I33" s="1">
        <v>10.02</v>
      </c>
      <c r="J33" s="8">
        <v>4.9421296296296288E-3</v>
      </c>
      <c r="K33" s="8">
        <v>4.9606481481481481E-2</v>
      </c>
      <c r="L33" s="2">
        <v>1</v>
      </c>
      <c r="M33" s="2">
        <f>+Tabla1[[#This Row],[Tiempo2]]*60</f>
        <v>60</v>
      </c>
      <c r="N33" s="2">
        <v>11</v>
      </c>
      <c r="O33" s="2">
        <v>26</v>
      </c>
      <c r="P33" s="1">
        <v>71.260000000000005</v>
      </c>
      <c r="Q33" s="1">
        <f>+Tabla1[[#This Row],[Hora en mins]]/60</f>
        <v>1.1876666666666666</v>
      </c>
      <c r="R33" s="1">
        <f>+COUNT(Tabla1[[#This Row],[1km]:[22km]])</f>
        <v>10</v>
      </c>
      <c r="S33" s="1">
        <v>637</v>
      </c>
      <c r="T33" s="1" t="s">
        <v>43</v>
      </c>
      <c r="V33" s="1">
        <v>187</v>
      </c>
      <c r="W33" s="8">
        <v>5.1736111111111115E-3</v>
      </c>
      <c r="X33" s="8">
        <v>5.0694444444444441E-3</v>
      </c>
      <c r="Y33" s="8">
        <v>4.9305555555555552E-3</v>
      </c>
      <c r="Z33" s="8">
        <v>4.8495370370370368E-3</v>
      </c>
      <c r="AA33" s="8">
        <v>4.9421296296296288E-3</v>
      </c>
      <c r="AB33" s="8">
        <v>5.1041666666666666E-3</v>
      </c>
      <c r="AC33" s="8">
        <v>4.8495370370370368E-3</v>
      </c>
      <c r="AD33" s="8">
        <v>4.9768518518518521E-3</v>
      </c>
      <c r="AE33" s="8">
        <v>4.7916666666666672E-3</v>
      </c>
      <c r="AF33" s="8">
        <v>4.7337962962962958E-3</v>
      </c>
    </row>
    <row r="34" spans="1:37" ht="13" x14ac:dyDescent="0.3">
      <c r="A34" s="4">
        <f>WEEKNUM(Tabla1[[#This Row],[Fecha]])</f>
        <v>4</v>
      </c>
      <c r="B34" s="5">
        <v>41663</v>
      </c>
      <c r="C34" s="6">
        <f>+MONTH(Tabla1[[#This Row],[Fecha]])</f>
        <v>1</v>
      </c>
      <c r="D34" s="2">
        <f>+YEAR(Tabla1[[#This Row],[Fecha]])</f>
        <v>2014</v>
      </c>
      <c r="E34" s="1" t="s">
        <v>68</v>
      </c>
      <c r="F34" s="1">
        <v>20</v>
      </c>
      <c r="G34" s="7" t="str">
        <f>+TEXT(Tabla1[[#This Row],[Fecha]],"ddd")</f>
        <v>vie</v>
      </c>
      <c r="H34" s="1" t="s">
        <v>44</v>
      </c>
      <c r="I34" s="1">
        <v>7.5</v>
      </c>
      <c r="J34" s="8">
        <v>4.8842592592592592E-3</v>
      </c>
      <c r="K34" s="8">
        <v>3.6585648148148145E-2</v>
      </c>
      <c r="L34" s="2">
        <v>0</v>
      </c>
      <c r="M34" s="2">
        <f>+Tabla1[[#This Row],[Tiempo2]]*60</f>
        <v>0</v>
      </c>
      <c r="N34" s="2">
        <v>52</v>
      </c>
      <c r="O34" s="2">
        <v>41</v>
      </c>
      <c r="P34" s="1">
        <v>52.41</v>
      </c>
      <c r="Q34" s="1">
        <f>+Tabla1[[#This Row],[Hora en mins]]/60</f>
        <v>0.87349999999999994</v>
      </c>
      <c r="R34" s="1">
        <f>+COUNT(Tabla1[[#This Row],[1km]:[22km]])</f>
        <v>7</v>
      </c>
      <c r="S34" s="1">
        <v>477</v>
      </c>
      <c r="T34" s="1" t="s">
        <v>43</v>
      </c>
      <c r="V34" s="1">
        <v>161</v>
      </c>
      <c r="W34" s="8">
        <v>4.8379629629629632E-3</v>
      </c>
      <c r="X34" s="8">
        <v>4.6643518518518518E-3</v>
      </c>
      <c r="Y34" s="8">
        <v>4.5949074074074078E-3</v>
      </c>
      <c r="Z34" s="8">
        <v>4.7800925925925919E-3</v>
      </c>
      <c r="AA34" s="8">
        <v>5.0694444444444441E-3</v>
      </c>
      <c r="AB34" s="8">
        <v>5.0694444444444441E-3</v>
      </c>
      <c r="AC34" s="8">
        <v>5.0462962962962961E-3</v>
      </c>
    </row>
    <row r="35" spans="1:37" ht="13" x14ac:dyDescent="0.3">
      <c r="A35" s="4">
        <f>WEEKNUM(Tabla1[[#This Row],[Fecha]])</f>
        <v>4</v>
      </c>
      <c r="B35" s="5">
        <v>41664</v>
      </c>
      <c r="C35" s="6">
        <f>+MONTH(Tabla1[[#This Row],[Fecha]])</f>
        <v>1</v>
      </c>
      <c r="D35" s="2">
        <f>+YEAR(Tabla1[[#This Row],[Fecha]])</f>
        <v>2014</v>
      </c>
      <c r="E35" s="1" t="s">
        <v>68</v>
      </c>
      <c r="F35" s="1">
        <v>20</v>
      </c>
      <c r="G35" s="7" t="str">
        <f>+TEXT(Tabla1[[#This Row],[Fecha]],"ddd")</f>
        <v>sáb</v>
      </c>
      <c r="H35" s="1" t="s">
        <v>49</v>
      </c>
      <c r="I35" s="1">
        <v>15</v>
      </c>
      <c r="J35" s="8">
        <v>5.0462962962962961E-3</v>
      </c>
      <c r="K35" s="8">
        <v>7.5717592592592586E-2</v>
      </c>
      <c r="L35" s="2">
        <v>1</v>
      </c>
      <c r="M35" s="2">
        <f>+Tabla1[[#This Row],[Tiempo2]]*60</f>
        <v>60</v>
      </c>
      <c r="N35" s="2">
        <v>49</v>
      </c>
      <c r="O35" s="2">
        <v>2</v>
      </c>
      <c r="P35" s="1">
        <v>109.2</v>
      </c>
      <c r="Q35" s="1">
        <f>+Tabla1[[#This Row],[Hora en mins]]/60</f>
        <v>1.82</v>
      </c>
      <c r="R35" s="1">
        <f>+COUNT(Tabla1[[#This Row],[1km]:[22km]])</f>
        <v>15</v>
      </c>
      <c r="S35" s="1">
        <v>787</v>
      </c>
      <c r="T35" s="1" t="s">
        <v>43</v>
      </c>
      <c r="V35" s="1">
        <v>155</v>
      </c>
      <c r="W35" s="8">
        <v>5.0231481481481481E-3</v>
      </c>
      <c r="X35" s="8">
        <v>5.0231481481481481E-3</v>
      </c>
      <c r="Y35" s="8">
        <v>4.6874999999999998E-3</v>
      </c>
      <c r="Z35" s="8">
        <v>4.7685185185185183E-3</v>
      </c>
      <c r="AA35" s="8">
        <v>4.6527777777777774E-3</v>
      </c>
      <c r="AB35" s="10">
        <v>4.6180555555555558E-3</v>
      </c>
      <c r="AC35" s="8">
        <v>5.0231481481481481E-3</v>
      </c>
      <c r="AD35" s="8">
        <v>4.5138888888888893E-3</v>
      </c>
      <c r="AE35" s="8">
        <v>4.6874999999999998E-3</v>
      </c>
      <c r="AF35" s="8">
        <v>4.7685185185185183E-3</v>
      </c>
      <c r="AG35" s="8">
        <v>4.6527777777777774E-3</v>
      </c>
      <c r="AH35" s="8">
        <v>4.6180555555555558E-3</v>
      </c>
      <c r="AI35" s="8">
        <v>4.5370370370370365E-3</v>
      </c>
      <c r="AJ35" s="8">
        <v>4.5138888888888893E-3</v>
      </c>
      <c r="AK35" s="8">
        <v>4.4907407407407405E-3</v>
      </c>
    </row>
    <row r="36" spans="1:37" ht="13" x14ac:dyDescent="0.3">
      <c r="A36" s="4">
        <f>WEEKNUM(Tabla1[[#This Row],[Fecha]])</f>
        <v>5</v>
      </c>
      <c r="B36" s="5">
        <v>41665</v>
      </c>
      <c r="C36" s="6">
        <f>+MONTH(Tabla1[[#This Row],[Fecha]])</f>
        <v>1</v>
      </c>
      <c r="D36" s="2">
        <f>+YEAR(Tabla1[[#This Row],[Fecha]])</f>
        <v>2014</v>
      </c>
      <c r="E36" s="1" t="s">
        <v>68</v>
      </c>
      <c r="F36" s="1">
        <v>25</v>
      </c>
      <c r="G36" s="7" t="str">
        <f>+TEXT(Tabla1[[#This Row],[Fecha]],"ddd")</f>
        <v>dom</v>
      </c>
      <c r="H36" s="1" t="s">
        <v>44</v>
      </c>
      <c r="I36" s="1">
        <v>3.01</v>
      </c>
      <c r="J36" s="8">
        <v>4.7453703703703703E-3</v>
      </c>
      <c r="K36" s="8">
        <v>1.4317129629629631E-2</v>
      </c>
      <c r="L36" s="2">
        <v>0</v>
      </c>
      <c r="M36" s="2">
        <f>+Tabla1[[#This Row],[Tiempo2]]*60</f>
        <v>0</v>
      </c>
      <c r="N36" s="2">
        <v>20</v>
      </c>
      <c r="O36" s="2">
        <v>37</v>
      </c>
      <c r="P36" s="1">
        <v>20.37</v>
      </c>
      <c r="Q36" s="1">
        <f>+Tabla1[[#This Row],[Hora en mins]]/60</f>
        <v>0.33950000000000002</v>
      </c>
      <c r="R36" s="1">
        <f>+COUNT(Tabla1[[#This Row],[1km]:[22km]])</f>
        <v>3</v>
      </c>
      <c r="S36" s="1">
        <v>194</v>
      </c>
      <c r="T36" s="1" t="s">
        <v>43</v>
      </c>
      <c r="V36" s="1">
        <v>80</v>
      </c>
      <c r="W36" s="10">
        <v>5.115740740740741E-3</v>
      </c>
      <c r="X36" s="8">
        <v>4.5601851851851853E-3</v>
      </c>
      <c r="Y36" s="8">
        <v>4.4675925925925933E-3</v>
      </c>
    </row>
    <row r="37" spans="1:37" ht="13" x14ac:dyDescent="0.3">
      <c r="A37" s="4">
        <f>WEEKNUM(Tabla1[[#This Row],[Fecha]])</f>
        <v>5</v>
      </c>
      <c r="B37" s="5">
        <v>41667</v>
      </c>
      <c r="C37" s="6">
        <f>+MONTH(Tabla1[[#This Row],[Fecha]])</f>
        <v>1</v>
      </c>
      <c r="D37" s="2">
        <f>+YEAR(Tabla1[[#This Row],[Fecha]])</f>
        <v>2014</v>
      </c>
      <c r="E37" s="1" t="s">
        <v>68</v>
      </c>
      <c r="F37" s="1">
        <v>25</v>
      </c>
      <c r="G37" s="7" t="str">
        <f>+TEXT(Tabla1[[#This Row],[Fecha]],"ddd")</f>
        <v>mar</v>
      </c>
      <c r="H37" s="1" t="s">
        <v>44</v>
      </c>
      <c r="I37" s="1">
        <v>2.87</v>
      </c>
      <c r="J37" s="8">
        <v>3.2870370370370367E-3</v>
      </c>
      <c r="K37" s="8">
        <v>1.3449074074074073E-2</v>
      </c>
      <c r="L37" s="2">
        <v>0</v>
      </c>
      <c r="M37" s="2">
        <f>+Tabla1[[#This Row],[Tiempo2]]*60</f>
        <v>0</v>
      </c>
      <c r="N37" s="2">
        <v>19</v>
      </c>
      <c r="O37" s="2">
        <v>22</v>
      </c>
      <c r="P37" s="1">
        <v>19.22</v>
      </c>
      <c r="Q37" s="1">
        <f>+Tabla1[[#This Row],[Hora en mins]]/60</f>
        <v>0.3203333333333333</v>
      </c>
      <c r="R37" s="1">
        <f>+COUNT(Tabla1[[#This Row],[1km]:[22km]])</f>
        <v>2</v>
      </c>
      <c r="S37" s="1">
        <v>185</v>
      </c>
      <c r="T37" s="1" t="s">
        <v>43</v>
      </c>
      <c r="V37" s="1">
        <v>65</v>
      </c>
      <c r="W37" s="8">
        <v>4.7106481481481478E-3</v>
      </c>
      <c r="X37" s="8">
        <v>4.5949074074074078E-3</v>
      </c>
    </row>
    <row r="38" spans="1:37" ht="13" x14ac:dyDescent="0.3">
      <c r="A38" s="4">
        <f>WEEKNUM(Tabla1[[#This Row],[Fecha]])</f>
        <v>6</v>
      </c>
      <c r="B38" s="5">
        <v>41672</v>
      </c>
      <c r="C38" s="6">
        <f>+MONTH(Tabla1[[#This Row],[Fecha]])</f>
        <v>2</v>
      </c>
      <c r="D38" s="2">
        <f>+YEAR(Tabla1[[#This Row],[Fecha]])</f>
        <v>2014</v>
      </c>
      <c r="E38" s="1" t="s">
        <v>67</v>
      </c>
      <c r="F38" s="1">
        <v>23</v>
      </c>
      <c r="G38" s="7" t="str">
        <f>+TEXT(Tabla1[[#This Row],[Fecha]],"ddd")</f>
        <v>dom</v>
      </c>
      <c r="H38" s="1" t="s">
        <v>44</v>
      </c>
      <c r="I38" s="1">
        <v>4.2699999999999996</v>
      </c>
      <c r="J38" s="8">
        <v>4.7916666666666672E-3</v>
      </c>
      <c r="K38" s="8">
        <v>2.0520833333333332E-2</v>
      </c>
      <c r="L38" s="2">
        <v>0</v>
      </c>
      <c r="M38" s="2">
        <f>+Tabla1[[#This Row],[Tiempo2]]*60</f>
        <v>0</v>
      </c>
      <c r="N38" s="2">
        <v>29</v>
      </c>
      <c r="O38" s="2">
        <v>33</v>
      </c>
      <c r="P38" s="1">
        <v>29.33</v>
      </c>
      <c r="Q38" s="1">
        <f>+Tabla1[[#This Row],[Hora en mins]]/60</f>
        <v>0.48883333333333329</v>
      </c>
      <c r="R38" s="1">
        <f>+COUNT(Tabla1[[#This Row],[1km]:[22km]])</f>
        <v>4</v>
      </c>
      <c r="S38" s="1">
        <v>273</v>
      </c>
      <c r="T38" s="1" t="s">
        <v>43</v>
      </c>
      <c r="V38" s="1">
        <v>102</v>
      </c>
      <c r="W38" s="8">
        <v>5.1273148148148146E-3</v>
      </c>
      <c r="X38" s="8">
        <v>4.8032407407407407E-3</v>
      </c>
      <c r="Y38" s="8">
        <v>4.6990740740740743E-3</v>
      </c>
      <c r="Z38" s="8">
        <v>4.7800925925925919E-3</v>
      </c>
    </row>
    <row r="39" spans="1:37" ht="13" x14ac:dyDescent="0.3">
      <c r="A39" s="4">
        <f>WEEKNUM(Tabla1[[#This Row],[Fecha]])</f>
        <v>6</v>
      </c>
      <c r="B39" s="5">
        <v>41674</v>
      </c>
      <c r="C39" s="6">
        <f>+MONTH(Tabla1[[#This Row],[Fecha]])</f>
        <v>2</v>
      </c>
      <c r="D39" s="2">
        <f>+YEAR(Tabla1[[#This Row],[Fecha]])</f>
        <v>2014</v>
      </c>
      <c r="E39" s="1" t="s">
        <v>68</v>
      </c>
      <c r="F39" s="1">
        <v>25</v>
      </c>
      <c r="G39" s="7" t="str">
        <f>+TEXT(Tabla1[[#This Row],[Fecha]],"ddd")</f>
        <v>mar</v>
      </c>
      <c r="H39" s="1" t="s">
        <v>44</v>
      </c>
      <c r="I39" s="1">
        <v>6.16</v>
      </c>
      <c r="J39" s="8">
        <v>4.7453703703703703E-3</v>
      </c>
      <c r="K39" s="8">
        <v>2.9259259259259259E-2</v>
      </c>
      <c r="L39" s="2">
        <v>0</v>
      </c>
      <c r="M39" s="2">
        <f>+Tabla1[[#This Row],[Tiempo2]]*60</f>
        <v>0</v>
      </c>
      <c r="N39" s="2">
        <v>42</v>
      </c>
      <c r="O39" s="2">
        <v>8</v>
      </c>
      <c r="P39" s="1">
        <v>42.8</v>
      </c>
      <c r="Q39" s="1">
        <f>+Tabla1[[#This Row],[Hora en mins]]/60</f>
        <v>0.71333333333333326</v>
      </c>
      <c r="R39" s="1">
        <f>+COUNT(Tabla1[[#This Row],[1km]:[22km]])</f>
        <v>6</v>
      </c>
      <c r="S39" s="1">
        <v>394</v>
      </c>
      <c r="T39" s="1" t="s">
        <v>43</v>
      </c>
      <c r="V39" s="1">
        <v>126</v>
      </c>
      <c r="W39" s="8">
        <v>5.0115740740740737E-3</v>
      </c>
      <c r="X39" s="8">
        <v>4.4907407407407405E-3</v>
      </c>
      <c r="Y39" s="8">
        <v>4.5023148148148149E-3</v>
      </c>
      <c r="Z39" s="8">
        <v>5.1273148148148146E-3</v>
      </c>
      <c r="AA39" s="8">
        <v>4.4791666666666669E-3</v>
      </c>
      <c r="AB39" s="8">
        <v>4.7453703703703703E-3</v>
      </c>
    </row>
    <row r="40" spans="1:37" ht="13" x14ac:dyDescent="0.3">
      <c r="A40" s="4">
        <f>WEEKNUM(Tabla1[[#This Row],[Fecha]])</f>
        <v>6</v>
      </c>
      <c r="B40" s="5">
        <v>41675</v>
      </c>
      <c r="C40" s="6">
        <f>+MONTH(Tabla1[[#This Row],[Fecha]])</f>
        <v>2</v>
      </c>
      <c r="D40" s="2">
        <f>+YEAR(Tabla1[[#This Row],[Fecha]])</f>
        <v>2014</v>
      </c>
      <c r="E40" s="1" t="s">
        <v>68</v>
      </c>
      <c r="F40" s="1">
        <v>28</v>
      </c>
      <c r="G40" s="7" t="str">
        <f>+TEXT(Tabla1[[#This Row],[Fecha]],"ddd")</f>
        <v>mié</v>
      </c>
      <c r="H40" s="1" t="s">
        <v>44</v>
      </c>
      <c r="I40" s="1">
        <v>6.28</v>
      </c>
      <c r="J40" s="8">
        <v>4.8379629629629632E-3</v>
      </c>
      <c r="K40" s="8">
        <v>3.0405092592592591E-2</v>
      </c>
      <c r="L40" s="2">
        <v>0</v>
      </c>
      <c r="M40" s="2">
        <f>+Tabla1[[#This Row],[Tiempo2]]*60</f>
        <v>0</v>
      </c>
      <c r="N40" s="2">
        <v>43</v>
      </c>
      <c r="O40" s="2">
        <v>47</v>
      </c>
      <c r="P40" s="1">
        <v>43.47</v>
      </c>
      <c r="Q40" s="1">
        <f>+Tabla1[[#This Row],[Hora en mins]]/60</f>
        <v>0.72450000000000003</v>
      </c>
      <c r="R40" s="1">
        <f>+COUNT(Tabla1[[#This Row],[1km]:[22km]])</f>
        <v>6</v>
      </c>
      <c r="S40" s="1">
        <v>401</v>
      </c>
      <c r="T40" s="1" t="s">
        <v>43</v>
      </c>
      <c r="V40" s="1">
        <v>118</v>
      </c>
      <c r="W40" s="8">
        <v>5.2662037037037035E-3</v>
      </c>
      <c r="X40" s="8">
        <v>4.7106481481481478E-3</v>
      </c>
      <c r="Y40" s="8">
        <v>4.8148148148148152E-3</v>
      </c>
      <c r="Z40" s="8">
        <v>4.8379629629629632E-3</v>
      </c>
      <c r="AA40" s="8">
        <v>4.5254629629629629E-3</v>
      </c>
      <c r="AB40" s="8">
        <v>4.8148148148148152E-3</v>
      </c>
    </row>
    <row r="41" spans="1:37" ht="13" x14ac:dyDescent="0.3">
      <c r="A41" s="4">
        <f>WEEKNUM(Tabla1[[#This Row],[Fecha]])</f>
        <v>6</v>
      </c>
      <c r="B41" s="5">
        <v>41677</v>
      </c>
      <c r="C41" s="6">
        <f>+MONTH(Tabla1[[#This Row],[Fecha]])</f>
        <v>2</v>
      </c>
      <c r="D41" s="2">
        <f>+YEAR(Tabla1[[#This Row],[Fecha]])</f>
        <v>2014</v>
      </c>
      <c r="E41" s="1" t="s">
        <v>68</v>
      </c>
      <c r="F41" s="1">
        <v>26</v>
      </c>
      <c r="G41" s="7" t="str">
        <f>+TEXT(Tabla1[[#This Row],[Fecha]],"ddd")</f>
        <v>vie</v>
      </c>
      <c r="H41" s="1" t="s">
        <v>44</v>
      </c>
      <c r="I41" s="1">
        <v>4.04</v>
      </c>
      <c r="J41" s="8">
        <v>4.8842592592592592E-3</v>
      </c>
      <c r="K41" s="8">
        <v>1.9722222222222221E-2</v>
      </c>
      <c r="L41" s="2">
        <v>0</v>
      </c>
      <c r="M41" s="2">
        <f>+Tabla1[[#This Row],[Tiempo2]]*60</f>
        <v>0</v>
      </c>
      <c r="N41" s="2">
        <v>28</v>
      </c>
      <c r="O41" s="2">
        <v>24</v>
      </c>
      <c r="P41" s="1">
        <v>28.24</v>
      </c>
      <c r="Q41" s="1">
        <f>+Tabla1[[#This Row],[Hora en mins]]/60</f>
        <v>0.47066666666666662</v>
      </c>
      <c r="R41" s="1">
        <f>+COUNT(Tabla1[[#This Row],[1km]:[22km]])</f>
        <v>4</v>
      </c>
      <c r="S41" s="1">
        <v>256</v>
      </c>
      <c r="T41" s="1" t="s">
        <v>43</v>
      </c>
      <c r="V41" s="1">
        <v>97</v>
      </c>
      <c r="W41" s="8">
        <v>5.0925925925925921E-3</v>
      </c>
      <c r="X41" s="8">
        <v>4.8611111111111112E-3</v>
      </c>
      <c r="Y41" s="8">
        <v>4.7453703703703703E-3</v>
      </c>
      <c r="Z41" s="8">
        <v>4.7916666666666672E-3</v>
      </c>
    </row>
    <row r="42" spans="1:37" ht="13" x14ac:dyDescent="0.3">
      <c r="A42" s="4">
        <f>WEEKNUM(Tabla1[[#This Row],[Fecha]])</f>
        <v>6</v>
      </c>
      <c r="B42" s="5">
        <v>41677</v>
      </c>
      <c r="C42" s="6">
        <f>+MONTH(Tabla1[[#This Row],[Fecha]])</f>
        <v>2</v>
      </c>
      <c r="D42" s="2">
        <f>+YEAR(Tabla1[[#This Row],[Fecha]])</f>
        <v>2014</v>
      </c>
      <c r="E42" s="1" t="s">
        <v>68</v>
      </c>
      <c r="F42" s="1">
        <v>26</v>
      </c>
      <c r="G42" s="7" t="str">
        <f>+TEXT(Tabla1[[#This Row],[Fecha]],"ddd")</f>
        <v>vie</v>
      </c>
      <c r="H42" s="1" t="s">
        <v>44</v>
      </c>
      <c r="I42" s="1">
        <v>6.06</v>
      </c>
      <c r="J42" s="8">
        <v>4.7337962962962958E-3</v>
      </c>
      <c r="K42" s="8">
        <v>2.8715277777777781E-2</v>
      </c>
      <c r="L42" s="2">
        <v>0</v>
      </c>
      <c r="M42" s="2">
        <f>+Tabla1[[#This Row],[Tiempo2]]*60</f>
        <v>0</v>
      </c>
      <c r="N42" s="2">
        <v>41</v>
      </c>
      <c r="O42" s="2">
        <v>21</v>
      </c>
      <c r="P42" s="1">
        <v>41.21</v>
      </c>
      <c r="Q42" s="1">
        <f>+Tabla1[[#This Row],[Hora en mins]]/60</f>
        <v>0.6868333333333333</v>
      </c>
      <c r="R42" s="1">
        <f>+COUNT(Tabla1[[#This Row],[1km]:[22km]])</f>
        <v>6</v>
      </c>
      <c r="S42" s="1">
        <v>388</v>
      </c>
      <c r="T42" s="1" t="s">
        <v>43</v>
      </c>
      <c r="V42" s="1">
        <v>120</v>
      </c>
      <c r="W42" s="8">
        <v>4.6759259259259263E-3</v>
      </c>
      <c r="X42" s="8">
        <v>4.6874999999999998E-3</v>
      </c>
      <c r="Y42" s="8">
        <v>4.7453703703703703E-3</v>
      </c>
      <c r="Z42" s="8">
        <v>4.6180555555555558E-3</v>
      </c>
      <c r="AA42" s="8">
        <v>4.7569444444444447E-3</v>
      </c>
      <c r="AB42" s="8">
        <v>4.7685185185185183E-3</v>
      </c>
    </row>
    <row r="43" spans="1:37" ht="13" x14ac:dyDescent="0.3">
      <c r="A43" s="4">
        <f>WEEKNUM(Tabla1[[#This Row],[Fecha]])</f>
        <v>7</v>
      </c>
      <c r="B43" s="5">
        <v>41679</v>
      </c>
      <c r="C43" s="6">
        <f>+MONTH(Tabla1[[#This Row],[Fecha]])</f>
        <v>2</v>
      </c>
      <c r="D43" s="2">
        <f>+YEAR(Tabla1[[#This Row],[Fecha]])</f>
        <v>2014</v>
      </c>
      <c r="E43" s="1" t="s">
        <v>68</v>
      </c>
      <c r="F43" s="1">
        <v>25</v>
      </c>
      <c r="G43" s="7" t="str">
        <f>+TEXT(Tabla1[[#This Row],[Fecha]],"ddd")</f>
        <v>dom</v>
      </c>
      <c r="H43" s="1" t="s">
        <v>44</v>
      </c>
      <c r="I43" s="1">
        <v>4.21</v>
      </c>
      <c r="J43" s="8">
        <v>4.6412037037037038E-3</v>
      </c>
      <c r="K43" s="8">
        <v>1.9571759259259257E-2</v>
      </c>
      <c r="L43" s="2">
        <v>0</v>
      </c>
      <c r="M43" s="2">
        <f>+Tabla1[[#This Row],[Tiempo2]]*60</f>
        <v>0</v>
      </c>
      <c r="N43" s="2">
        <v>28</v>
      </c>
      <c r="O43" s="2">
        <v>11</v>
      </c>
      <c r="P43" s="1">
        <v>28.11</v>
      </c>
      <c r="Q43" s="1">
        <f>+Tabla1[[#This Row],[Hora en mins]]/60</f>
        <v>0.46849999999999997</v>
      </c>
      <c r="R43" s="1">
        <f>+COUNT(Tabla1[[#This Row],[1km]:[22km]])</f>
        <v>4</v>
      </c>
      <c r="S43" s="1">
        <v>273</v>
      </c>
      <c r="T43" s="1" t="s">
        <v>43</v>
      </c>
      <c r="V43" s="1">
        <v>125</v>
      </c>
      <c r="W43" s="8">
        <v>5.0694444444444441E-3</v>
      </c>
      <c r="X43" s="8">
        <v>4.3518518518518515E-3</v>
      </c>
      <c r="Y43" s="8">
        <v>4.2824074074074075E-3</v>
      </c>
      <c r="Z43" s="8">
        <v>4.8495370370370368E-3</v>
      </c>
    </row>
    <row r="44" spans="1:37" ht="13" x14ac:dyDescent="0.3">
      <c r="A44" s="4">
        <f>WEEKNUM(Tabla1[[#This Row],[Fecha]])</f>
        <v>7</v>
      </c>
      <c r="B44" s="5">
        <v>41679</v>
      </c>
      <c r="C44" s="6">
        <f>+MONTH(Tabla1[[#This Row],[Fecha]])</f>
        <v>2</v>
      </c>
      <c r="D44" s="2">
        <f>+YEAR(Tabla1[[#This Row],[Fecha]])</f>
        <v>2014</v>
      </c>
      <c r="E44" s="1" t="s">
        <v>68</v>
      </c>
      <c r="F44" s="1">
        <v>25</v>
      </c>
      <c r="G44" s="7" t="str">
        <f>+TEXT(Tabla1[[#This Row],[Fecha]],"ddd")</f>
        <v>dom</v>
      </c>
      <c r="H44" s="1" t="s">
        <v>49</v>
      </c>
      <c r="I44" s="1">
        <v>4.67</v>
      </c>
      <c r="J44" s="8">
        <v>4.6064814814814814E-3</v>
      </c>
      <c r="K44" s="8">
        <v>2.1562499999999998E-2</v>
      </c>
      <c r="L44" s="2">
        <v>0</v>
      </c>
      <c r="M44" s="2">
        <f>+Tabla1[[#This Row],[Tiempo2]]*60</f>
        <v>0</v>
      </c>
      <c r="N44" s="2">
        <v>31</v>
      </c>
      <c r="O44" s="2">
        <v>3</v>
      </c>
      <c r="P44" s="1">
        <v>31.3</v>
      </c>
      <c r="Q44" s="1">
        <f>+Tabla1[[#This Row],[Hora en mins]]/60</f>
        <v>0.52166666666666672</v>
      </c>
      <c r="R44" s="1">
        <f>+COUNT(Tabla1[[#This Row],[1km]:[22km]])</f>
        <v>4</v>
      </c>
      <c r="S44" s="1">
        <v>302</v>
      </c>
      <c r="T44" s="1" t="s">
        <v>43</v>
      </c>
      <c r="V44" s="1">
        <v>63</v>
      </c>
      <c r="W44" s="8">
        <v>4.7453703703703703E-3</v>
      </c>
      <c r="X44" s="8">
        <v>4.5370370370370365E-3</v>
      </c>
      <c r="Y44" s="8">
        <v>4.7800925925925919E-3</v>
      </c>
      <c r="Z44" s="8">
        <v>4.8379629629629632E-3</v>
      </c>
    </row>
    <row r="45" spans="1:37" ht="13" x14ac:dyDescent="0.3">
      <c r="A45" s="4">
        <f>WEEKNUM(Tabla1[[#This Row],[Fecha]])</f>
        <v>7</v>
      </c>
      <c r="B45" s="5">
        <v>41682</v>
      </c>
      <c r="C45" s="6">
        <f>+MONTH(Tabla1[[#This Row],[Fecha]])</f>
        <v>2</v>
      </c>
      <c r="D45" s="2">
        <f>+YEAR(Tabla1[[#This Row],[Fecha]])</f>
        <v>2014</v>
      </c>
      <c r="E45" s="1" t="s">
        <v>68</v>
      </c>
      <c r="F45" s="1">
        <v>24</v>
      </c>
      <c r="G45" s="7" t="str">
        <f>+TEXT(Tabla1[[#This Row],[Fecha]],"ddd")</f>
        <v>mié</v>
      </c>
      <c r="H45" s="1" t="s">
        <v>44</v>
      </c>
      <c r="I45" s="1">
        <v>4.0199999999999996</v>
      </c>
      <c r="J45" s="8">
        <v>4.6527777777777774E-3</v>
      </c>
      <c r="K45" s="8">
        <v>1.8738425925925926E-2</v>
      </c>
      <c r="L45" s="2">
        <v>0</v>
      </c>
      <c r="M45" s="2">
        <f>+Tabla1[[#This Row],[Tiempo2]]*60</f>
        <v>0</v>
      </c>
      <c r="N45" s="2">
        <v>26</v>
      </c>
      <c r="O45" s="2">
        <v>59</v>
      </c>
      <c r="P45" s="1">
        <v>26.59</v>
      </c>
      <c r="Q45" s="1">
        <f>+Tabla1[[#This Row],[Hora en mins]]/60</f>
        <v>0.44316666666666665</v>
      </c>
      <c r="R45" s="1">
        <f>+COUNT(Tabla1[[#This Row],[1km]:[22km]])</f>
        <v>4</v>
      </c>
      <c r="S45" s="1">
        <v>260</v>
      </c>
      <c r="T45" s="1" t="s">
        <v>43</v>
      </c>
      <c r="V45" s="1">
        <v>89</v>
      </c>
      <c r="W45" s="8">
        <v>5.3009259259259251E-3</v>
      </c>
      <c r="X45" s="8">
        <v>4.6874999999999998E-3</v>
      </c>
      <c r="Y45" s="8">
        <v>4.5370370370370365E-3</v>
      </c>
      <c r="Z45" s="8">
        <v>4.0393518518518521E-3</v>
      </c>
    </row>
    <row r="46" spans="1:37" ht="13" x14ac:dyDescent="0.3">
      <c r="A46" s="4">
        <f>WEEKNUM(Tabla1[[#This Row],[Fecha]])</f>
        <v>7</v>
      </c>
      <c r="B46" s="5">
        <v>41682</v>
      </c>
      <c r="C46" s="6">
        <f>+MONTH(Tabla1[[#This Row],[Fecha]])</f>
        <v>2</v>
      </c>
      <c r="D46" s="2">
        <f>+YEAR(Tabla1[[#This Row],[Fecha]])</f>
        <v>2014</v>
      </c>
      <c r="E46" s="1" t="s">
        <v>68</v>
      </c>
      <c r="F46" s="1">
        <v>26</v>
      </c>
      <c r="G46" s="7" t="str">
        <f>+TEXT(Tabla1[[#This Row],[Fecha]],"ddd")</f>
        <v>mié</v>
      </c>
      <c r="H46" s="1" t="s">
        <v>44</v>
      </c>
      <c r="I46" s="1">
        <v>7.01</v>
      </c>
      <c r="J46" s="8">
        <v>4.4675925925925933E-3</v>
      </c>
      <c r="K46" s="8">
        <v>3.1319444444444448E-2</v>
      </c>
      <c r="L46" s="2">
        <v>0</v>
      </c>
      <c r="M46" s="2">
        <f>+Tabla1[[#This Row],[Tiempo2]]*60</f>
        <v>0</v>
      </c>
      <c r="N46" s="2">
        <v>45</v>
      </c>
      <c r="O46" s="2">
        <v>6</v>
      </c>
      <c r="P46" s="1">
        <v>45.6</v>
      </c>
      <c r="Q46" s="1">
        <f>+Tabla1[[#This Row],[Hora en mins]]/60</f>
        <v>0.76</v>
      </c>
      <c r="R46" s="1">
        <f>+COUNT(Tabla1[[#This Row],[1km]:[22km]])</f>
        <v>7</v>
      </c>
      <c r="S46" s="1">
        <v>456</v>
      </c>
      <c r="T46" s="1" t="s">
        <v>43</v>
      </c>
      <c r="V46" s="1">
        <v>140</v>
      </c>
      <c r="W46" s="8">
        <v>4.8611111111111112E-3</v>
      </c>
      <c r="X46" s="8">
        <v>4.155092592592593E-3</v>
      </c>
      <c r="Y46" s="8">
        <v>4.4212962962962956E-3</v>
      </c>
      <c r="Z46" s="8">
        <v>4.2939814814814811E-3</v>
      </c>
      <c r="AA46" s="8">
        <v>4.31712962962963E-3</v>
      </c>
      <c r="AB46" s="8">
        <v>4.386574074074074E-3</v>
      </c>
      <c r="AC46" s="8">
        <v>4.8148148148148152E-3</v>
      </c>
    </row>
    <row r="47" spans="1:37" ht="13" x14ac:dyDescent="0.3">
      <c r="A47" s="4">
        <f>WEEKNUM(Tabla1[[#This Row],[Fecha]])</f>
        <v>7</v>
      </c>
      <c r="B47" s="5">
        <v>41683</v>
      </c>
      <c r="C47" s="6">
        <f>+MONTH(Tabla1[[#This Row],[Fecha]])</f>
        <v>2</v>
      </c>
      <c r="D47" s="2">
        <f>+YEAR(Tabla1[[#This Row],[Fecha]])</f>
        <v>2014</v>
      </c>
      <c r="E47" s="1" t="s">
        <v>68</v>
      </c>
      <c r="F47" s="1">
        <v>22</v>
      </c>
      <c r="G47" s="7" t="str">
        <f>+TEXT(Tabla1[[#This Row],[Fecha]],"ddd")</f>
        <v>jue</v>
      </c>
      <c r="H47" s="1" t="s">
        <v>44</v>
      </c>
      <c r="I47" s="1">
        <v>3.42</v>
      </c>
      <c r="J47" s="8">
        <v>4.7453703703703703E-3</v>
      </c>
      <c r="K47" s="8">
        <v>1.6238425925925924E-2</v>
      </c>
      <c r="L47" s="2">
        <v>0</v>
      </c>
      <c r="M47" s="2">
        <f>+Tabla1[[#This Row],[Tiempo2]]*60</f>
        <v>0</v>
      </c>
      <c r="N47" s="2">
        <v>23</v>
      </c>
      <c r="O47" s="2">
        <v>23</v>
      </c>
      <c r="P47" s="1">
        <v>23.23</v>
      </c>
      <c r="Q47" s="1">
        <f>+Tabla1[[#This Row],[Hora en mins]]/60</f>
        <v>0.38716666666666666</v>
      </c>
      <c r="R47" s="1">
        <f>+COUNT(Tabla1[[#This Row],[1km]:[22km]])</f>
        <v>3</v>
      </c>
      <c r="S47" s="1">
        <v>220</v>
      </c>
      <c r="T47" s="1" t="s">
        <v>43</v>
      </c>
      <c r="V47" s="1">
        <v>57</v>
      </c>
      <c r="W47" s="8">
        <v>5.2199074074074066E-3</v>
      </c>
      <c r="X47" s="8">
        <v>4.363425925925926E-3</v>
      </c>
      <c r="Y47" s="8">
        <v>4.8148148148148152E-3</v>
      </c>
    </row>
    <row r="48" spans="1:37" ht="13" x14ac:dyDescent="0.3">
      <c r="A48" s="4">
        <f>WEEKNUM(Tabla1[[#This Row],[Fecha]])</f>
        <v>8</v>
      </c>
      <c r="B48" s="5">
        <v>41686</v>
      </c>
      <c r="C48" s="6">
        <f>+MONTH(Tabla1[[#This Row],[Fecha]])</f>
        <v>2</v>
      </c>
      <c r="D48" s="2">
        <f>+YEAR(Tabla1[[#This Row],[Fecha]])</f>
        <v>2014</v>
      </c>
      <c r="E48" s="1" t="s">
        <v>68</v>
      </c>
      <c r="F48" s="1">
        <v>24</v>
      </c>
      <c r="G48" s="7" t="str">
        <f>+TEXT(Tabla1[[#This Row],[Fecha]],"ddd")</f>
        <v>dom</v>
      </c>
      <c r="H48" s="1" t="s">
        <v>49</v>
      </c>
      <c r="I48" s="1">
        <v>10.02</v>
      </c>
      <c r="J48" s="8">
        <v>4.386574074074074E-3</v>
      </c>
      <c r="K48" s="8">
        <v>4.3923611111111115E-2</v>
      </c>
      <c r="L48" s="2">
        <v>1</v>
      </c>
      <c r="M48" s="2">
        <f>+Tabla1[[#This Row],[Tiempo2]]*60</f>
        <v>60</v>
      </c>
      <c r="N48" s="2">
        <v>3</v>
      </c>
      <c r="O48" s="2">
        <v>15</v>
      </c>
      <c r="P48" s="1">
        <v>63.15</v>
      </c>
      <c r="Q48" s="1">
        <f>+Tabla1[[#This Row],[Hora en mins]]/60</f>
        <v>1.0525</v>
      </c>
      <c r="R48" s="1">
        <f>+COUNT(Tabla1[[#This Row],[1km]:[22km]])</f>
        <v>10</v>
      </c>
      <c r="S48" s="1">
        <v>649</v>
      </c>
      <c r="T48" s="1" t="s">
        <v>43</v>
      </c>
      <c r="V48" s="1">
        <v>162</v>
      </c>
      <c r="W48" s="8">
        <v>4.7337962962962958E-3</v>
      </c>
      <c r="X48" s="8">
        <v>4.5833333333333334E-3</v>
      </c>
      <c r="Y48" s="8">
        <v>4.2361111111111106E-3</v>
      </c>
      <c r="Z48" s="8">
        <v>4.4675925925925933E-3</v>
      </c>
      <c r="AA48" s="8">
        <v>4.1782407407407402E-3</v>
      </c>
      <c r="AB48" s="8">
        <v>4.5601851851851853E-3</v>
      </c>
      <c r="AC48" s="8">
        <v>4.4560185185185189E-3</v>
      </c>
      <c r="AD48" s="8">
        <v>4.3518518518518515E-3</v>
      </c>
      <c r="AE48" s="8">
        <v>4.2361111111111106E-3</v>
      </c>
      <c r="AF48" s="8">
        <v>4.0162037037037033E-3</v>
      </c>
    </row>
    <row r="49" spans="1:42" ht="13" x14ac:dyDescent="0.3">
      <c r="A49" s="4">
        <f>WEEKNUM(Tabla1[[#This Row],[Fecha]])</f>
        <v>8</v>
      </c>
      <c r="B49" s="5">
        <v>41687</v>
      </c>
      <c r="C49" s="6">
        <f>+MONTH(Tabla1[[#This Row],[Fecha]])</f>
        <v>2</v>
      </c>
      <c r="D49" s="2">
        <f>+YEAR(Tabla1[[#This Row],[Fecha]])</f>
        <v>2014</v>
      </c>
      <c r="E49" s="1" t="s">
        <v>68</v>
      </c>
      <c r="F49" s="1" t="s">
        <v>48</v>
      </c>
      <c r="G49" s="7" t="str">
        <f>+TEXT(Tabla1[[#This Row],[Fecha]],"ddd")</f>
        <v>lun</v>
      </c>
      <c r="H49" s="1" t="s">
        <v>44</v>
      </c>
      <c r="I49" s="1">
        <v>5.14</v>
      </c>
      <c r="J49" s="8">
        <v>4.6874999999999998E-3</v>
      </c>
      <c r="K49" s="8">
        <v>2.4143518518518519E-2</v>
      </c>
      <c r="L49" s="2">
        <v>0</v>
      </c>
      <c r="M49" s="2">
        <f>+Tabla1[[#This Row],[Tiempo2]]*60</f>
        <v>0</v>
      </c>
      <c r="N49" s="2">
        <v>34</v>
      </c>
      <c r="O49" s="2">
        <v>46</v>
      </c>
      <c r="P49" s="1">
        <v>34.46</v>
      </c>
      <c r="Q49" s="1">
        <f>+Tabla1[[#This Row],[Hora en mins]]/60</f>
        <v>0.57433333333333336</v>
      </c>
      <c r="R49" s="1">
        <f>+COUNT(Tabla1[[#This Row],[1km]:[22km]])</f>
        <v>5</v>
      </c>
      <c r="S49" s="1">
        <v>331</v>
      </c>
      <c r="T49" s="1" t="s">
        <v>43</v>
      </c>
      <c r="V49" s="1" t="s">
        <v>48</v>
      </c>
      <c r="W49" s="8">
        <v>4.7685185185185183E-3</v>
      </c>
      <c r="X49" s="8">
        <v>4.5486111111111109E-3</v>
      </c>
      <c r="Y49" s="8">
        <v>4.8032407407407407E-3</v>
      </c>
      <c r="Z49" s="8">
        <v>4.7222222222222223E-3</v>
      </c>
      <c r="AA49" s="8">
        <v>4.5023148148148149E-3</v>
      </c>
    </row>
    <row r="50" spans="1:42" ht="13" x14ac:dyDescent="0.3">
      <c r="A50" s="4">
        <f>WEEKNUM(Tabla1[[#This Row],[Fecha]])</f>
        <v>8</v>
      </c>
      <c r="B50" s="5">
        <v>41689</v>
      </c>
      <c r="C50" s="6">
        <f>+MONTH(Tabla1[[#This Row],[Fecha]])</f>
        <v>2</v>
      </c>
      <c r="D50" s="2">
        <f>+YEAR(Tabla1[[#This Row],[Fecha]])</f>
        <v>2014</v>
      </c>
      <c r="E50" s="1" t="s">
        <v>68</v>
      </c>
      <c r="F50" s="1">
        <v>24</v>
      </c>
      <c r="G50" s="7" t="str">
        <f>+TEXT(Tabla1[[#This Row],[Fecha]],"ddd")</f>
        <v>mié</v>
      </c>
      <c r="H50" s="1" t="s">
        <v>44</v>
      </c>
      <c r="I50" s="1">
        <v>10.51</v>
      </c>
      <c r="J50" s="8">
        <v>4.8958333333333328E-3</v>
      </c>
      <c r="K50" s="8">
        <v>5.1493055555555556E-2</v>
      </c>
      <c r="L50" s="2">
        <v>1</v>
      </c>
      <c r="M50" s="2">
        <f>+Tabla1[[#This Row],[Tiempo2]]*60</f>
        <v>60</v>
      </c>
      <c r="N50" s="2">
        <v>14</v>
      </c>
      <c r="O50" s="2">
        <v>9</v>
      </c>
      <c r="P50" s="1">
        <v>74.900000000000006</v>
      </c>
      <c r="Q50" s="1">
        <f>+Tabla1[[#This Row],[Hora en mins]]/60</f>
        <v>1.2483333333333335</v>
      </c>
      <c r="R50" s="1">
        <f>+COUNT(Tabla1[[#This Row],[1km]:[22km]])</f>
        <v>10</v>
      </c>
      <c r="S50" s="1">
        <v>663</v>
      </c>
      <c r="T50" s="1" t="s">
        <v>43</v>
      </c>
      <c r="V50" s="1">
        <v>188</v>
      </c>
      <c r="W50" s="8">
        <v>4.8726851851851856E-3</v>
      </c>
      <c r="X50" s="8">
        <v>4.7685185185185183E-3</v>
      </c>
      <c r="Y50" s="8">
        <v>5.2662037037037035E-3</v>
      </c>
      <c r="Z50" s="8">
        <v>4.8726851851851856E-3</v>
      </c>
      <c r="AA50" s="8">
        <v>5.115740740740741E-3</v>
      </c>
      <c r="AB50" s="8">
        <v>5.1041666666666666E-3</v>
      </c>
      <c r="AC50" s="8">
        <v>4.6759259259259263E-3</v>
      </c>
      <c r="AD50" s="8">
        <v>4.7800925925925919E-3</v>
      </c>
      <c r="AE50" s="8">
        <v>4.6643518518518518E-3</v>
      </c>
      <c r="AF50" s="8">
        <v>4.9768518518518521E-3</v>
      </c>
    </row>
    <row r="51" spans="1:42" ht="13" x14ac:dyDescent="0.3">
      <c r="A51" s="4">
        <f>WEEKNUM(Tabla1[[#This Row],[Fecha]])</f>
        <v>9</v>
      </c>
      <c r="B51" s="5">
        <v>41693</v>
      </c>
      <c r="C51" s="6">
        <f>+MONTH(Tabla1[[#This Row],[Fecha]])</f>
        <v>2</v>
      </c>
      <c r="D51" s="2">
        <f>+YEAR(Tabla1[[#This Row],[Fecha]])</f>
        <v>2014</v>
      </c>
      <c r="E51" s="1" t="s">
        <v>68</v>
      </c>
      <c r="F51" s="1">
        <v>24</v>
      </c>
      <c r="G51" s="7" t="str">
        <f>+TEXT(Tabla1[[#This Row],[Fecha]],"ddd")</f>
        <v>dom</v>
      </c>
      <c r="H51" s="1" t="s">
        <v>42</v>
      </c>
      <c r="I51" s="1">
        <v>10.86</v>
      </c>
      <c r="J51" s="8">
        <v>4.7222222222222223E-3</v>
      </c>
      <c r="K51" s="8">
        <v>5.1238425925925923E-2</v>
      </c>
      <c r="L51" s="2">
        <v>1</v>
      </c>
      <c r="M51" s="2">
        <f>+Tabla1[[#This Row],[Tiempo2]]*60</f>
        <v>60</v>
      </c>
      <c r="N51" s="2">
        <v>13</v>
      </c>
      <c r="O51" s="2">
        <v>47</v>
      </c>
      <c r="P51" s="1">
        <v>73.47</v>
      </c>
      <c r="Q51" s="1">
        <f>+Tabla1[[#This Row],[Hora en mins]]/60</f>
        <v>1.2244999999999999</v>
      </c>
      <c r="R51" s="1">
        <f>+COUNT(Tabla1[[#This Row],[1km]:[22km]])</f>
        <v>10</v>
      </c>
      <c r="S51" s="1">
        <v>692</v>
      </c>
      <c r="T51" s="1" t="s">
        <v>43</v>
      </c>
      <c r="V51" s="1">
        <v>65</v>
      </c>
      <c r="W51" s="8">
        <v>5.0462962962962961E-3</v>
      </c>
      <c r="X51" s="8">
        <v>4.9652777777777777E-3</v>
      </c>
      <c r="Y51" s="8">
        <v>4.9884259259259265E-3</v>
      </c>
      <c r="Z51" s="8">
        <v>4.8379629629629632E-3</v>
      </c>
      <c r="AA51" s="8">
        <v>4.4212962962962956E-3</v>
      </c>
      <c r="AB51" s="8">
        <v>5.0115740740740737E-3</v>
      </c>
      <c r="AC51" s="8">
        <v>4.386574074074074E-3</v>
      </c>
      <c r="AD51" s="8">
        <v>4.4212962962962956E-3</v>
      </c>
      <c r="AE51" s="8">
        <v>4.7685185185185183E-3</v>
      </c>
      <c r="AF51" s="8">
        <v>4.6990740740740743E-3</v>
      </c>
    </row>
    <row r="52" spans="1:42" ht="13" x14ac:dyDescent="0.3">
      <c r="A52" s="4">
        <f>WEEKNUM(Tabla1[[#This Row],[Fecha]])</f>
        <v>9</v>
      </c>
      <c r="B52" s="5">
        <v>41697</v>
      </c>
      <c r="C52" s="6">
        <f>+MONTH(Tabla1[[#This Row],[Fecha]])</f>
        <v>2</v>
      </c>
      <c r="D52" s="2">
        <f>+YEAR(Tabla1[[#This Row],[Fecha]])</f>
        <v>2014</v>
      </c>
      <c r="E52" s="1" t="s">
        <v>68</v>
      </c>
      <c r="F52" s="1">
        <v>20</v>
      </c>
      <c r="G52" s="7" t="str">
        <f>+TEXT(Tabla1[[#This Row],[Fecha]],"ddd")</f>
        <v>jue</v>
      </c>
      <c r="H52" s="1" t="s">
        <v>44</v>
      </c>
      <c r="I52" s="1">
        <v>5.2</v>
      </c>
      <c r="J52" s="8">
        <v>4.6296296296296302E-3</v>
      </c>
      <c r="K52" s="8">
        <v>2.4120370370370372E-2</v>
      </c>
      <c r="L52" s="2">
        <v>0</v>
      </c>
      <c r="M52" s="2">
        <f>+Tabla1[[#This Row],[Tiempo2]]*60</f>
        <v>0</v>
      </c>
      <c r="N52" s="2">
        <v>34</v>
      </c>
      <c r="O52" s="2">
        <v>44</v>
      </c>
      <c r="P52" s="1">
        <v>34.44</v>
      </c>
      <c r="Q52" s="1">
        <f>+Tabla1[[#This Row],[Hora en mins]]/60</f>
        <v>0.57399999999999995</v>
      </c>
      <c r="R52" s="1">
        <f>+COUNT(Tabla1[[#This Row],[1km]:[22km]])</f>
        <v>5</v>
      </c>
      <c r="S52" s="1">
        <v>333</v>
      </c>
      <c r="T52" s="1" t="s">
        <v>43</v>
      </c>
      <c r="V52" s="1">
        <v>142</v>
      </c>
      <c r="W52" s="8">
        <v>4.8032407407407407E-3</v>
      </c>
      <c r="X52" s="8">
        <v>4.5486111111111109E-3</v>
      </c>
      <c r="Y52" s="8">
        <v>4.4907407407407405E-3</v>
      </c>
      <c r="Z52" s="8">
        <v>4.6296296296296302E-3</v>
      </c>
      <c r="AA52" s="8">
        <v>4.6990740740740743E-3</v>
      </c>
    </row>
    <row r="53" spans="1:42" ht="13" x14ac:dyDescent="0.3">
      <c r="A53" s="4">
        <f>WEEKNUM(Tabla1[[#This Row],[Fecha]])</f>
        <v>9</v>
      </c>
      <c r="B53" s="5">
        <v>41699</v>
      </c>
      <c r="C53" s="6">
        <f>+MONTH(Tabla1[[#This Row],[Fecha]])</f>
        <v>3</v>
      </c>
      <c r="D53" s="2">
        <f>+YEAR(Tabla1[[#This Row],[Fecha]])</f>
        <v>2014</v>
      </c>
      <c r="E53" s="1" t="s">
        <v>68</v>
      </c>
      <c r="F53" s="1">
        <v>21</v>
      </c>
      <c r="G53" s="7" t="str">
        <f>+TEXT(Tabla1[[#This Row],[Fecha]],"ddd")</f>
        <v>sáb</v>
      </c>
      <c r="H53" s="1" t="s">
        <v>44</v>
      </c>
      <c r="I53" s="1">
        <v>3.15</v>
      </c>
      <c r="J53" s="8">
        <v>4.4791666666666669E-3</v>
      </c>
      <c r="K53" s="8">
        <v>1.4120370370370368E-2</v>
      </c>
      <c r="L53" s="2">
        <v>0</v>
      </c>
      <c r="M53" s="2">
        <f>+Tabla1[[#This Row],[Tiempo2]]*60</f>
        <v>0</v>
      </c>
      <c r="N53" s="2">
        <v>20</v>
      </c>
      <c r="O53" s="2">
        <v>20</v>
      </c>
      <c r="P53" s="1">
        <v>20.2</v>
      </c>
      <c r="Q53" s="1">
        <f>+Tabla1[[#This Row],[Hora en mins]]/60</f>
        <v>0.33666666666666667</v>
      </c>
      <c r="R53" s="1">
        <f>+COUNT(Tabla1[[#This Row],[1km]:[22km]])</f>
        <v>3</v>
      </c>
      <c r="S53" s="1">
        <v>206</v>
      </c>
      <c r="T53" s="1" t="s">
        <v>43</v>
      </c>
      <c r="V53" s="1">
        <v>87</v>
      </c>
      <c r="W53" s="8">
        <v>4.5023148148148149E-3</v>
      </c>
      <c r="X53" s="8">
        <v>4.4212962962962956E-3</v>
      </c>
      <c r="Y53" s="8">
        <v>4.4907407407407405E-3</v>
      </c>
    </row>
    <row r="54" spans="1:42" ht="13" x14ac:dyDescent="0.3">
      <c r="A54" s="4">
        <f>WEEKNUM(Tabla1[[#This Row],[Fecha]])</f>
        <v>10</v>
      </c>
      <c r="B54" s="5">
        <v>41701</v>
      </c>
      <c r="C54" s="6">
        <f>+MONTH(Tabla1[[#This Row],[Fecha]])</f>
        <v>3</v>
      </c>
      <c r="D54" s="2">
        <f>+YEAR(Tabla1[[#This Row],[Fecha]])</f>
        <v>2014</v>
      </c>
      <c r="E54" s="1" t="s">
        <v>68</v>
      </c>
      <c r="F54" s="1">
        <v>23</v>
      </c>
      <c r="G54" s="7" t="str">
        <f>+TEXT(Tabla1[[#This Row],[Fecha]],"ddd")</f>
        <v>lun</v>
      </c>
      <c r="H54" s="1" t="s">
        <v>44</v>
      </c>
      <c r="I54" s="1">
        <v>6.4</v>
      </c>
      <c r="J54" s="8">
        <v>4.7569444444444447E-3</v>
      </c>
      <c r="K54" s="8">
        <v>3.0439814814814819E-2</v>
      </c>
      <c r="L54" s="2">
        <v>0</v>
      </c>
      <c r="M54" s="2">
        <f>+Tabla1[[#This Row],[Tiempo2]]*60</f>
        <v>0</v>
      </c>
      <c r="N54" s="2">
        <v>43</v>
      </c>
      <c r="O54" s="2">
        <v>50</v>
      </c>
      <c r="P54" s="1">
        <v>43.5</v>
      </c>
      <c r="Q54" s="1">
        <f>+Tabla1[[#This Row],[Hora en mins]]/60</f>
        <v>0.72499999999999998</v>
      </c>
      <c r="R54" s="1">
        <f>+COUNT(Tabla1[[#This Row],[1km]:[22km]])</f>
        <v>6</v>
      </c>
      <c r="S54" s="1">
        <v>406</v>
      </c>
      <c r="T54" s="1" t="s">
        <v>43</v>
      </c>
      <c r="V54" s="1">
        <v>183</v>
      </c>
      <c r="W54" s="8">
        <v>4.8842592592592592E-3</v>
      </c>
      <c r="X54" s="8">
        <v>4.7685185185185183E-3</v>
      </c>
      <c r="Y54" s="8">
        <v>4.363425925925926E-3</v>
      </c>
      <c r="Z54" s="8">
        <v>4.7916666666666672E-3</v>
      </c>
      <c r="AA54" s="8">
        <v>4.5138888888888893E-3</v>
      </c>
      <c r="AB54" s="8">
        <v>5.0578703703703706E-3</v>
      </c>
    </row>
    <row r="55" spans="1:42" ht="13" x14ac:dyDescent="0.3">
      <c r="A55" s="4">
        <f>WEEKNUM(Tabla1[[#This Row],[Fecha]])</f>
        <v>10</v>
      </c>
      <c r="B55" s="5">
        <v>41702</v>
      </c>
      <c r="C55" s="6">
        <f>+MONTH(Tabla1[[#This Row],[Fecha]])</f>
        <v>3</v>
      </c>
      <c r="D55" s="2">
        <f>+YEAR(Tabla1[[#This Row],[Fecha]])</f>
        <v>2014</v>
      </c>
      <c r="E55" s="1" t="s">
        <v>68</v>
      </c>
      <c r="F55" s="1">
        <v>21</v>
      </c>
      <c r="G55" s="7" t="str">
        <f>+TEXT(Tabla1[[#This Row],[Fecha]],"ddd")</f>
        <v>mar</v>
      </c>
      <c r="H55" s="1" t="s">
        <v>49</v>
      </c>
      <c r="I55" s="1">
        <v>5.0199999999999996</v>
      </c>
      <c r="J55" s="8">
        <v>4.386574074074074E-3</v>
      </c>
      <c r="K55" s="8">
        <v>2.2037037037037036E-2</v>
      </c>
      <c r="L55" s="2">
        <v>0</v>
      </c>
      <c r="M55" s="2">
        <f>+Tabla1[[#This Row],[Tiempo2]]*60</f>
        <v>0</v>
      </c>
      <c r="N55" s="2">
        <v>31</v>
      </c>
      <c r="O55" s="2">
        <v>44</v>
      </c>
      <c r="P55" s="1">
        <v>31.44</v>
      </c>
      <c r="Q55" s="1">
        <f>+Tabla1[[#This Row],[Hora en mins]]/60</f>
        <v>0.52400000000000002</v>
      </c>
      <c r="R55" s="1">
        <f>+COUNT(Tabla1[[#This Row],[1km]:[22km]])</f>
        <v>5</v>
      </c>
      <c r="S55" s="1">
        <v>328</v>
      </c>
      <c r="T55" s="1" t="s">
        <v>43</v>
      </c>
      <c r="V55" s="1">
        <v>106</v>
      </c>
      <c r="W55" s="8">
        <v>4.6527777777777774E-3</v>
      </c>
      <c r="X55" s="8">
        <v>4.5601851851851853E-3</v>
      </c>
      <c r="Y55" s="8">
        <v>4.6296296296296302E-3</v>
      </c>
      <c r="Z55" s="8">
        <v>4.1319444444444442E-3</v>
      </c>
      <c r="AA55" s="8">
        <v>3.9120370370370368E-3</v>
      </c>
    </row>
    <row r="56" spans="1:42" ht="13" x14ac:dyDescent="0.3">
      <c r="A56" s="4">
        <f>WEEKNUM(Tabla1[[#This Row],[Fecha]])</f>
        <v>10</v>
      </c>
      <c r="B56" s="5">
        <v>41705</v>
      </c>
      <c r="C56" s="6">
        <f>+MONTH(Tabla1[[#This Row],[Fecha]])</f>
        <v>3</v>
      </c>
      <c r="D56" s="2">
        <f>+YEAR(Tabla1[[#This Row],[Fecha]])</f>
        <v>2014</v>
      </c>
      <c r="E56" s="1" t="s">
        <v>68</v>
      </c>
      <c r="F56" s="1">
        <v>21</v>
      </c>
      <c r="G56" s="7" t="str">
        <f>+TEXT(Tabla1[[#This Row],[Fecha]],"ddd")</f>
        <v>vie</v>
      </c>
      <c r="H56" s="1" t="s">
        <v>44</v>
      </c>
      <c r="I56" s="1">
        <v>4.78</v>
      </c>
      <c r="J56" s="8">
        <v>4.5833333333333334E-3</v>
      </c>
      <c r="K56" s="8">
        <v>2.1967592592592594E-2</v>
      </c>
      <c r="L56" s="2">
        <v>0</v>
      </c>
      <c r="M56" s="2">
        <f>+Tabla1[[#This Row],[Tiempo2]]*60</f>
        <v>0</v>
      </c>
      <c r="N56" s="2">
        <v>31</v>
      </c>
      <c r="O56" s="2">
        <v>38</v>
      </c>
      <c r="P56" s="1">
        <v>31.38</v>
      </c>
      <c r="Q56" s="1">
        <f>+Tabla1[[#This Row],[Hora en mins]]/60</f>
        <v>0.52300000000000002</v>
      </c>
      <c r="R56" s="1">
        <f>+COUNT(Tabla1[[#This Row],[1km]:[22km]])</f>
        <v>4</v>
      </c>
      <c r="S56" s="1">
        <v>306</v>
      </c>
      <c r="T56" s="1" t="s">
        <v>43</v>
      </c>
      <c r="V56" s="1">
        <v>142</v>
      </c>
      <c r="W56" s="8">
        <v>5.2546296296296299E-3</v>
      </c>
      <c r="X56" s="8">
        <v>4.4907407407407405E-3</v>
      </c>
      <c r="Y56" s="8">
        <v>4.0740740740740746E-3</v>
      </c>
      <c r="Z56" s="8">
        <v>4.5949074074074078E-3</v>
      </c>
    </row>
    <row r="57" spans="1:42" ht="13" x14ac:dyDescent="0.3">
      <c r="A57" s="4">
        <f>WEEKNUM(Tabla1[[#This Row],[Fecha]])</f>
        <v>11</v>
      </c>
      <c r="B57" s="5">
        <v>41708</v>
      </c>
      <c r="C57" s="6">
        <f>+MONTH(Tabla1[[#This Row],[Fecha]])</f>
        <v>3</v>
      </c>
      <c r="D57" s="2">
        <f>+YEAR(Tabla1[[#This Row],[Fecha]])</f>
        <v>2014</v>
      </c>
      <c r="E57" s="1" t="s">
        <v>65</v>
      </c>
      <c r="F57" s="1">
        <v>15</v>
      </c>
      <c r="G57" s="7" t="str">
        <f>+TEXT(Tabla1[[#This Row],[Fecha]],"ddd")</f>
        <v>lun</v>
      </c>
      <c r="H57" s="1" t="s">
        <v>44</v>
      </c>
      <c r="I57" s="1">
        <v>8.06</v>
      </c>
      <c r="J57" s="8">
        <v>4.6296296296296302E-3</v>
      </c>
      <c r="K57" s="8">
        <v>3.7372685185185189E-2</v>
      </c>
      <c r="L57" s="2">
        <v>0</v>
      </c>
      <c r="M57" s="2">
        <f>+Tabla1[[#This Row],[Tiempo2]]*60</f>
        <v>0</v>
      </c>
      <c r="N57" s="2">
        <v>53</v>
      </c>
      <c r="O57" s="2">
        <v>49</v>
      </c>
      <c r="P57" s="1">
        <v>53.49</v>
      </c>
      <c r="Q57" s="1">
        <f>+Tabla1[[#This Row],[Hora en mins]]/60</f>
        <v>0.89150000000000007</v>
      </c>
      <c r="R57" s="1">
        <f>+COUNT(Tabla1[[#This Row],[1km]:[22km]])</f>
        <v>8</v>
      </c>
      <c r="S57" s="1">
        <v>514</v>
      </c>
      <c r="T57" s="1" t="s">
        <v>43</v>
      </c>
      <c r="V57" s="1">
        <v>182</v>
      </c>
      <c r="W57" s="8">
        <v>5.208333333333333E-3</v>
      </c>
      <c r="X57" s="8">
        <v>4.5486111111111109E-3</v>
      </c>
      <c r="Y57" s="8">
        <v>4.6643518518518518E-3</v>
      </c>
      <c r="Z57" s="8">
        <v>4.5370370370370365E-3</v>
      </c>
      <c r="AA57" s="8">
        <v>4.5833333333333334E-3</v>
      </c>
      <c r="AB57" s="8">
        <v>4.6296296296296302E-3</v>
      </c>
      <c r="AC57" s="8">
        <v>4.4560185185185189E-3</v>
      </c>
      <c r="AD57" s="8">
        <v>4.3981481481481484E-3</v>
      </c>
    </row>
    <row r="58" spans="1:42" ht="13" x14ac:dyDescent="0.3">
      <c r="A58" s="4">
        <f>WEEKNUM(Tabla1[[#This Row],[Fecha]])</f>
        <v>11</v>
      </c>
      <c r="B58" s="5">
        <v>41710</v>
      </c>
      <c r="C58" s="6">
        <f>+MONTH(Tabla1[[#This Row],[Fecha]])</f>
        <v>3</v>
      </c>
      <c r="D58" s="2">
        <f>+YEAR(Tabla1[[#This Row],[Fecha]])</f>
        <v>2014</v>
      </c>
      <c r="E58" s="1" t="s">
        <v>68</v>
      </c>
      <c r="F58" s="1">
        <v>24</v>
      </c>
      <c r="G58" s="7" t="str">
        <f>+TEXT(Tabla1[[#This Row],[Fecha]],"ddd")</f>
        <v>mié</v>
      </c>
      <c r="H58" s="1" t="s">
        <v>44</v>
      </c>
      <c r="I58" s="1">
        <v>3.04</v>
      </c>
      <c r="J58" s="8">
        <v>4.7453703703703703E-3</v>
      </c>
      <c r="K58" s="8">
        <v>1.4421296296296295E-2</v>
      </c>
      <c r="L58" s="2">
        <v>0</v>
      </c>
      <c r="M58" s="2">
        <f>+Tabla1[[#This Row],[Tiempo2]]*60</f>
        <v>0</v>
      </c>
      <c r="N58" s="2">
        <v>20</v>
      </c>
      <c r="O58" s="2">
        <v>46</v>
      </c>
      <c r="P58" s="1">
        <v>20.46</v>
      </c>
      <c r="Q58" s="1">
        <f>+Tabla1[[#This Row],[Hora en mins]]/60</f>
        <v>0.34100000000000003</v>
      </c>
      <c r="R58" s="1">
        <f>+COUNT(Tabla1[[#This Row],[1km]:[22km]])</f>
        <v>3</v>
      </c>
      <c r="S58" s="1">
        <v>193</v>
      </c>
      <c r="T58" s="1" t="s">
        <v>43</v>
      </c>
      <c r="V58" s="1">
        <v>104</v>
      </c>
      <c r="W58" s="8">
        <v>5.0231481481481481E-3</v>
      </c>
      <c r="X58" s="8">
        <v>4.5254629629629629E-3</v>
      </c>
      <c r="Y58" s="8">
        <v>4.7106481481481478E-3</v>
      </c>
    </row>
    <row r="59" spans="1:42" ht="13" x14ac:dyDescent="0.3">
      <c r="A59" s="4">
        <f>WEEKNUM(Tabla1[[#This Row],[Fecha]])</f>
        <v>11</v>
      </c>
      <c r="B59" s="5">
        <v>41713</v>
      </c>
      <c r="C59" s="6">
        <f>+MONTH(Tabla1[[#This Row],[Fecha]])</f>
        <v>3</v>
      </c>
      <c r="D59" s="2">
        <f>+YEAR(Tabla1[[#This Row],[Fecha]])</f>
        <v>2014</v>
      </c>
      <c r="E59" s="1" t="s">
        <v>68</v>
      </c>
      <c r="F59" s="1">
        <v>22</v>
      </c>
      <c r="G59" s="7" t="str">
        <f>+TEXT(Tabla1[[#This Row],[Fecha]],"ddd")</f>
        <v>sáb</v>
      </c>
      <c r="H59" s="1" t="s">
        <v>44</v>
      </c>
      <c r="I59" s="1">
        <v>10.02</v>
      </c>
      <c r="J59" s="8">
        <v>4.7569444444444447E-3</v>
      </c>
      <c r="K59" s="8">
        <v>4.7662037037037037E-2</v>
      </c>
      <c r="L59" s="2">
        <v>1</v>
      </c>
      <c r="M59" s="2">
        <f>+Tabla1[[#This Row],[Tiempo2]]*60</f>
        <v>60</v>
      </c>
      <c r="N59" s="2">
        <v>8</v>
      </c>
      <c r="O59" s="2">
        <v>38</v>
      </c>
      <c r="P59" s="1">
        <v>68.38</v>
      </c>
      <c r="Q59" s="1">
        <f>+Tabla1[[#This Row],[Hora en mins]]/60</f>
        <v>1.1396666666666666</v>
      </c>
      <c r="R59" s="1">
        <f>+COUNT(Tabla1[[#This Row],[1km]:[22km]])</f>
        <v>10</v>
      </c>
      <c r="S59" s="1">
        <v>640</v>
      </c>
      <c r="T59" s="1" t="s">
        <v>43</v>
      </c>
      <c r="V59" s="1">
        <v>200</v>
      </c>
      <c r="W59" s="8">
        <v>5.3125000000000004E-3</v>
      </c>
      <c r="X59" s="8">
        <v>4.6990740740740743E-3</v>
      </c>
      <c r="Y59" s="8">
        <v>4.8495370370370368E-3</v>
      </c>
      <c r="Z59" s="8">
        <v>4.6180555555555558E-3</v>
      </c>
      <c r="AA59" s="8">
        <v>4.5833333333333334E-3</v>
      </c>
      <c r="AB59" s="8">
        <v>4.8148148148148152E-3</v>
      </c>
      <c r="AC59" s="8">
        <v>4.6990740740740743E-3</v>
      </c>
      <c r="AD59" s="8">
        <v>4.6527777777777774E-3</v>
      </c>
      <c r="AE59" s="8">
        <v>4.6296296296296302E-3</v>
      </c>
      <c r="AF59" s="8">
        <v>4.6296296296296302E-3</v>
      </c>
    </row>
    <row r="60" spans="1:42" ht="13" x14ac:dyDescent="0.3">
      <c r="A60" s="4">
        <f>WEEKNUM(Tabla1[[#This Row],[Fecha]])</f>
        <v>12</v>
      </c>
      <c r="B60" s="5">
        <v>41715</v>
      </c>
      <c r="C60" s="6">
        <f>+MONTH(Tabla1[[#This Row],[Fecha]])</f>
        <v>3</v>
      </c>
      <c r="D60" s="2">
        <f>+YEAR(Tabla1[[#This Row],[Fecha]])</f>
        <v>2014</v>
      </c>
      <c r="E60" s="1" t="s">
        <v>68</v>
      </c>
      <c r="F60" s="1">
        <v>21</v>
      </c>
      <c r="G60" s="7" t="str">
        <f>+TEXT(Tabla1[[#This Row],[Fecha]],"ddd")</f>
        <v>lun</v>
      </c>
      <c r="H60" s="1" t="s">
        <v>44</v>
      </c>
      <c r="I60" s="1">
        <v>3.03</v>
      </c>
      <c r="J60" s="8">
        <v>4.4791666666666669E-3</v>
      </c>
      <c r="K60" s="8">
        <v>1.3599537037037037E-2</v>
      </c>
      <c r="L60" s="2">
        <v>0</v>
      </c>
      <c r="M60" s="2">
        <f>+Tabla1[[#This Row],[Tiempo2]]*60</f>
        <v>0</v>
      </c>
      <c r="N60" s="2">
        <v>19</v>
      </c>
      <c r="O60" s="2">
        <v>35</v>
      </c>
      <c r="P60" s="1">
        <v>19.350000000000001</v>
      </c>
      <c r="Q60" s="1">
        <f>+Tabla1[[#This Row],[Hora en mins]]/60</f>
        <v>0.32250000000000001</v>
      </c>
      <c r="R60" s="1">
        <f>+COUNT(Tabla1[[#This Row],[1km]:[22km]])</f>
        <v>3</v>
      </c>
      <c r="S60" s="1">
        <v>197</v>
      </c>
      <c r="T60" s="1" t="s">
        <v>43</v>
      </c>
      <c r="V60" s="1">
        <v>68</v>
      </c>
      <c r="W60" s="8">
        <v>4.7685185185185183E-3</v>
      </c>
      <c r="X60" s="8">
        <v>4.4212962962962956E-3</v>
      </c>
      <c r="Y60" s="8">
        <v>4.2129629629629626E-3</v>
      </c>
    </row>
    <row r="61" spans="1:42" ht="13" x14ac:dyDescent="0.3">
      <c r="A61" s="4">
        <f>WEEKNUM(Tabla1[[#This Row],[Fecha]])</f>
        <v>12</v>
      </c>
      <c r="B61" s="5">
        <v>41717</v>
      </c>
      <c r="C61" s="6">
        <f>+MONTH(Tabla1[[#This Row],[Fecha]])</f>
        <v>3</v>
      </c>
      <c r="D61" s="2">
        <f>+YEAR(Tabla1[[#This Row],[Fecha]])</f>
        <v>2014</v>
      </c>
      <c r="E61" s="1" t="s">
        <v>68</v>
      </c>
      <c r="F61" s="1">
        <v>19</v>
      </c>
      <c r="G61" s="7" t="str">
        <f>+TEXT(Tabla1[[#This Row],[Fecha]],"ddd")</f>
        <v>mié</v>
      </c>
      <c r="H61" s="1" t="s">
        <v>44</v>
      </c>
      <c r="I61" s="1">
        <v>8.4700000000000006</v>
      </c>
      <c r="J61" s="8">
        <v>4.6180555555555558E-3</v>
      </c>
      <c r="K61" s="8">
        <v>3.9097222222222221E-2</v>
      </c>
      <c r="L61" s="2">
        <v>0</v>
      </c>
      <c r="M61" s="2">
        <f>+Tabla1[[#This Row],[Tiempo2]]*60</f>
        <v>0</v>
      </c>
      <c r="N61" s="2">
        <v>56</v>
      </c>
      <c r="O61" s="2">
        <v>18</v>
      </c>
      <c r="P61" s="1">
        <v>56.18</v>
      </c>
      <c r="Q61" s="1">
        <f>+Tabla1[[#This Row],[Hora en mins]]/60</f>
        <v>0.93633333333333335</v>
      </c>
      <c r="R61" s="1">
        <f>+COUNT(Tabla1[[#This Row],[1km]:[22km]])</f>
        <v>8</v>
      </c>
      <c r="S61" s="1">
        <v>548</v>
      </c>
      <c r="T61" s="1" t="s">
        <v>43</v>
      </c>
      <c r="V61" s="1">
        <v>182</v>
      </c>
      <c r="W61" s="8">
        <v>5.1041666666666666E-3</v>
      </c>
      <c r="X61" s="8">
        <v>4.6180555555555558E-3</v>
      </c>
      <c r="Y61" s="8">
        <v>4.4907407407407405E-3</v>
      </c>
      <c r="Z61" s="8">
        <v>4.6180555555555558E-3</v>
      </c>
      <c r="AA61" s="8">
        <v>4.7337962962962958E-3</v>
      </c>
      <c r="AB61" s="8">
        <v>4.4328703703703709E-3</v>
      </c>
      <c r="AC61" s="8">
        <v>4.5254629629629629E-3</v>
      </c>
      <c r="AD61" s="8">
        <v>4.6874999999999998E-3</v>
      </c>
    </row>
    <row r="62" spans="1:42" ht="13" x14ac:dyDescent="0.3">
      <c r="A62" s="4">
        <f>WEEKNUM(Tabla1[[#This Row],[Fecha]])</f>
        <v>13</v>
      </c>
      <c r="B62" s="5">
        <v>41721</v>
      </c>
      <c r="C62" s="6">
        <f>+MONTH(Tabla1[[#This Row],[Fecha]])</f>
        <v>3</v>
      </c>
      <c r="D62" s="2">
        <f>+YEAR(Tabla1[[#This Row],[Fecha]])</f>
        <v>2014</v>
      </c>
      <c r="E62" s="1" t="s">
        <v>68</v>
      </c>
      <c r="F62" s="1">
        <v>28</v>
      </c>
      <c r="G62" s="7" t="str">
        <f>+TEXT(Tabla1[[#This Row],[Fecha]],"ddd")</f>
        <v>dom</v>
      </c>
      <c r="H62" s="1" t="s">
        <v>50</v>
      </c>
      <c r="I62" s="1">
        <v>20.010000000000002</v>
      </c>
      <c r="J62" s="8">
        <v>4.8148148148148152E-3</v>
      </c>
      <c r="K62" s="8">
        <v>9.6250000000000002E-2</v>
      </c>
      <c r="L62" s="2">
        <v>2</v>
      </c>
      <c r="M62" s="2">
        <f>+Tabla1[[#This Row],[Tiempo2]]*60</f>
        <v>120</v>
      </c>
      <c r="N62" s="2">
        <v>18</v>
      </c>
      <c r="O62" s="2">
        <v>36</v>
      </c>
      <c r="P62" s="1">
        <v>138.36000000000001</v>
      </c>
      <c r="Q62" s="1">
        <f>+Tabla1[[#This Row],[Hora en mins]]/60</f>
        <v>2.306</v>
      </c>
      <c r="R62" s="1">
        <f>+COUNT(Tabla1[[#This Row],[1km]:[22km]])</f>
        <v>20</v>
      </c>
      <c r="S62" s="1">
        <v>1271</v>
      </c>
      <c r="T62" s="1" t="s">
        <v>51</v>
      </c>
      <c r="V62" s="1">
        <v>391</v>
      </c>
      <c r="W62" s="8">
        <v>4.7800925925925919E-3</v>
      </c>
      <c r="X62" s="8">
        <v>4.9421296296296288E-3</v>
      </c>
      <c r="Y62" s="8">
        <v>5.1273148148148146E-3</v>
      </c>
      <c r="Z62" s="8">
        <v>4.6180555555555558E-3</v>
      </c>
      <c r="AA62" s="8">
        <v>4.6180555555555558E-3</v>
      </c>
      <c r="AB62" s="8">
        <v>4.7453703703703703E-3</v>
      </c>
      <c r="AC62" s="8">
        <v>4.3287037037037035E-3</v>
      </c>
      <c r="AD62" s="8">
        <v>4.7685185185185183E-3</v>
      </c>
      <c r="AE62" s="8">
        <v>4.6643518518518518E-3</v>
      </c>
      <c r="AF62" s="8">
        <v>4.8611111111111112E-3</v>
      </c>
      <c r="AG62" s="8">
        <v>4.8726851851851856E-3</v>
      </c>
      <c r="AH62" s="8">
        <v>4.5601851851851853E-3</v>
      </c>
      <c r="AI62" s="8">
        <v>4.8032407407407407E-3</v>
      </c>
      <c r="AJ62" s="8">
        <v>4.8611111111111112E-3</v>
      </c>
      <c r="AK62" s="8">
        <v>4.4791666666666669E-3</v>
      </c>
      <c r="AL62" s="8">
        <v>5.208333333333333E-3</v>
      </c>
      <c r="AM62" s="8">
        <v>4.7800925925925919E-3</v>
      </c>
      <c r="AN62" s="8">
        <v>4.9652777777777777E-3</v>
      </c>
      <c r="AO62" s="8">
        <v>5.7060185185185191E-3</v>
      </c>
      <c r="AP62" s="8">
        <v>4.4675925925925933E-3</v>
      </c>
    </row>
    <row r="63" spans="1:42" ht="13" x14ac:dyDescent="0.3">
      <c r="A63" s="4">
        <f>WEEKNUM(Tabla1[[#This Row],[Fecha]])</f>
        <v>13</v>
      </c>
      <c r="B63" s="5">
        <v>41724</v>
      </c>
      <c r="C63" s="6">
        <f>+MONTH(Tabla1[[#This Row],[Fecha]])</f>
        <v>3</v>
      </c>
      <c r="D63" s="2">
        <f>+YEAR(Tabla1[[#This Row],[Fecha]])</f>
        <v>2014</v>
      </c>
      <c r="E63" s="1" t="s">
        <v>66</v>
      </c>
      <c r="F63" s="1">
        <v>21</v>
      </c>
      <c r="G63" s="7" t="str">
        <f>+TEXT(Tabla1[[#This Row],[Fecha]],"ddd")</f>
        <v>mié</v>
      </c>
      <c r="H63" s="1" t="s">
        <v>44</v>
      </c>
      <c r="I63" s="1">
        <v>8.02</v>
      </c>
      <c r="J63" s="8">
        <v>4.8842592592592592E-3</v>
      </c>
      <c r="K63" s="8">
        <v>3.9131944444444448E-2</v>
      </c>
      <c r="L63" s="2">
        <v>0</v>
      </c>
      <c r="M63" s="2">
        <f>+Tabla1[[#This Row],[Tiempo2]]*60</f>
        <v>0</v>
      </c>
      <c r="N63" s="2">
        <v>56</v>
      </c>
      <c r="O63" s="2">
        <v>21</v>
      </c>
      <c r="P63" s="1">
        <v>56.21</v>
      </c>
      <c r="Q63" s="1">
        <f>+Tabla1[[#This Row],[Hora en mins]]/60</f>
        <v>0.9368333333333333</v>
      </c>
      <c r="R63" s="1">
        <f>+COUNT(Tabla1[[#This Row],[1km]:[22km]])</f>
        <v>8</v>
      </c>
      <c r="S63" s="1">
        <v>504</v>
      </c>
      <c r="T63" s="1" t="s">
        <v>43</v>
      </c>
      <c r="V63" s="1">
        <v>149</v>
      </c>
      <c r="W63" s="8">
        <v>5.208333333333333E-3</v>
      </c>
      <c r="X63" s="8">
        <v>4.7106481481481478E-3</v>
      </c>
      <c r="Y63" s="8">
        <v>4.6990740740740743E-3</v>
      </c>
      <c r="Z63" s="8">
        <v>4.9305555555555552E-3</v>
      </c>
      <c r="AA63" s="8">
        <v>4.6990740740740743E-3</v>
      </c>
      <c r="AB63" s="8">
        <v>5.0810185185185186E-3</v>
      </c>
      <c r="AC63" s="8">
        <v>4.7916666666666672E-3</v>
      </c>
      <c r="AD63" s="8">
        <v>4.8842592592592592E-3</v>
      </c>
    </row>
    <row r="64" spans="1:42" ht="13" x14ac:dyDescent="0.3">
      <c r="A64" s="4">
        <f>WEEKNUM(Tabla1[[#This Row],[Fecha]])</f>
        <v>13</v>
      </c>
      <c r="B64" s="5">
        <v>41727</v>
      </c>
      <c r="C64" s="6">
        <f>+MONTH(Tabla1[[#This Row],[Fecha]])</f>
        <v>3</v>
      </c>
      <c r="D64" s="2">
        <f>+YEAR(Tabla1[[#This Row],[Fecha]])</f>
        <v>2014</v>
      </c>
      <c r="E64" s="1" t="s">
        <v>68</v>
      </c>
      <c r="F64" s="1">
        <v>25</v>
      </c>
      <c r="G64" s="7" t="str">
        <f>+TEXT(Tabla1[[#This Row],[Fecha]],"ddd")</f>
        <v>sáb</v>
      </c>
      <c r="H64" s="1" t="s">
        <v>49</v>
      </c>
      <c r="I64" s="1">
        <v>10.54</v>
      </c>
      <c r="J64" s="8">
        <v>4.5601851851851853E-3</v>
      </c>
      <c r="K64" s="8">
        <v>4.8043981481481479E-2</v>
      </c>
      <c r="L64" s="2">
        <v>1</v>
      </c>
      <c r="M64" s="2">
        <f>+Tabla1[[#This Row],[Tiempo2]]*60</f>
        <v>60</v>
      </c>
      <c r="N64" s="2">
        <v>9</v>
      </c>
      <c r="O64" s="2">
        <v>11</v>
      </c>
      <c r="P64" s="1">
        <v>69.11</v>
      </c>
      <c r="Q64" s="1">
        <f>+Tabla1[[#This Row],[Hora en mins]]/60</f>
        <v>1.1518333333333333</v>
      </c>
      <c r="R64" s="1">
        <f>+COUNT(Tabla1[[#This Row],[1km]:[22km]])</f>
        <v>10</v>
      </c>
      <c r="S64" s="1">
        <v>682</v>
      </c>
      <c r="T64" s="1" t="s">
        <v>43</v>
      </c>
      <c r="V64" s="1">
        <v>78</v>
      </c>
      <c r="W64" s="8">
        <v>4.5486111111111109E-3</v>
      </c>
      <c r="X64" s="8">
        <v>4.4791666666666669E-3</v>
      </c>
      <c r="Y64" s="8">
        <v>4.4907407407407405E-3</v>
      </c>
      <c r="Z64" s="8">
        <v>4.7685185185185183E-3</v>
      </c>
      <c r="AA64" s="8">
        <v>4.0740740740740746E-3</v>
      </c>
      <c r="AB64" s="8">
        <v>4.6296296296296302E-3</v>
      </c>
      <c r="AC64" s="8">
        <v>4.6874999999999998E-3</v>
      </c>
      <c r="AD64" s="8">
        <v>4.6296296296296302E-3</v>
      </c>
      <c r="AE64" s="8">
        <v>4.5138888888888893E-3</v>
      </c>
      <c r="AF64" s="8">
        <v>4.5138888888888893E-3</v>
      </c>
    </row>
    <row r="65" spans="1:43" ht="13" x14ac:dyDescent="0.3">
      <c r="A65" s="4">
        <f>WEEKNUM(Tabla1[[#This Row],[Fecha]])</f>
        <v>15</v>
      </c>
      <c r="B65" s="5">
        <v>41735</v>
      </c>
      <c r="C65" s="6">
        <f>+MONTH(Tabla1[[#This Row],[Fecha]])</f>
        <v>4</v>
      </c>
      <c r="D65" s="2">
        <f>+YEAR(Tabla1[[#This Row],[Fecha]])</f>
        <v>2014</v>
      </c>
      <c r="E65" s="1" t="s">
        <v>67</v>
      </c>
      <c r="F65" s="1">
        <v>33</v>
      </c>
      <c r="G65" s="7" t="str">
        <f>+TEXT(Tabla1[[#This Row],[Fecha]],"ddd")</f>
        <v>dom</v>
      </c>
      <c r="H65" s="1" t="s">
        <v>44</v>
      </c>
      <c r="I65" s="1">
        <v>2.81</v>
      </c>
      <c r="J65" s="8">
        <v>4.7222222222222223E-3</v>
      </c>
      <c r="K65" s="8">
        <v>1.329861111111111E-2</v>
      </c>
      <c r="L65" s="2">
        <v>0</v>
      </c>
      <c r="M65" s="2">
        <f>+Tabla1[[#This Row],[Tiempo2]]*60</f>
        <v>0</v>
      </c>
      <c r="N65" s="2">
        <v>19</v>
      </c>
      <c r="O65" s="2">
        <v>9</v>
      </c>
      <c r="P65" s="1">
        <v>19.899999999999999</v>
      </c>
      <c r="Q65" s="1">
        <f>+Tabla1[[#This Row],[Hora en mins]]/60</f>
        <v>0.33166666666666667</v>
      </c>
      <c r="R65" s="1">
        <f>+COUNT(Tabla1[[#This Row],[1km]:[22km]])</f>
        <v>2</v>
      </c>
      <c r="S65" s="1">
        <v>180</v>
      </c>
      <c r="T65" s="1" t="s">
        <v>43</v>
      </c>
      <c r="V65" s="1">
        <v>59</v>
      </c>
      <c r="W65" s="8">
        <v>4.6990740740740743E-3</v>
      </c>
      <c r="X65" s="8">
        <v>4.7916666666666672E-3</v>
      </c>
    </row>
    <row r="66" spans="1:43" ht="13" x14ac:dyDescent="0.3">
      <c r="A66" s="4">
        <f>WEEKNUM(Tabla1[[#This Row],[Fecha]])</f>
        <v>15</v>
      </c>
      <c r="B66" s="5">
        <v>41736</v>
      </c>
      <c r="C66" s="6">
        <f>+MONTH(Tabla1[[#This Row],[Fecha]])</f>
        <v>4</v>
      </c>
      <c r="D66" s="2">
        <f>+YEAR(Tabla1[[#This Row],[Fecha]])</f>
        <v>2014</v>
      </c>
      <c r="E66" s="1" t="s">
        <v>68</v>
      </c>
      <c r="F66" s="1">
        <v>22</v>
      </c>
      <c r="G66" s="7" t="str">
        <f>+TEXT(Tabla1[[#This Row],[Fecha]],"ddd")</f>
        <v>lun</v>
      </c>
      <c r="H66" s="1" t="s">
        <v>44</v>
      </c>
      <c r="I66" s="1">
        <v>4.0199999999999996</v>
      </c>
      <c r="J66" s="8">
        <v>4.4675925925925933E-3</v>
      </c>
      <c r="K66" s="8">
        <v>1.7997685185185186E-2</v>
      </c>
      <c r="L66" s="2">
        <v>0</v>
      </c>
      <c r="M66" s="2">
        <f>+Tabla1[[#This Row],[Tiempo2]]*60</f>
        <v>0</v>
      </c>
      <c r="N66" s="2">
        <v>25</v>
      </c>
      <c r="O66" s="2">
        <v>55</v>
      </c>
      <c r="P66" s="1">
        <v>25.55</v>
      </c>
      <c r="Q66" s="1">
        <f>+Tabla1[[#This Row],[Hora en mins]]/60</f>
        <v>0.42583333333333334</v>
      </c>
      <c r="R66" s="1">
        <f>+COUNT(Tabla1[[#This Row],[1km]:[22km]])</f>
        <v>4</v>
      </c>
      <c r="S66" s="1">
        <v>263</v>
      </c>
      <c r="T66" s="1" t="s">
        <v>43</v>
      </c>
      <c r="V66" s="1">
        <v>74</v>
      </c>
      <c r="W66" s="8">
        <v>4.4907407407407405E-3</v>
      </c>
      <c r="X66" s="8">
        <v>4.4791666666666669E-3</v>
      </c>
      <c r="Y66" s="8">
        <v>4.2824074074074075E-3</v>
      </c>
      <c r="Z66" s="8">
        <v>4.5833333333333334E-3</v>
      </c>
    </row>
    <row r="67" spans="1:43" ht="13" x14ac:dyDescent="0.3">
      <c r="A67" s="4">
        <f>WEEKNUM(Tabla1[[#This Row],[Fecha]])</f>
        <v>15</v>
      </c>
      <c r="B67" s="5">
        <v>41739</v>
      </c>
      <c r="C67" s="6">
        <f>+MONTH(Tabla1[[#This Row],[Fecha]])</f>
        <v>4</v>
      </c>
      <c r="D67" s="2">
        <f>+YEAR(Tabla1[[#This Row],[Fecha]])</f>
        <v>2014</v>
      </c>
      <c r="E67" s="1" t="s">
        <v>68</v>
      </c>
      <c r="F67" s="1">
        <v>18</v>
      </c>
      <c r="G67" s="7" t="str">
        <f>+TEXT(Tabla1[[#This Row],[Fecha]],"ddd")</f>
        <v>jue</v>
      </c>
      <c r="H67" s="1" t="s">
        <v>44</v>
      </c>
      <c r="I67" s="1">
        <v>6</v>
      </c>
      <c r="J67" s="8">
        <v>4.8263888888888887E-3</v>
      </c>
      <c r="K67" s="8">
        <v>2.8969907407407406E-2</v>
      </c>
      <c r="L67" s="2">
        <v>0</v>
      </c>
      <c r="M67" s="2">
        <f>+Tabla1[[#This Row],[Tiempo2]]*60</f>
        <v>0</v>
      </c>
      <c r="N67" s="2">
        <v>41</v>
      </c>
      <c r="O67" s="2">
        <v>43</v>
      </c>
      <c r="P67" s="1">
        <v>41.43</v>
      </c>
      <c r="Q67" s="1">
        <f>+Tabla1[[#This Row],[Hora en mins]]/60</f>
        <v>0.6905</v>
      </c>
      <c r="R67" s="1">
        <f>+COUNT(Tabla1[[#This Row],[1km]:[22km]])</f>
        <v>6</v>
      </c>
      <c r="S67" s="1">
        <v>384</v>
      </c>
      <c r="T67" s="1" t="s">
        <v>43</v>
      </c>
      <c r="V67" s="1">
        <v>75</v>
      </c>
      <c r="W67" s="8">
        <v>5.185185185185185E-3</v>
      </c>
      <c r="X67" s="8">
        <v>4.9421296296296288E-3</v>
      </c>
      <c r="Y67" s="8">
        <v>4.8726851851851856E-3</v>
      </c>
      <c r="Z67" s="8">
        <v>4.8148148148148152E-3</v>
      </c>
      <c r="AA67" s="8">
        <v>4.6643518518518518E-3</v>
      </c>
      <c r="AB67" s="8">
        <v>4.4212962962962956E-3</v>
      </c>
    </row>
    <row r="68" spans="1:43" ht="13" x14ac:dyDescent="0.3">
      <c r="A68" s="4">
        <f>WEEKNUM(Tabla1[[#This Row],[Fecha]])</f>
        <v>16</v>
      </c>
      <c r="B68" s="5">
        <v>41742</v>
      </c>
      <c r="C68" s="6">
        <f>+MONTH(Tabla1[[#This Row],[Fecha]])</f>
        <v>4</v>
      </c>
      <c r="D68" s="2">
        <f>+YEAR(Tabla1[[#This Row],[Fecha]])</f>
        <v>2014</v>
      </c>
      <c r="E68" s="1" t="s">
        <v>65</v>
      </c>
      <c r="F68" s="1">
        <v>19</v>
      </c>
      <c r="G68" s="7" t="str">
        <f>+TEXT(Tabla1[[#This Row],[Fecha]],"ddd")</f>
        <v>dom</v>
      </c>
      <c r="H68" s="1" t="s">
        <v>52</v>
      </c>
      <c r="I68" s="1">
        <v>10.27</v>
      </c>
      <c r="J68" s="8">
        <v>4.2129629629629626E-3</v>
      </c>
      <c r="K68" s="8">
        <v>4.3275462962962967E-2</v>
      </c>
      <c r="L68" s="2">
        <v>1</v>
      </c>
      <c r="M68" s="2">
        <f>+Tabla1[[#This Row],[Tiempo2]]*60</f>
        <v>60</v>
      </c>
      <c r="N68" s="2">
        <v>2</v>
      </c>
      <c r="O68" s="2">
        <v>19</v>
      </c>
      <c r="P68" s="1">
        <v>62.19</v>
      </c>
      <c r="Q68" s="1">
        <f>+Tabla1[[#This Row],[Hora en mins]]/60</f>
        <v>1.0365</v>
      </c>
      <c r="R68" s="1">
        <f>+COUNT(Tabla1[[#This Row],[1km]:[22km]])</f>
        <v>10</v>
      </c>
      <c r="S68" s="1">
        <v>532</v>
      </c>
      <c r="T68" s="1" t="s">
        <v>53</v>
      </c>
      <c r="V68" s="1">
        <v>142</v>
      </c>
      <c r="W68" s="8">
        <v>4.3749999999999995E-3</v>
      </c>
      <c r="X68" s="8">
        <v>4.1435185185185186E-3</v>
      </c>
      <c r="Y68" s="8">
        <v>4.0624999999999993E-3</v>
      </c>
      <c r="Z68" s="8">
        <v>4.3055555555555555E-3</v>
      </c>
      <c r="AA68" s="8">
        <v>4.340277777777778E-3</v>
      </c>
      <c r="AB68" s="8">
        <v>4.3981481481481484E-3</v>
      </c>
      <c r="AC68" s="8">
        <v>4.2708333333333339E-3</v>
      </c>
      <c r="AD68" s="8">
        <v>3.8078703703703707E-3</v>
      </c>
      <c r="AE68" s="8">
        <v>4.2476851851851851E-3</v>
      </c>
      <c r="AF68" s="8">
        <v>4.0624999999999993E-3</v>
      </c>
    </row>
    <row r="69" spans="1:43" ht="13" x14ac:dyDescent="0.3">
      <c r="A69" s="4">
        <f>WEEKNUM(Tabla1[[#This Row],[Fecha]])</f>
        <v>16</v>
      </c>
      <c r="B69" s="5">
        <v>41747</v>
      </c>
      <c r="C69" s="6">
        <f>+MONTH(Tabla1[[#This Row],[Fecha]])</f>
        <v>4</v>
      </c>
      <c r="D69" s="2">
        <f>+YEAR(Tabla1[[#This Row],[Fecha]])</f>
        <v>2014</v>
      </c>
      <c r="E69" s="1" t="s">
        <v>68</v>
      </c>
      <c r="F69" s="1">
        <v>16</v>
      </c>
      <c r="G69" s="7" t="str">
        <f>+TEXT(Tabla1[[#This Row],[Fecha]],"ddd")</f>
        <v>vie</v>
      </c>
      <c r="H69" s="1" t="s">
        <v>44</v>
      </c>
      <c r="I69" s="1">
        <v>5.05</v>
      </c>
      <c r="J69" s="8">
        <v>4.409722222222222E-3</v>
      </c>
      <c r="K69" s="8">
        <v>2.2326388888888885E-2</v>
      </c>
      <c r="L69" s="2">
        <v>0</v>
      </c>
      <c r="M69" s="2">
        <f>+Tabla1[[#This Row],[Tiempo2]]*60</f>
        <v>0</v>
      </c>
      <c r="N69" s="2">
        <v>32</v>
      </c>
      <c r="O69" s="2">
        <v>9</v>
      </c>
      <c r="P69" s="1">
        <v>32.9</v>
      </c>
      <c r="Q69" s="1">
        <f>+Tabla1[[#This Row],[Hora en mins]]/60</f>
        <v>0.54833333333333334</v>
      </c>
      <c r="R69" s="1">
        <f>+COUNT(Tabla1[[#This Row],[1km]:[22km]])</f>
        <v>5</v>
      </c>
      <c r="S69" s="1">
        <v>262</v>
      </c>
      <c r="T69" s="1" t="s">
        <v>43</v>
      </c>
      <c r="V69" s="1">
        <v>112</v>
      </c>
      <c r="W69" s="8">
        <v>4.4328703703703709E-3</v>
      </c>
      <c r="X69" s="8">
        <v>4.3749999999999995E-3</v>
      </c>
      <c r="Y69" s="8">
        <v>4.2245370370370371E-3</v>
      </c>
      <c r="Z69" s="8">
        <v>4.6412037037037038E-3</v>
      </c>
      <c r="AA69" s="8">
        <v>4.4328703703703709E-3</v>
      </c>
    </row>
    <row r="70" spans="1:43" ht="13" x14ac:dyDescent="0.3">
      <c r="A70" s="4">
        <f>WEEKNUM(Tabla1[[#This Row],[Fecha]])</f>
        <v>16</v>
      </c>
      <c r="B70" s="5">
        <v>41748</v>
      </c>
      <c r="C70" s="6">
        <f>+MONTH(Tabla1[[#This Row],[Fecha]])</f>
        <v>4</v>
      </c>
      <c r="D70" s="2">
        <f>+YEAR(Tabla1[[#This Row],[Fecha]])</f>
        <v>2014</v>
      </c>
      <c r="E70" s="1" t="s">
        <v>68</v>
      </c>
      <c r="F70" s="1">
        <v>17</v>
      </c>
      <c r="G70" s="7" t="str">
        <f>+TEXT(Tabla1[[#This Row],[Fecha]],"ddd")</f>
        <v>sáb</v>
      </c>
      <c r="H70" s="1" t="s">
        <v>49</v>
      </c>
      <c r="I70" s="1">
        <v>12.01</v>
      </c>
      <c r="J70" s="8">
        <v>4.5254629629629629E-3</v>
      </c>
      <c r="K70" s="8">
        <v>5.4305555555555551E-2</v>
      </c>
      <c r="L70" s="2">
        <v>1</v>
      </c>
      <c r="M70" s="2">
        <f>+Tabla1[[#This Row],[Tiempo2]]*60</f>
        <v>60</v>
      </c>
      <c r="N70" s="2">
        <v>18</v>
      </c>
      <c r="O70" s="2">
        <v>12</v>
      </c>
      <c r="P70" s="1">
        <v>78.12</v>
      </c>
      <c r="Q70" s="1">
        <f>+Tabla1[[#This Row],[Hora en mins]]/60</f>
        <v>1.302</v>
      </c>
      <c r="R70" s="1">
        <f>+COUNT(Tabla1[[#This Row],[1km]:[22km]])</f>
        <v>12</v>
      </c>
      <c r="S70" s="1">
        <v>625</v>
      </c>
      <c r="T70" s="1" t="s">
        <v>43</v>
      </c>
      <c r="V70" s="1">
        <v>20</v>
      </c>
      <c r="W70" s="8">
        <v>4.6064814814814814E-3</v>
      </c>
      <c r="X70" s="8">
        <v>4.7916666666666672E-3</v>
      </c>
      <c r="Y70" s="8">
        <v>4.4560185185185189E-3</v>
      </c>
      <c r="Z70" s="8">
        <v>4.4907407407407405E-3</v>
      </c>
      <c r="AA70" s="8">
        <v>4.4791666666666669E-3</v>
      </c>
      <c r="AB70" s="8">
        <v>4.4212962962962956E-3</v>
      </c>
      <c r="AC70" s="8">
        <v>4.6990740740740743E-3</v>
      </c>
      <c r="AD70" s="8">
        <v>4.4212962962962956E-3</v>
      </c>
      <c r="AE70" s="8">
        <v>4.5370370370370365E-3</v>
      </c>
      <c r="AF70" s="8">
        <v>4.108796296296297E-3</v>
      </c>
      <c r="AG70" s="8">
        <v>4.8495370370370368E-3</v>
      </c>
      <c r="AH70" s="8">
        <v>4.340277777777778E-3</v>
      </c>
    </row>
    <row r="71" spans="1:43" ht="13" x14ac:dyDescent="0.3">
      <c r="A71" s="4">
        <f>WEEKNUM(Tabla1[[#This Row],[Fecha]])</f>
        <v>18</v>
      </c>
      <c r="B71" s="5">
        <v>41756</v>
      </c>
      <c r="C71" s="6">
        <f>+MONTH(Tabla1[[#This Row],[Fecha]])</f>
        <v>4</v>
      </c>
      <c r="D71" s="2">
        <f>+YEAR(Tabla1[[#This Row],[Fecha]])</f>
        <v>2014</v>
      </c>
      <c r="E71" s="1" t="s">
        <v>65</v>
      </c>
      <c r="F71" s="1">
        <v>17</v>
      </c>
      <c r="G71" s="7" t="str">
        <f>+TEXT(Tabla1[[#This Row],[Fecha]],"ddd")</f>
        <v>dom</v>
      </c>
      <c r="H71" s="1" t="s">
        <v>54</v>
      </c>
      <c r="I71" s="1">
        <v>21.5</v>
      </c>
      <c r="J71" s="8">
        <v>4.3981481481481484E-3</v>
      </c>
      <c r="K71" s="8">
        <v>9.4606481481481486E-2</v>
      </c>
      <c r="L71" s="2">
        <v>2</v>
      </c>
      <c r="M71" s="2">
        <f>+Tabla1[[#This Row],[Tiempo2]]*60</f>
        <v>120</v>
      </c>
      <c r="N71" s="2">
        <v>16</v>
      </c>
      <c r="O71" s="2">
        <v>14</v>
      </c>
      <c r="P71" s="1">
        <v>136.13999999999999</v>
      </c>
      <c r="Q71" s="1">
        <f>+Tabla1[[#This Row],[Hora en mins]]/60</f>
        <v>2.2689999999999997</v>
      </c>
      <c r="R71" s="1">
        <f>+COUNT(Tabla1[[#This Row],[1km]:[22km]])</f>
        <v>21</v>
      </c>
      <c r="S71" s="1">
        <v>1117</v>
      </c>
      <c r="T71" s="1" t="s">
        <v>55</v>
      </c>
      <c r="V71" s="1">
        <v>261</v>
      </c>
      <c r="W71" s="8">
        <v>4.2013888888888891E-3</v>
      </c>
      <c r="X71" s="8">
        <v>4.4212962962962956E-3</v>
      </c>
      <c r="Y71" s="8">
        <v>4.363425925925926E-3</v>
      </c>
      <c r="Z71" s="8">
        <v>4.3749999999999995E-3</v>
      </c>
      <c r="AA71" s="8">
        <v>4.340277777777778E-3</v>
      </c>
      <c r="AB71" s="8">
        <v>4.3749999999999995E-3</v>
      </c>
      <c r="AC71" s="8">
        <v>4.2939814814814811E-3</v>
      </c>
      <c r="AD71" s="8">
        <v>4.3518518518518515E-3</v>
      </c>
      <c r="AE71" s="8">
        <v>4.340277777777778E-3</v>
      </c>
      <c r="AF71" s="8">
        <v>4.31712962962963E-3</v>
      </c>
      <c r="AG71" s="8">
        <v>4.4212962962962956E-3</v>
      </c>
      <c r="AH71" s="8">
        <v>4.3518518518518515E-3</v>
      </c>
      <c r="AI71" s="8">
        <v>4.4675925925925933E-3</v>
      </c>
      <c r="AJ71" s="8">
        <v>4.4328703703703709E-3</v>
      </c>
      <c r="AK71" s="8">
        <v>4.2245370370370371E-3</v>
      </c>
      <c r="AL71" s="8">
        <v>4.5949074074074078E-3</v>
      </c>
      <c r="AM71" s="8">
        <v>4.6527777777777774E-3</v>
      </c>
      <c r="AN71" s="8">
        <v>4.7222222222222223E-3</v>
      </c>
      <c r="AO71" s="8">
        <v>4.2476851851851851E-3</v>
      </c>
      <c r="AP71" s="8">
        <v>4.5254629629629629E-3</v>
      </c>
      <c r="AQ71" s="8">
        <v>4.386574074074074E-3</v>
      </c>
    </row>
    <row r="72" spans="1:43" ht="13" x14ac:dyDescent="0.3">
      <c r="A72" s="4">
        <f>WEEKNUM(Tabla1[[#This Row],[Fecha]])</f>
        <v>19</v>
      </c>
      <c r="B72" s="5">
        <v>41764</v>
      </c>
      <c r="C72" s="6">
        <f>+MONTH(Tabla1[[#This Row],[Fecha]])</f>
        <v>5</v>
      </c>
      <c r="D72" s="2">
        <f>+YEAR(Tabla1[[#This Row],[Fecha]])</f>
        <v>2014</v>
      </c>
      <c r="E72" s="1" t="s">
        <v>66</v>
      </c>
      <c r="F72" s="1">
        <v>17</v>
      </c>
      <c r="G72" s="7" t="str">
        <f>+TEXT(Tabla1[[#This Row],[Fecha]],"ddd")</f>
        <v>lun</v>
      </c>
      <c r="H72" s="1" t="s">
        <v>44</v>
      </c>
      <c r="I72" s="1">
        <v>4.0199999999999996</v>
      </c>
      <c r="J72" s="8">
        <v>4.3749999999999995E-3</v>
      </c>
      <c r="K72" s="8">
        <v>1.7615740740740741E-2</v>
      </c>
      <c r="L72" s="2">
        <v>0</v>
      </c>
      <c r="M72" s="2">
        <f>+Tabla1[[#This Row],[Tiempo2]]*60</f>
        <v>0</v>
      </c>
      <c r="N72" s="2">
        <v>25</v>
      </c>
      <c r="O72" s="2">
        <v>22</v>
      </c>
      <c r="P72" s="1">
        <v>25.22</v>
      </c>
      <c r="Q72" s="1">
        <f>+Tabla1[[#This Row],[Hora en mins]]/60</f>
        <v>0.42033333333333334</v>
      </c>
      <c r="R72" s="1">
        <f>+COUNT(Tabla1[[#This Row],[1km]:[22km]])</f>
        <v>4</v>
      </c>
      <c r="S72" s="1">
        <v>209</v>
      </c>
      <c r="T72" s="1" t="s">
        <v>43</v>
      </c>
      <c r="V72" s="1">
        <v>85</v>
      </c>
      <c r="W72" s="8">
        <v>4.5254629629629629E-3</v>
      </c>
      <c r="X72" s="8">
        <v>4.2939814814814811E-3</v>
      </c>
      <c r="Y72" s="8">
        <v>4.4212962962962956E-3</v>
      </c>
      <c r="Z72" s="8">
        <v>4.2824074074074075E-3</v>
      </c>
    </row>
    <row r="73" spans="1:43" ht="13" x14ac:dyDescent="0.3">
      <c r="A73" s="4">
        <f>WEEKNUM(Tabla1[[#This Row],[Fecha]])</f>
        <v>19</v>
      </c>
      <c r="B73" s="5">
        <v>41766</v>
      </c>
      <c r="C73" s="6">
        <f>+MONTH(Tabla1[[#This Row],[Fecha]])</f>
        <v>5</v>
      </c>
      <c r="D73" s="2">
        <f>+YEAR(Tabla1[[#This Row],[Fecha]])</f>
        <v>2014</v>
      </c>
      <c r="E73" s="1" t="s">
        <v>68</v>
      </c>
      <c r="F73" s="1">
        <v>17</v>
      </c>
      <c r="G73" s="7" t="str">
        <f>+TEXT(Tabla1[[#This Row],[Fecha]],"ddd")</f>
        <v>mié</v>
      </c>
      <c r="H73" s="1" t="s">
        <v>44</v>
      </c>
      <c r="I73" s="1">
        <v>5.7</v>
      </c>
      <c r="J73" s="8">
        <v>4.9652777777777777E-3</v>
      </c>
      <c r="K73" s="8">
        <v>2.836805555555556E-2</v>
      </c>
      <c r="L73" s="2">
        <v>0</v>
      </c>
      <c r="M73" s="2">
        <f>+Tabla1[[#This Row],[Tiempo2]]*60</f>
        <v>0</v>
      </c>
      <c r="N73" s="2">
        <v>40</v>
      </c>
      <c r="O73" s="2">
        <v>51</v>
      </c>
      <c r="P73" s="1">
        <v>40.51</v>
      </c>
      <c r="Q73" s="1">
        <f>+Tabla1[[#This Row],[Hora en mins]]/60</f>
        <v>0.67516666666666658</v>
      </c>
      <c r="R73" s="1">
        <f>+COUNT(Tabla1[[#This Row],[1km]:[22km]])</f>
        <v>5</v>
      </c>
      <c r="S73" s="1">
        <v>299</v>
      </c>
      <c r="T73" s="1" t="s">
        <v>43</v>
      </c>
      <c r="V73" s="1">
        <v>100</v>
      </c>
      <c r="W73" s="8">
        <v>5.4050925925925924E-3</v>
      </c>
      <c r="X73" s="8">
        <v>4.8263888888888887E-3</v>
      </c>
      <c r="Y73" s="8">
        <v>4.7337962962962958E-3</v>
      </c>
      <c r="Z73" s="8">
        <v>4.4444444444444444E-3</v>
      </c>
      <c r="AA73" s="8">
        <v>5.2546296296296299E-3</v>
      </c>
    </row>
    <row r="74" spans="1:43" ht="13" x14ac:dyDescent="0.3">
      <c r="A74" s="4">
        <f>WEEKNUM(Tabla1[[#This Row],[Fecha]])</f>
        <v>19</v>
      </c>
      <c r="B74" s="5">
        <v>41768</v>
      </c>
      <c r="C74" s="6">
        <f>+MONTH(Tabla1[[#This Row],[Fecha]])</f>
        <v>5</v>
      </c>
      <c r="D74" s="2">
        <f>+YEAR(Tabla1[[#This Row],[Fecha]])</f>
        <v>2014</v>
      </c>
      <c r="E74" s="1" t="s">
        <v>68</v>
      </c>
      <c r="F74" s="1">
        <v>16</v>
      </c>
      <c r="G74" s="7" t="str">
        <f>+TEXT(Tabla1[[#This Row],[Fecha]],"ddd")</f>
        <v>vie</v>
      </c>
      <c r="H74" s="1" t="s">
        <v>44</v>
      </c>
      <c r="I74" s="1">
        <v>4.01</v>
      </c>
      <c r="J74" s="8">
        <v>4.8032407407407407E-3</v>
      </c>
      <c r="K74" s="8">
        <v>1.9282407407407408E-2</v>
      </c>
      <c r="L74" s="2">
        <v>0</v>
      </c>
      <c r="M74" s="2">
        <f>+Tabla1[[#This Row],[Tiempo2]]*60</f>
        <v>0</v>
      </c>
      <c r="N74" s="2">
        <v>27</v>
      </c>
      <c r="O74" s="2">
        <v>46</v>
      </c>
      <c r="P74" s="1">
        <v>27.46</v>
      </c>
      <c r="Q74" s="1">
        <f>+Tabla1[[#This Row],[Hora en mins]]/60</f>
        <v>0.45766666666666667</v>
      </c>
      <c r="R74" s="1">
        <f>+COUNT(Tabla1[[#This Row],[1km]:[22km]])</f>
        <v>4</v>
      </c>
      <c r="S74" s="1">
        <v>209</v>
      </c>
      <c r="T74" s="1" t="s">
        <v>43</v>
      </c>
      <c r="V74" s="1">
        <v>82</v>
      </c>
      <c r="W74" s="8">
        <v>4.9652777777777777E-3</v>
      </c>
      <c r="X74" s="8">
        <v>4.5023148148148149E-3</v>
      </c>
      <c r="Y74" s="8">
        <v>4.7222222222222223E-3</v>
      </c>
      <c r="Z74" s="8">
        <v>5.0000000000000001E-3</v>
      </c>
    </row>
    <row r="75" spans="1:43" ht="13" x14ac:dyDescent="0.3">
      <c r="A75" s="4">
        <f>WEEKNUM(Tabla1[[#This Row],[Fecha]])</f>
        <v>20</v>
      </c>
      <c r="B75" s="5">
        <v>41770</v>
      </c>
      <c r="C75" s="6">
        <f>+MONTH(Tabla1[[#This Row],[Fecha]])</f>
        <v>5</v>
      </c>
      <c r="D75" s="2">
        <f>+YEAR(Tabla1[[#This Row],[Fecha]])</f>
        <v>2014</v>
      </c>
      <c r="E75" s="1" t="s">
        <v>67</v>
      </c>
      <c r="F75" s="1">
        <v>16</v>
      </c>
      <c r="G75" s="7" t="str">
        <f>+TEXT(Tabla1[[#This Row],[Fecha]],"ddd")</f>
        <v>dom</v>
      </c>
      <c r="H75" s="1" t="s">
        <v>44</v>
      </c>
      <c r="I75" s="1">
        <v>10.68</v>
      </c>
      <c r="J75" s="8">
        <v>4.386574074074074E-3</v>
      </c>
      <c r="K75" s="8">
        <v>4.6921296296296294E-2</v>
      </c>
      <c r="L75" s="2">
        <v>1</v>
      </c>
      <c r="M75" s="2">
        <f>+Tabla1[[#This Row],[Tiempo2]]*60</f>
        <v>60</v>
      </c>
      <c r="N75" s="2">
        <v>7</v>
      </c>
      <c r="O75" s="2">
        <v>34</v>
      </c>
      <c r="P75" s="1">
        <v>67.34</v>
      </c>
      <c r="Q75" s="1">
        <f>+Tabla1[[#This Row],[Hora en mins]]/60</f>
        <v>1.1223333333333334</v>
      </c>
      <c r="R75" s="1">
        <f>+COUNT(Tabla1[[#This Row],[1km]:[22km]])</f>
        <v>10</v>
      </c>
      <c r="S75" s="1">
        <v>555</v>
      </c>
      <c r="T75" s="1" t="s">
        <v>43</v>
      </c>
      <c r="V75" s="1">
        <v>194</v>
      </c>
      <c r="W75" s="8">
        <v>4.6412037037037038E-3</v>
      </c>
      <c r="X75" s="8">
        <v>4.4560185185185189E-3</v>
      </c>
      <c r="Y75" s="8">
        <v>4.6527777777777774E-3</v>
      </c>
      <c r="Z75" s="8">
        <v>4.5370370370370365E-3</v>
      </c>
      <c r="AA75" s="8">
        <v>4.1319444444444442E-3</v>
      </c>
      <c r="AB75" s="8">
        <v>4.5023148148148149E-3</v>
      </c>
      <c r="AC75" s="8">
        <v>4.5254629629629629E-3</v>
      </c>
      <c r="AD75" s="8">
        <v>4.2708333333333339E-3</v>
      </c>
      <c r="AE75" s="8">
        <v>4.2245370370370371E-3</v>
      </c>
      <c r="AF75" s="8">
        <v>4.1782407407407402E-3</v>
      </c>
    </row>
    <row r="76" spans="1:43" ht="13" x14ac:dyDescent="0.3">
      <c r="A76" s="4">
        <f>WEEKNUM(Tabla1[[#This Row],[Fecha]])</f>
        <v>20</v>
      </c>
      <c r="B76" s="5">
        <v>41776</v>
      </c>
      <c r="C76" s="6">
        <f>+MONTH(Tabla1[[#This Row],[Fecha]])</f>
        <v>5</v>
      </c>
      <c r="D76" s="2">
        <f>+YEAR(Tabla1[[#This Row],[Fecha]])</f>
        <v>2014</v>
      </c>
      <c r="E76" s="1" t="s">
        <v>68</v>
      </c>
      <c r="F76" s="1">
        <v>13</v>
      </c>
      <c r="G76" s="7" t="str">
        <f>+TEXT(Tabla1[[#This Row],[Fecha]],"ddd")</f>
        <v>sáb</v>
      </c>
      <c r="H76" s="1" t="s">
        <v>44</v>
      </c>
      <c r="I76" s="1">
        <v>3.51</v>
      </c>
      <c r="J76" s="8">
        <v>4.5717592592592589E-3</v>
      </c>
      <c r="K76" s="8">
        <v>1.6064814814814813E-2</v>
      </c>
      <c r="L76" s="2">
        <v>0</v>
      </c>
      <c r="M76" s="2">
        <f>+Tabla1[[#This Row],[Tiempo2]]*60</f>
        <v>0</v>
      </c>
      <c r="N76" s="2">
        <v>23</v>
      </c>
      <c r="O76" s="2">
        <v>8</v>
      </c>
      <c r="P76" s="1">
        <v>23.8</v>
      </c>
      <c r="Q76" s="1">
        <f>+Tabla1[[#This Row],[Hora en mins]]/60</f>
        <v>0.39666666666666667</v>
      </c>
      <c r="R76" s="1">
        <f>+COUNT(Tabla1[[#This Row],[1km]:[22km]])</f>
        <v>3</v>
      </c>
      <c r="S76" s="1">
        <v>183</v>
      </c>
      <c r="T76" s="1" t="s">
        <v>43</v>
      </c>
      <c r="V76" s="1">
        <v>75</v>
      </c>
      <c r="W76" s="8">
        <v>4.7685185185185183E-3</v>
      </c>
      <c r="X76" s="8">
        <v>4.4328703703703709E-3</v>
      </c>
      <c r="Y76" s="8">
        <v>4.4560185185185189E-3</v>
      </c>
    </row>
    <row r="77" spans="1:43" ht="13" x14ac:dyDescent="0.3">
      <c r="A77" s="4">
        <f>WEEKNUM(Tabla1[[#This Row],[Fecha]])</f>
        <v>21</v>
      </c>
      <c r="B77" s="5">
        <v>41783</v>
      </c>
      <c r="C77" s="6">
        <f>+MONTH(Tabla1[[#This Row],[Fecha]])</f>
        <v>5</v>
      </c>
      <c r="D77" s="2">
        <f>+YEAR(Tabla1[[#This Row],[Fecha]])</f>
        <v>2014</v>
      </c>
      <c r="E77" s="1" t="s">
        <v>67</v>
      </c>
      <c r="F77" s="1">
        <v>15</v>
      </c>
      <c r="G77" s="7" t="str">
        <f>+TEXT(Tabla1[[#This Row],[Fecha]],"ddd")</f>
        <v>sáb</v>
      </c>
      <c r="H77" s="1" t="s">
        <v>49</v>
      </c>
      <c r="I77" s="1">
        <v>5.0199999999999996</v>
      </c>
      <c r="J77" s="8">
        <v>4.2592592592592595E-3</v>
      </c>
      <c r="K77" s="8">
        <v>2.1377314814814818E-2</v>
      </c>
      <c r="L77" s="2">
        <v>0</v>
      </c>
      <c r="M77" s="2">
        <f>+Tabla1[[#This Row],[Tiempo2]]*60</f>
        <v>0</v>
      </c>
      <c r="N77" s="2">
        <v>30</v>
      </c>
      <c r="O77" s="2">
        <v>47</v>
      </c>
      <c r="P77" s="1">
        <v>30.47</v>
      </c>
      <c r="Q77" s="1">
        <f>+Tabla1[[#This Row],[Hora en mins]]/60</f>
        <v>0.50783333333333336</v>
      </c>
      <c r="R77" s="1">
        <f>+COUNT(Tabla1[[#This Row],[1km]:[22km]])</f>
        <v>5</v>
      </c>
      <c r="S77" s="1">
        <v>260</v>
      </c>
      <c r="T77" s="1" t="s">
        <v>43</v>
      </c>
      <c r="V77" s="1">
        <v>79</v>
      </c>
      <c r="W77" s="8">
        <v>4.3287037037037035E-3</v>
      </c>
      <c r="X77" s="8">
        <v>4.2245370370370371E-3</v>
      </c>
      <c r="Y77" s="8">
        <v>4.3749999999999995E-3</v>
      </c>
      <c r="Z77" s="8">
        <v>4.31712962962963E-3</v>
      </c>
      <c r="AA77" s="8">
        <v>3.9699074074074072E-3</v>
      </c>
    </row>
    <row r="78" spans="1:43" ht="13" x14ac:dyDescent="0.3">
      <c r="A78" s="4">
        <f>WEEKNUM(Tabla1[[#This Row],[Fecha]])</f>
        <v>22</v>
      </c>
      <c r="B78" s="5">
        <v>41785</v>
      </c>
      <c r="C78" s="6">
        <f>+MONTH(Tabla1[[#This Row],[Fecha]])</f>
        <v>5</v>
      </c>
      <c r="D78" s="2">
        <f>+YEAR(Tabla1[[#This Row],[Fecha]])</f>
        <v>2014</v>
      </c>
      <c r="E78" s="1" t="s">
        <v>68</v>
      </c>
      <c r="F78" s="1">
        <v>10</v>
      </c>
      <c r="G78" s="7" t="str">
        <f>+TEXT(Tabla1[[#This Row],[Fecha]],"ddd")</f>
        <v>lun</v>
      </c>
      <c r="H78" s="1" t="s">
        <v>44</v>
      </c>
      <c r="I78" s="1">
        <v>8.0299999999999994</v>
      </c>
      <c r="J78" s="8">
        <v>4.6527777777777774E-3</v>
      </c>
      <c r="K78" s="8">
        <v>3.7349537037037035E-2</v>
      </c>
      <c r="L78" s="2">
        <v>0</v>
      </c>
      <c r="M78" s="2">
        <f>+Tabla1[[#This Row],[Tiempo2]]*60</f>
        <v>0</v>
      </c>
      <c r="N78" s="2">
        <v>53</v>
      </c>
      <c r="O78" s="2">
        <v>47</v>
      </c>
      <c r="P78" s="1">
        <v>53.47</v>
      </c>
      <c r="Q78" s="1">
        <f>+Tabla1[[#This Row],[Hora en mins]]/60</f>
        <v>0.89116666666666666</v>
      </c>
      <c r="R78" s="1">
        <f>+COUNT(Tabla1[[#This Row],[1km]:[22km]])</f>
        <v>8</v>
      </c>
      <c r="S78" s="1">
        <v>419</v>
      </c>
      <c r="T78" s="1" t="s">
        <v>43</v>
      </c>
      <c r="V78" s="1">
        <v>94</v>
      </c>
      <c r="W78" s="8">
        <v>4.6874999999999998E-3</v>
      </c>
      <c r="X78" s="8">
        <v>4.6990740740740743E-3</v>
      </c>
      <c r="Y78" s="8">
        <v>4.7222222222222223E-3</v>
      </c>
      <c r="Z78" s="8">
        <v>4.5949074074074078E-3</v>
      </c>
      <c r="AA78" s="8">
        <v>4.7916666666666672E-3</v>
      </c>
      <c r="AB78" s="8">
        <v>4.6412037037037038E-3</v>
      </c>
      <c r="AC78" s="8">
        <v>4.5601851851851853E-3</v>
      </c>
      <c r="AD78" s="8">
        <v>4.4560185185185189E-3</v>
      </c>
    </row>
    <row r="79" spans="1:43" ht="13" x14ac:dyDescent="0.3">
      <c r="A79" s="4">
        <f>WEEKNUM(Tabla1[[#This Row],[Fecha]])</f>
        <v>22</v>
      </c>
      <c r="B79" s="5">
        <v>41787</v>
      </c>
      <c r="C79" s="6">
        <f>+MONTH(Tabla1[[#This Row],[Fecha]])</f>
        <v>5</v>
      </c>
      <c r="D79" s="2">
        <f>+YEAR(Tabla1[[#This Row],[Fecha]])</f>
        <v>2014</v>
      </c>
      <c r="E79" s="1" t="s">
        <v>68</v>
      </c>
      <c r="F79" s="1">
        <v>15</v>
      </c>
      <c r="G79" s="7" t="str">
        <f>+TEXT(Tabla1[[#This Row],[Fecha]],"ddd")</f>
        <v>mié</v>
      </c>
      <c r="H79" s="1" t="s">
        <v>44</v>
      </c>
      <c r="I79" s="1">
        <v>6.02</v>
      </c>
      <c r="J79" s="8">
        <v>4.6874999999999998E-3</v>
      </c>
      <c r="K79" s="8">
        <v>2.8229166666666666E-2</v>
      </c>
      <c r="L79" s="2">
        <v>0</v>
      </c>
      <c r="M79" s="2">
        <f>+Tabla1[[#This Row],[Tiempo2]]*60</f>
        <v>0</v>
      </c>
      <c r="N79" s="2">
        <v>40</v>
      </c>
      <c r="O79" s="2">
        <v>39</v>
      </c>
      <c r="P79" s="1">
        <v>40.39</v>
      </c>
      <c r="Q79" s="1">
        <f>+Tabla1[[#This Row],[Hora en mins]]/60</f>
        <v>0.67316666666666669</v>
      </c>
      <c r="R79" s="1">
        <f>+COUNT(Tabla1[[#This Row],[1km]:[22km]])</f>
        <v>6</v>
      </c>
      <c r="S79" s="1">
        <v>314</v>
      </c>
      <c r="T79" s="1" t="s">
        <v>43</v>
      </c>
      <c r="V79" s="1">
        <v>76</v>
      </c>
      <c r="W79" s="8">
        <v>4.7337962962962958E-3</v>
      </c>
      <c r="X79" s="8">
        <v>4.6874999999999998E-3</v>
      </c>
      <c r="Y79" s="8">
        <v>4.6180555555555558E-3</v>
      </c>
      <c r="Z79" s="8">
        <v>4.6180555555555558E-3</v>
      </c>
      <c r="AA79" s="8">
        <v>4.9884259259259265E-3</v>
      </c>
      <c r="AB79" s="8">
        <v>4.5138888888888893E-3</v>
      </c>
    </row>
    <row r="80" spans="1:43" ht="13" x14ac:dyDescent="0.3">
      <c r="A80" s="4">
        <f>WEEKNUM(Tabla1[[#This Row],[Fecha]])</f>
        <v>22</v>
      </c>
      <c r="B80" s="5">
        <v>41790</v>
      </c>
      <c r="C80" s="6">
        <f>+MONTH(Tabla1[[#This Row],[Fecha]])</f>
        <v>5</v>
      </c>
      <c r="D80" s="2">
        <f>+YEAR(Tabla1[[#This Row],[Fecha]])</f>
        <v>2014</v>
      </c>
      <c r="E80" s="1" t="s">
        <v>68</v>
      </c>
      <c r="F80" s="1">
        <v>12</v>
      </c>
      <c r="G80" s="7" t="str">
        <f>+TEXT(Tabla1[[#This Row],[Fecha]],"ddd")</f>
        <v>sáb</v>
      </c>
      <c r="H80" s="1" t="s">
        <v>44</v>
      </c>
      <c r="I80" s="1">
        <v>6.01</v>
      </c>
      <c r="J80" s="8">
        <v>4.7569444444444447E-3</v>
      </c>
      <c r="K80" s="8">
        <v>2.8622685185185185E-2</v>
      </c>
      <c r="L80" s="2">
        <v>0</v>
      </c>
      <c r="M80" s="2">
        <f>+Tabla1[[#This Row],[Tiempo2]]*60</f>
        <v>0</v>
      </c>
      <c r="N80" s="2">
        <v>41</v>
      </c>
      <c r="O80" s="2">
        <v>13</v>
      </c>
      <c r="P80" s="1">
        <v>41.13</v>
      </c>
      <c r="Q80" s="1">
        <f>+Tabla1[[#This Row],[Hora en mins]]/60</f>
        <v>0.6855</v>
      </c>
      <c r="R80" s="1">
        <f>+COUNT(Tabla1[[#This Row],[1km]:[22km]])</f>
        <v>6</v>
      </c>
      <c r="S80" s="1">
        <v>314</v>
      </c>
      <c r="T80" s="1" t="s">
        <v>43</v>
      </c>
      <c r="V80" s="1">
        <v>113</v>
      </c>
      <c r="W80" s="8">
        <v>4.9768518518518521E-3</v>
      </c>
      <c r="X80" s="8">
        <v>4.6874999999999998E-3</v>
      </c>
      <c r="Y80" s="8">
        <v>4.7685185185185183E-3</v>
      </c>
      <c r="Z80" s="8">
        <v>4.7800925925925919E-3</v>
      </c>
      <c r="AA80" s="8">
        <v>4.6759259259259263E-3</v>
      </c>
      <c r="AB80" s="8">
        <v>4.6412037037037038E-3</v>
      </c>
    </row>
    <row r="81" spans="1:31" ht="13" x14ac:dyDescent="0.3">
      <c r="A81" s="4">
        <f>WEEKNUM(Tabla1[[#This Row],[Fecha]])</f>
        <v>23</v>
      </c>
      <c r="B81" s="5">
        <v>41791</v>
      </c>
      <c r="C81" s="6">
        <f>+MONTH(Tabla1[[#This Row],[Fecha]])</f>
        <v>6</v>
      </c>
      <c r="D81" s="2">
        <f>+YEAR(Tabla1[[#This Row],[Fecha]])</f>
        <v>2014</v>
      </c>
      <c r="E81" s="1" t="s">
        <v>67</v>
      </c>
      <c r="F81" s="1">
        <v>19</v>
      </c>
      <c r="G81" s="7" t="str">
        <f>+TEXT(Tabla1[[#This Row],[Fecha]],"ddd")</f>
        <v>dom</v>
      </c>
      <c r="H81" s="1" t="s">
        <v>44</v>
      </c>
      <c r="I81" s="1">
        <v>1.49</v>
      </c>
      <c r="J81" s="8">
        <v>4.5138888888888893E-3</v>
      </c>
      <c r="K81" s="8">
        <v>6.7361111111111103E-3</v>
      </c>
      <c r="L81" s="2">
        <v>0</v>
      </c>
      <c r="M81" s="2">
        <f>+Tabla1[[#This Row],[Tiempo2]]*60</f>
        <v>0</v>
      </c>
      <c r="N81" s="2">
        <v>9</v>
      </c>
      <c r="O81" s="2">
        <v>42</v>
      </c>
      <c r="P81" s="1">
        <v>9.42</v>
      </c>
      <c r="Q81" s="1">
        <f>+Tabla1[[#This Row],[Hora en mins]]/60</f>
        <v>0.157</v>
      </c>
      <c r="R81" s="1">
        <f>+COUNT(Tabla1[[#This Row],[1km]:[22km]])</f>
        <v>1</v>
      </c>
      <c r="S81" s="1">
        <v>77</v>
      </c>
      <c r="T81" s="1" t="s">
        <v>43</v>
      </c>
      <c r="V81" s="1">
        <v>34</v>
      </c>
      <c r="W81" s="8">
        <v>4.4675925925925933E-3</v>
      </c>
    </row>
    <row r="82" spans="1:31" ht="13" x14ac:dyDescent="0.3">
      <c r="A82" s="4">
        <f>WEEKNUM(Tabla1[[#This Row],[Fecha]])</f>
        <v>23</v>
      </c>
      <c r="B82" s="5">
        <v>41794</v>
      </c>
      <c r="C82" s="6">
        <f>+MONTH(Tabla1[[#This Row],[Fecha]])</f>
        <v>6</v>
      </c>
      <c r="D82" s="2">
        <f>+YEAR(Tabla1[[#This Row],[Fecha]])</f>
        <v>2014</v>
      </c>
      <c r="E82" s="1" t="s">
        <v>68</v>
      </c>
      <c r="F82" s="1">
        <v>14</v>
      </c>
      <c r="G82" s="7" t="str">
        <f>+TEXT(Tabla1[[#This Row],[Fecha]],"ddd")</f>
        <v>mié</v>
      </c>
      <c r="H82" s="1" t="s">
        <v>44</v>
      </c>
      <c r="I82" s="1">
        <v>6.05</v>
      </c>
      <c r="J82" s="8">
        <v>4.6874999999999998E-3</v>
      </c>
      <c r="K82" s="8">
        <v>2.836805555555556E-2</v>
      </c>
      <c r="L82" s="2">
        <v>0</v>
      </c>
      <c r="M82" s="2">
        <f>+Tabla1[[#This Row],[Tiempo2]]*60</f>
        <v>0</v>
      </c>
      <c r="N82" s="2">
        <v>40</v>
      </c>
      <c r="O82" s="2">
        <v>51</v>
      </c>
      <c r="P82" s="1">
        <v>40.51</v>
      </c>
      <c r="Q82" s="1">
        <f>+Tabla1[[#This Row],[Hora en mins]]/60</f>
        <v>0.67516666666666658</v>
      </c>
      <c r="R82" s="1">
        <f>+COUNT(Tabla1[[#This Row],[1km]:[22km]])</f>
        <v>6</v>
      </c>
      <c r="S82" s="1">
        <v>315</v>
      </c>
      <c r="T82" s="1" t="s">
        <v>43</v>
      </c>
      <c r="V82" s="1">
        <v>131</v>
      </c>
      <c r="W82" s="8">
        <v>4.8148148148148152E-3</v>
      </c>
      <c r="X82" s="8">
        <v>4.8263888888888887E-3</v>
      </c>
      <c r="Y82" s="8">
        <v>4.7569444444444447E-3</v>
      </c>
      <c r="Z82" s="8">
        <v>4.7685185185185183E-3</v>
      </c>
      <c r="AA82" s="8">
        <v>4.6527777777777774E-3</v>
      </c>
      <c r="AB82" s="8">
        <v>4.3749999999999995E-3</v>
      </c>
    </row>
    <row r="83" spans="1:31" ht="13" x14ac:dyDescent="0.3">
      <c r="A83" s="4">
        <f>WEEKNUM(Tabla1[[#This Row],[Fecha]])</f>
        <v>23</v>
      </c>
      <c r="B83" s="5">
        <v>41797</v>
      </c>
      <c r="C83" s="6">
        <f>+MONTH(Tabla1[[#This Row],[Fecha]])</f>
        <v>6</v>
      </c>
      <c r="D83" s="2">
        <f>+YEAR(Tabla1[[#This Row],[Fecha]])</f>
        <v>2014</v>
      </c>
      <c r="E83" s="1" t="s">
        <v>67</v>
      </c>
      <c r="F83" s="1">
        <v>15</v>
      </c>
      <c r="G83" s="7" t="str">
        <f>+TEXT(Tabla1[[#This Row],[Fecha]],"ddd")</f>
        <v>sáb</v>
      </c>
      <c r="H83" s="1" t="s">
        <v>44</v>
      </c>
      <c r="I83" s="1">
        <v>3.7</v>
      </c>
      <c r="J83" s="8">
        <v>4.7916666666666672E-3</v>
      </c>
      <c r="K83" s="8">
        <v>1.7777777777777778E-2</v>
      </c>
      <c r="L83" s="2">
        <v>0</v>
      </c>
      <c r="M83" s="2">
        <f>+Tabla1[[#This Row],[Tiempo2]]*60</f>
        <v>0</v>
      </c>
      <c r="N83" s="2">
        <v>25</v>
      </c>
      <c r="O83" s="2">
        <v>36</v>
      </c>
      <c r="P83" s="1">
        <v>25.36</v>
      </c>
      <c r="Q83" s="1">
        <f>+Tabla1[[#This Row],[Hora en mins]]/60</f>
        <v>0.42266666666666663</v>
      </c>
      <c r="R83" s="1">
        <f>+COUNT(Tabla1[[#This Row],[1km]:[22km]])</f>
        <v>3</v>
      </c>
      <c r="S83" s="1">
        <v>193</v>
      </c>
      <c r="T83" s="1" t="s">
        <v>43</v>
      </c>
      <c r="V83" s="1">
        <v>55</v>
      </c>
      <c r="W83" s="8">
        <v>4.9768518518518521E-3</v>
      </c>
      <c r="X83" s="8">
        <v>4.6412037037037038E-3</v>
      </c>
      <c r="Y83" s="8">
        <v>4.5717592592592589E-3</v>
      </c>
    </row>
    <row r="84" spans="1:31" ht="13" x14ac:dyDescent="0.3">
      <c r="A84" s="4">
        <f>WEEKNUM(Tabla1[[#This Row],[Fecha]])</f>
        <v>24</v>
      </c>
      <c r="B84" s="5">
        <v>41798</v>
      </c>
      <c r="C84" s="6">
        <f>+MONTH(Tabla1[[#This Row],[Fecha]])</f>
        <v>6</v>
      </c>
      <c r="D84" s="2">
        <f>+YEAR(Tabla1[[#This Row],[Fecha]])</f>
        <v>2014</v>
      </c>
      <c r="E84" s="1" t="s">
        <v>68</v>
      </c>
      <c r="F84" s="1">
        <v>15</v>
      </c>
      <c r="G84" s="7" t="str">
        <f>+TEXT(Tabla1[[#This Row],[Fecha]],"ddd")</f>
        <v>dom</v>
      </c>
      <c r="H84" s="1" t="s">
        <v>44</v>
      </c>
      <c r="I84" s="1">
        <v>9</v>
      </c>
      <c r="J84" s="8">
        <v>4.9768518518518521E-3</v>
      </c>
      <c r="K84" s="8">
        <v>4.4826388888888895E-2</v>
      </c>
      <c r="L84" s="2">
        <v>1</v>
      </c>
      <c r="M84" s="2">
        <f>+Tabla1[[#This Row],[Tiempo2]]*60</f>
        <v>60</v>
      </c>
      <c r="N84" s="2">
        <v>4</v>
      </c>
      <c r="O84" s="2">
        <v>33</v>
      </c>
      <c r="P84" s="1">
        <v>64.33</v>
      </c>
      <c r="Q84" s="1">
        <f>+Tabla1[[#This Row],[Hora en mins]]/60</f>
        <v>1.0721666666666667</v>
      </c>
      <c r="R84" s="1">
        <f>+COUNT(Tabla1[[#This Row],[1km]:[22km]])</f>
        <v>9</v>
      </c>
      <c r="S84" s="1">
        <v>472</v>
      </c>
      <c r="T84" s="1" t="s">
        <v>43</v>
      </c>
      <c r="V84" s="1">
        <v>83</v>
      </c>
      <c r="W84" s="8">
        <v>5.2430555555555555E-3</v>
      </c>
      <c r="X84" s="8">
        <v>4.9884259259259265E-3</v>
      </c>
      <c r="Y84" s="8">
        <v>4.7916666666666672E-3</v>
      </c>
      <c r="Z84" s="8">
        <v>5.0694444444444441E-3</v>
      </c>
      <c r="AA84" s="8">
        <v>5.1273148148148146E-3</v>
      </c>
      <c r="AB84" s="8">
        <v>5.0115740740740737E-3</v>
      </c>
      <c r="AC84" s="8">
        <v>5.0810185185185186E-3</v>
      </c>
      <c r="AD84" s="8">
        <v>4.8495370370370368E-3</v>
      </c>
      <c r="AE84" s="8">
        <v>4.6527777777777774E-3</v>
      </c>
    </row>
    <row r="85" spans="1:31" ht="13" x14ac:dyDescent="0.3">
      <c r="A85" s="4">
        <f>WEEKNUM(Tabla1[[#This Row],[Fecha]])</f>
        <v>26</v>
      </c>
      <c r="B85" s="5">
        <v>41815</v>
      </c>
      <c r="C85" s="6">
        <f>+MONTH(Tabla1[[#This Row],[Fecha]])</f>
        <v>6</v>
      </c>
      <c r="D85" s="2">
        <f>+YEAR(Tabla1[[#This Row],[Fecha]])</f>
        <v>2014</v>
      </c>
      <c r="E85" s="1" t="s">
        <v>68</v>
      </c>
      <c r="F85" s="1">
        <v>10</v>
      </c>
      <c r="G85" s="7" t="str">
        <f>+TEXT(Tabla1[[#This Row],[Fecha]],"ddd")</f>
        <v>mié</v>
      </c>
      <c r="H85" s="1" t="s">
        <v>44</v>
      </c>
      <c r="I85" s="1">
        <v>5.0199999999999996</v>
      </c>
      <c r="J85" s="8">
        <v>4.8495370370370368E-3</v>
      </c>
      <c r="K85" s="8">
        <v>2.4351851851851857E-2</v>
      </c>
      <c r="L85" s="2">
        <v>0</v>
      </c>
      <c r="M85" s="2">
        <f>+Tabla1[[#This Row],[Tiempo2]]*60</f>
        <v>0</v>
      </c>
      <c r="N85" s="2">
        <v>35</v>
      </c>
      <c r="O85" s="2">
        <v>4</v>
      </c>
      <c r="P85" s="1">
        <v>35.4</v>
      </c>
      <c r="Q85" s="1">
        <f>+Tabla1[[#This Row],[Hora en mins]]/60</f>
        <v>0.59</v>
      </c>
      <c r="R85" s="1">
        <f>+COUNT(Tabla1[[#This Row],[1km]:[22km]])</f>
        <v>5</v>
      </c>
      <c r="S85" s="1">
        <v>262</v>
      </c>
      <c r="T85" s="1" t="s">
        <v>43</v>
      </c>
      <c r="V85" s="1">
        <v>76</v>
      </c>
      <c r="W85" s="8">
        <v>4.8495370370370368E-3</v>
      </c>
      <c r="X85" s="8">
        <v>5.0231481481481481E-3</v>
      </c>
      <c r="Y85" s="8">
        <v>4.9074074074074072E-3</v>
      </c>
      <c r="Z85" s="8">
        <v>4.8726851851851856E-3</v>
      </c>
      <c r="AA85" s="8">
        <v>4.5601851851851853E-3</v>
      </c>
    </row>
    <row r="86" spans="1:31" ht="13" x14ac:dyDescent="0.3">
      <c r="A86" s="4">
        <f>WEEKNUM(Tabla1[[#This Row],[Fecha]])</f>
        <v>27</v>
      </c>
      <c r="B86" s="5">
        <v>41823</v>
      </c>
      <c r="C86" s="6">
        <f>+MONTH(Tabla1[[#This Row],[Fecha]])</f>
        <v>7</v>
      </c>
      <c r="D86" s="2">
        <f>+YEAR(Tabla1[[#This Row],[Fecha]])</f>
        <v>2014</v>
      </c>
      <c r="E86" s="1" t="s">
        <v>68</v>
      </c>
      <c r="F86" s="1">
        <v>12</v>
      </c>
      <c r="G86" s="7" t="str">
        <f>+TEXT(Tabla1[[#This Row],[Fecha]],"ddd")</f>
        <v>jue</v>
      </c>
      <c r="H86" s="1" t="s">
        <v>44</v>
      </c>
      <c r="I86" s="1">
        <v>4.05</v>
      </c>
      <c r="J86" s="8">
        <v>4.9652777777777777E-3</v>
      </c>
      <c r="K86" s="8">
        <v>2.0162037037037037E-2</v>
      </c>
      <c r="L86" s="2">
        <v>0</v>
      </c>
      <c r="M86" s="2">
        <f>+Tabla1[[#This Row],[Tiempo2]]*60</f>
        <v>0</v>
      </c>
      <c r="N86" s="2">
        <v>29</v>
      </c>
      <c r="O86" s="2">
        <v>2</v>
      </c>
      <c r="P86" s="1">
        <v>29.2</v>
      </c>
      <c r="Q86" s="1">
        <f>+Tabla1[[#This Row],[Hora en mins]]/60</f>
        <v>0.48666666666666664</v>
      </c>
      <c r="R86" s="1">
        <f>+COUNT(Tabla1[[#This Row],[1km]:[22km]])</f>
        <v>4</v>
      </c>
      <c r="S86" s="1">
        <v>212</v>
      </c>
      <c r="T86" s="1" t="s">
        <v>43</v>
      </c>
      <c r="V86" s="1">
        <v>84</v>
      </c>
      <c r="W86" s="8">
        <v>5.5324074074074069E-3</v>
      </c>
      <c r="X86" s="8">
        <v>5.0231481481481481E-3</v>
      </c>
      <c r="Y86" s="8">
        <v>4.6643518518518518E-3</v>
      </c>
      <c r="Z86" s="8">
        <v>4.6874999999999998E-3</v>
      </c>
    </row>
    <row r="87" spans="1:31" ht="13" x14ac:dyDescent="0.3">
      <c r="A87" s="4">
        <f>WEEKNUM(Tabla1[[#This Row],[Fecha]])</f>
        <v>32</v>
      </c>
      <c r="B87" s="5">
        <v>41859</v>
      </c>
      <c r="C87" s="6">
        <f>+MONTH(Tabla1[[#This Row],[Fecha]])</f>
        <v>8</v>
      </c>
      <c r="D87" s="2">
        <f>+YEAR(Tabla1[[#This Row],[Fecha]])</f>
        <v>2014</v>
      </c>
      <c r="E87" s="1" t="s">
        <v>68</v>
      </c>
      <c r="F87" s="1">
        <v>13</v>
      </c>
      <c r="G87" s="7" t="str">
        <f>+TEXT(Tabla1[[#This Row],[Fecha]],"ddd")</f>
        <v>vie</v>
      </c>
      <c r="H87" s="1" t="s">
        <v>44</v>
      </c>
      <c r="I87" s="1">
        <v>3.56</v>
      </c>
      <c r="J87" s="8">
        <v>5.4976851851851853E-3</v>
      </c>
      <c r="K87" s="8">
        <v>1.9618055555555555E-2</v>
      </c>
      <c r="L87" s="2">
        <v>0</v>
      </c>
      <c r="M87" s="2">
        <f>+Tabla1[[#This Row],[Tiempo2]]*60</f>
        <v>0</v>
      </c>
      <c r="N87" s="2">
        <v>28</v>
      </c>
      <c r="O87" s="2">
        <v>15</v>
      </c>
      <c r="P87" s="1">
        <v>28.15</v>
      </c>
      <c r="Q87" s="1">
        <f>+Tabla1[[#This Row],[Hora en mins]]/60</f>
        <v>0.46916666666666662</v>
      </c>
      <c r="R87" s="1">
        <f>+COUNT(Tabla1[[#This Row],[1km]:[22km]])</f>
        <v>3</v>
      </c>
      <c r="S87" s="1">
        <v>176</v>
      </c>
      <c r="T87" s="1" t="s">
        <v>43</v>
      </c>
      <c r="V87" s="1">
        <v>66</v>
      </c>
      <c r="W87" s="8">
        <v>5.37037037037037E-3</v>
      </c>
      <c r="X87" s="8">
        <v>5.4861111111111117E-3</v>
      </c>
      <c r="Y87" s="8">
        <v>5.8217592592592592E-3</v>
      </c>
    </row>
    <row r="88" spans="1:31" ht="13" x14ac:dyDescent="0.3">
      <c r="A88" s="4">
        <f>WEEKNUM(Tabla1[[#This Row],[Fecha]])</f>
        <v>34</v>
      </c>
      <c r="B88" s="5">
        <v>41868</v>
      </c>
      <c r="C88" s="6">
        <f>+MONTH(Tabla1[[#This Row],[Fecha]])</f>
        <v>8</v>
      </c>
      <c r="D88" s="2">
        <f>+YEAR(Tabla1[[#This Row],[Fecha]])</f>
        <v>2014</v>
      </c>
      <c r="E88" s="1" t="s">
        <v>67</v>
      </c>
      <c r="F88" s="1">
        <v>22</v>
      </c>
      <c r="G88" s="7" t="str">
        <f>+TEXT(Tabla1[[#This Row],[Fecha]],"ddd")</f>
        <v>dom</v>
      </c>
      <c r="H88" s="1" t="s">
        <v>44</v>
      </c>
      <c r="I88" s="1">
        <v>2.56</v>
      </c>
      <c r="J88" s="8">
        <v>4.9768518518518521E-3</v>
      </c>
      <c r="K88" s="8">
        <v>1.2766203703703703E-2</v>
      </c>
      <c r="L88" s="2">
        <v>0</v>
      </c>
      <c r="M88" s="2">
        <f>+Tabla1[[#This Row],[Tiempo2]]*60</f>
        <v>0</v>
      </c>
      <c r="N88" s="2">
        <v>18</v>
      </c>
      <c r="O88" s="2">
        <v>23</v>
      </c>
      <c r="P88" s="1">
        <v>18.23</v>
      </c>
      <c r="Q88" s="1">
        <f>+Tabla1[[#This Row],[Hora en mins]]/60</f>
        <v>0.30383333333333334</v>
      </c>
      <c r="R88" s="1">
        <f>+COUNT(Tabla1[[#This Row],[1km]:[22km]])</f>
        <v>2</v>
      </c>
      <c r="S88" s="1">
        <v>134</v>
      </c>
      <c r="T88" s="1" t="s">
        <v>43</v>
      </c>
      <c r="V88" s="1">
        <v>46</v>
      </c>
      <c r="W88" s="8">
        <v>5.0810185185185186E-3</v>
      </c>
      <c r="X88" s="8">
        <v>4.8032407407407407E-3</v>
      </c>
    </row>
    <row r="89" spans="1:31" ht="13" x14ac:dyDescent="0.3">
      <c r="A89" s="4">
        <f>WEEKNUM(Tabla1[[#This Row],[Fecha]])</f>
        <v>36</v>
      </c>
      <c r="B89" s="5">
        <v>41885</v>
      </c>
      <c r="C89" s="6">
        <f>+MONTH(Tabla1[[#This Row],[Fecha]])</f>
        <v>9</v>
      </c>
      <c r="D89" s="2">
        <f>+YEAR(Tabla1[[#This Row],[Fecha]])</f>
        <v>2014</v>
      </c>
      <c r="E89" s="1" t="s">
        <v>68</v>
      </c>
      <c r="F89" s="1">
        <v>17</v>
      </c>
      <c r="G89" s="7" t="str">
        <f>+TEXT(Tabla1[[#This Row],[Fecha]],"ddd")</f>
        <v>mié</v>
      </c>
      <c r="H89" s="1" t="s">
        <v>44</v>
      </c>
      <c r="I89" s="1">
        <v>5.51</v>
      </c>
      <c r="J89" s="8">
        <v>5.1041666666666666E-3</v>
      </c>
      <c r="K89" s="8">
        <v>2.8125000000000001E-2</v>
      </c>
      <c r="L89" s="2">
        <v>0</v>
      </c>
      <c r="M89" s="2">
        <f>+Tabla1[[#This Row],[Tiempo2]]*60</f>
        <v>0</v>
      </c>
      <c r="N89" s="2">
        <v>40</v>
      </c>
      <c r="O89" s="2">
        <v>30</v>
      </c>
      <c r="P89" s="1">
        <v>40.299999999999997</v>
      </c>
      <c r="Q89" s="1">
        <f>+Tabla1[[#This Row],[Hora en mins]]/60</f>
        <v>0.67166666666666663</v>
      </c>
      <c r="R89" s="1">
        <f>+COUNT(Tabla1[[#This Row],[1km]:[22km]])</f>
        <v>5</v>
      </c>
      <c r="S89" s="1">
        <v>289</v>
      </c>
      <c r="T89" s="1" t="s">
        <v>43</v>
      </c>
      <c r="V89" s="1">
        <v>76</v>
      </c>
      <c r="W89" s="8">
        <v>5.2893518518518515E-3</v>
      </c>
      <c r="X89" s="8">
        <v>4.9652777777777777E-3</v>
      </c>
      <c r="Y89" s="8">
        <v>5.2199074074074066E-3</v>
      </c>
      <c r="Z89" s="8">
        <v>4.8379629629629632E-3</v>
      </c>
      <c r="AA89" s="8">
        <v>5.0347222222222225E-3</v>
      </c>
    </row>
    <row r="90" spans="1:31" ht="13" x14ac:dyDescent="0.3">
      <c r="A90" s="4">
        <f>WEEKNUM(Tabla1[[#This Row],[Fecha]])</f>
        <v>37</v>
      </c>
      <c r="B90" s="5">
        <v>41890</v>
      </c>
      <c r="C90" s="6">
        <f>+MONTH(Tabla1[[#This Row],[Fecha]])</f>
        <v>9</v>
      </c>
      <c r="D90" s="2">
        <f>+YEAR(Tabla1[[#This Row],[Fecha]])</f>
        <v>2014</v>
      </c>
      <c r="E90" s="1" t="s">
        <v>68</v>
      </c>
      <c r="F90" s="1">
        <v>21</v>
      </c>
      <c r="G90" s="7" t="str">
        <f>+TEXT(Tabla1[[#This Row],[Fecha]],"ddd")</f>
        <v>lun</v>
      </c>
      <c r="H90" s="1" t="s">
        <v>44</v>
      </c>
      <c r="I90" s="1">
        <v>4.05</v>
      </c>
      <c r="J90" s="8">
        <v>4.9305555555555552E-3</v>
      </c>
      <c r="K90" s="8">
        <v>1.9988425925925927E-2</v>
      </c>
      <c r="L90" s="2">
        <v>0</v>
      </c>
      <c r="M90" s="2">
        <f>+Tabla1[[#This Row],[Tiempo2]]*60</f>
        <v>0</v>
      </c>
      <c r="N90" s="2">
        <v>28</v>
      </c>
      <c r="O90" s="2">
        <v>47</v>
      </c>
      <c r="P90" s="1">
        <v>28.47</v>
      </c>
      <c r="Q90" s="1">
        <f>+Tabla1[[#This Row],[Hora en mins]]/60</f>
        <v>0.47449999999999998</v>
      </c>
      <c r="R90" s="1">
        <f>+COUNT(Tabla1[[#This Row],[1km]:[22km]])</f>
        <v>4</v>
      </c>
      <c r="S90" s="1">
        <v>212</v>
      </c>
      <c r="T90" s="1" t="s">
        <v>43</v>
      </c>
      <c r="V90" s="1">
        <v>93</v>
      </c>
      <c r="W90" s="8">
        <v>5.208333333333333E-3</v>
      </c>
      <c r="X90" s="8">
        <v>4.8032407407407407E-3</v>
      </c>
      <c r="Y90" s="8">
        <v>4.7916666666666672E-3</v>
      </c>
      <c r="Z90" s="8">
        <v>4.8611111111111112E-3</v>
      </c>
    </row>
    <row r="91" spans="1:31" ht="13" x14ac:dyDescent="0.3">
      <c r="A91" s="4">
        <f>WEEKNUM(Tabla1[[#This Row],[Fecha]])</f>
        <v>38</v>
      </c>
      <c r="B91" s="5">
        <v>41898</v>
      </c>
      <c r="C91" s="6">
        <f>+MONTH(Tabla1[[#This Row],[Fecha]])</f>
        <v>9</v>
      </c>
      <c r="D91" s="2">
        <f>+YEAR(Tabla1[[#This Row],[Fecha]])</f>
        <v>2014</v>
      </c>
      <c r="E91" s="1" t="s">
        <v>68</v>
      </c>
      <c r="F91" s="1">
        <v>16</v>
      </c>
      <c r="G91" s="7" t="str">
        <f>+TEXT(Tabla1[[#This Row],[Fecha]],"ddd")</f>
        <v>mar</v>
      </c>
      <c r="H91" s="1" t="s">
        <v>44</v>
      </c>
      <c r="I91" s="1">
        <v>6</v>
      </c>
      <c r="J91" s="8">
        <v>4.8842592592592592E-3</v>
      </c>
      <c r="K91" s="8">
        <v>2.9340277777777781E-2</v>
      </c>
      <c r="L91" s="2">
        <v>0</v>
      </c>
      <c r="M91" s="2">
        <f>+Tabla1[[#This Row],[Tiempo2]]*60</f>
        <v>0</v>
      </c>
      <c r="N91" s="2">
        <v>42</v>
      </c>
      <c r="O91" s="2">
        <v>15</v>
      </c>
      <c r="P91" s="1">
        <v>42.15</v>
      </c>
      <c r="Q91" s="1">
        <f>+Tabla1[[#This Row],[Hora en mins]]/60</f>
        <v>0.70250000000000001</v>
      </c>
      <c r="R91" s="1">
        <f>+COUNT(Tabla1[[#This Row],[1km]:[22km]])</f>
        <v>6</v>
      </c>
      <c r="S91" s="1">
        <v>314</v>
      </c>
      <c r="T91" s="1" t="s">
        <v>43</v>
      </c>
      <c r="V91" s="1">
        <v>170</v>
      </c>
      <c r="W91" s="8">
        <v>4.9305555555555552E-3</v>
      </c>
      <c r="X91" s="8">
        <v>5.0694444444444441E-3</v>
      </c>
      <c r="Y91" s="8">
        <v>4.9652777777777777E-3</v>
      </c>
      <c r="Z91" s="8">
        <v>4.6527777777777774E-3</v>
      </c>
      <c r="AA91" s="8">
        <v>4.8032407407407407E-3</v>
      </c>
      <c r="AB91" s="8">
        <v>4.8726851851851856E-3</v>
      </c>
    </row>
    <row r="92" spans="1:31" ht="13" x14ac:dyDescent="0.3">
      <c r="A92" s="4">
        <f>WEEKNUM(Tabla1[[#This Row],[Fecha]])</f>
        <v>38</v>
      </c>
      <c r="B92" s="5">
        <v>41899</v>
      </c>
      <c r="C92" s="6">
        <f>+MONTH(Tabla1[[#This Row],[Fecha]])</f>
        <v>9</v>
      </c>
      <c r="D92" s="2">
        <f>+YEAR(Tabla1[[#This Row],[Fecha]])</f>
        <v>2014</v>
      </c>
      <c r="E92" s="1" t="s">
        <v>68</v>
      </c>
      <c r="F92" s="1">
        <v>17</v>
      </c>
      <c r="G92" s="7" t="str">
        <f>+TEXT(Tabla1[[#This Row],[Fecha]],"ddd")</f>
        <v>mié</v>
      </c>
      <c r="H92" s="1" t="s">
        <v>44</v>
      </c>
      <c r="I92" s="1">
        <v>6.05</v>
      </c>
      <c r="J92" s="8">
        <v>4.8032407407407407E-3</v>
      </c>
      <c r="K92" s="8">
        <v>2.9108796296296296E-2</v>
      </c>
      <c r="L92" s="2">
        <v>0</v>
      </c>
      <c r="M92" s="2">
        <f>+Tabla1[[#This Row],[Tiempo2]]*60</f>
        <v>0</v>
      </c>
      <c r="N92" s="2">
        <v>41</v>
      </c>
      <c r="O92" s="2">
        <v>55</v>
      </c>
      <c r="P92" s="1">
        <v>41.55</v>
      </c>
      <c r="Q92" s="1">
        <f>+Tabla1[[#This Row],[Hora en mins]]/60</f>
        <v>0.6925</v>
      </c>
      <c r="R92" s="1">
        <f>+COUNT(Tabla1[[#This Row],[1km]:[22km]])</f>
        <v>6</v>
      </c>
      <c r="S92" s="1">
        <v>316</v>
      </c>
      <c r="T92" s="1" t="s">
        <v>43</v>
      </c>
      <c r="V92" s="1">
        <v>139</v>
      </c>
      <c r="W92" s="8">
        <v>5.1041666666666666E-3</v>
      </c>
      <c r="X92" s="8">
        <v>4.6296296296296302E-3</v>
      </c>
      <c r="Y92" s="8">
        <v>4.7800925925925919E-3</v>
      </c>
      <c r="Z92" s="8">
        <v>4.7800925925925919E-3</v>
      </c>
      <c r="AA92" s="8">
        <v>4.9074074074074072E-3</v>
      </c>
      <c r="AB92" s="8">
        <v>4.6759259259259263E-3</v>
      </c>
    </row>
    <row r="93" spans="1:31" ht="13" x14ac:dyDescent="0.3">
      <c r="A93" s="4">
        <f>WEEKNUM(Tabla1[[#This Row],[Fecha]])</f>
        <v>41</v>
      </c>
      <c r="B93" s="5">
        <v>41919</v>
      </c>
      <c r="C93" s="6">
        <f>+MONTH(Tabla1[[#This Row],[Fecha]])</f>
        <v>10</v>
      </c>
      <c r="D93" s="2">
        <f>+YEAR(Tabla1[[#This Row],[Fecha]])</f>
        <v>2014</v>
      </c>
      <c r="E93" s="1" t="s">
        <v>68</v>
      </c>
      <c r="F93" s="1">
        <v>22</v>
      </c>
      <c r="G93" s="7" t="str">
        <f>+TEXT(Tabla1[[#This Row],[Fecha]],"ddd")</f>
        <v>mar</v>
      </c>
      <c r="H93" s="1" t="s">
        <v>44</v>
      </c>
      <c r="I93" s="1">
        <v>5</v>
      </c>
      <c r="J93" s="8">
        <v>4.9421296296296288E-3</v>
      </c>
      <c r="K93" s="8">
        <v>2.4722222222222225E-2</v>
      </c>
      <c r="L93" s="2">
        <v>0</v>
      </c>
      <c r="M93" s="2">
        <f>+Tabla1[[#This Row],[Tiempo2]]*60</f>
        <v>0</v>
      </c>
      <c r="N93" s="2">
        <v>35</v>
      </c>
      <c r="O93" s="2">
        <v>36</v>
      </c>
      <c r="P93" s="1">
        <v>35.36</v>
      </c>
      <c r="Q93" s="1">
        <f>+Tabla1[[#This Row],[Hora en mins]]/60</f>
        <v>0.58933333333333338</v>
      </c>
      <c r="R93" s="1">
        <f>+COUNT(Tabla1[[#This Row],[1km]:[22km]])</f>
        <v>5</v>
      </c>
      <c r="S93" s="1">
        <v>262</v>
      </c>
      <c r="T93" s="1" t="s">
        <v>43</v>
      </c>
      <c r="V93" s="1">
        <v>79</v>
      </c>
      <c r="W93" s="8">
        <v>5.0694444444444441E-3</v>
      </c>
      <c r="X93" s="8">
        <v>5.185185185185185E-3</v>
      </c>
      <c r="Y93" s="8">
        <v>5.2893518518518515E-3</v>
      </c>
      <c r="Z93" s="8">
        <v>4.5949074074074078E-3</v>
      </c>
      <c r="AA93" s="8">
        <v>4.5138888888888893E-3</v>
      </c>
    </row>
    <row r="94" spans="1:31" ht="13" x14ac:dyDescent="0.3">
      <c r="A94" s="4">
        <f>WEEKNUM(Tabla1[[#This Row],[Fecha]])</f>
        <v>51</v>
      </c>
      <c r="B94" s="5">
        <v>41993</v>
      </c>
      <c r="C94" s="6">
        <f>+MONTH(Tabla1[[#This Row],[Fecha]])</f>
        <v>12</v>
      </c>
      <c r="D94" s="2">
        <f>+YEAR(Tabla1[[#This Row],[Fecha]])</f>
        <v>2014</v>
      </c>
      <c r="E94" s="1" t="s">
        <v>65</v>
      </c>
      <c r="F94" s="1">
        <v>19</v>
      </c>
      <c r="G94" s="7" t="str">
        <f>+TEXT(Tabla1[[#This Row],[Fecha]],"ddd")</f>
        <v>sáb</v>
      </c>
      <c r="H94" s="1" t="s">
        <v>44</v>
      </c>
      <c r="I94" s="1">
        <v>3.04</v>
      </c>
      <c r="J94" s="8">
        <v>5.1273148148148146E-3</v>
      </c>
      <c r="K94" s="8">
        <v>1.5370370370370369E-2</v>
      </c>
      <c r="L94" s="2">
        <v>0</v>
      </c>
      <c r="M94" s="2">
        <f>+Tabla1[[#This Row],[Tiempo2]]*60</f>
        <v>0</v>
      </c>
      <c r="N94" s="2">
        <v>22</v>
      </c>
      <c r="O94" s="2">
        <v>8</v>
      </c>
      <c r="P94" s="1">
        <v>22.8</v>
      </c>
      <c r="Q94" s="1">
        <f>+Tabla1[[#This Row],[Hora en mins]]/60</f>
        <v>0.38</v>
      </c>
      <c r="R94" s="1">
        <f>+COUNT(Tabla1[[#This Row],[1km]:[22km]])</f>
        <v>3</v>
      </c>
      <c r="S94" s="1">
        <v>159</v>
      </c>
      <c r="T94" s="1" t="s">
        <v>43</v>
      </c>
      <c r="V94" s="1">
        <v>85</v>
      </c>
      <c r="W94" s="8">
        <v>5.37037037037037E-3</v>
      </c>
      <c r="X94" s="8">
        <v>5.0578703703703706E-3</v>
      </c>
      <c r="Y94" s="8">
        <v>4.9305555555555552E-3</v>
      </c>
    </row>
    <row r="95" spans="1:31" ht="13" x14ac:dyDescent="0.3">
      <c r="A95" s="4">
        <f>WEEKNUM(Tabla1[[#This Row],[Fecha]])</f>
        <v>52</v>
      </c>
      <c r="B95" s="5">
        <v>41997</v>
      </c>
      <c r="C95" s="6">
        <f>+MONTH(Tabla1[[#This Row],[Fecha]])</f>
        <v>12</v>
      </c>
      <c r="D95" s="2">
        <f>+YEAR(Tabla1[[#This Row],[Fecha]])</f>
        <v>2014</v>
      </c>
      <c r="E95" s="1" t="s">
        <v>67</v>
      </c>
      <c r="F95" s="1">
        <v>28</v>
      </c>
      <c r="G95" s="7" t="str">
        <f>+TEXT(Tabla1[[#This Row],[Fecha]],"ddd")</f>
        <v>mié</v>
      </c>
      <c r="H95" s="1" t="s">
        <v>44</v>
      </c>
      <c r="I95" s="1">
        <v>2.86</v>
      </c>
      <c r="J95" s="8">
        <v>5.185185185185185E-3</v>
      </c>
      <c r="K95" s="8">
        <v>1.4837962962962963E-2</v>
      </c>
      <c r="L95" s="2">
        <v>0</v>
      </c>
      <c r="M95" s="2">
        <f>+Tabla1[[#This Row],[Tiempo2]]*60</f>
        <v>0</v>
      </c>
      <c r="N95" s="2">
        <v>21</v>
      </c>
      <c r="O95" s="2">
        <v>22</v>
      </c>
      <c r="P95" s="1">
        <v>21.22</v>
      </c>
      <c r="Q95" s="1">
        <f>+Tabla1[[#This Row],[Hora en mins]]/60</f>
        <v>0.35366666666666663</v>
      </c>
      <c r="R95" s="1">
        <f>+COUNT(Tabla1[[#This Row],[1km]:[22km]])</f>
        <v>2</v>
      </c>
      <c r="S95" s="1">
        <v>150</v>
      </c>
      <c r="T95" s="1" t="s">
        <v>43</v>
      </c>
      <c r="V95" s="1">
        <v>127</v>
      </c>
      <c r="W95" s="8">
        <v>5.208333333333333E-3</v>
      </c>
      <c r="X95" s="8">
        <v>5.3356481481481484E-3</v>
      </c>
    </row>
    <row r="96" spans="1:31" ht="13" x14ac:dyDescent="0.3">
      <c r="A96" s="4">
        <f>WEEKNUM(Tabla1[[#This Row],[Fecha]])</f>
        <v>1</v>
      </c>
      <c r="B96" s="5">
        <v>42006</v>
      </c>
      <c r="C96" s="6">
        <f>+MONTH(Tabla1[[#This Row],[Fecha]])</f>
        <v>1</v>
      </c>
      <c r="D96" s="2">
        <f>+YEAR(Tabla1[[#This Row],[Fecha]])</f>
        <v>2015</v>
      </c>
      <c r="E96" s="1" t="s">
        <v>68</v>
      </c>
      <c r="F96" s="1">
        <v>24</v>
      </c>
      <c r="G96" s="7" t="str">
        <f>+TEXT(Tabla1[[#This Row],[Fecha]],"ddd")</f>
        <v>vie</v>
      </c>
      <c r="H96" s="1" t="s">
        <v>44</v>
      </c>
      <c r="I96" s="1">
        <v>4.4000000000000004</v>
      </c>
      <c r="J96" s="8">
        <v>4.8611111111111112E-3</v>
      </c>
      <c r="K96" s="8">
        <v>2.1458333333333333E-2</v>
      </c>
      <c r="L96" s="2">
        <v>0</v>
      </c>
      <c r="M96" s="2">
        <f>+Tabla1[[#This Row],[Tiempo2]]*60</f>
        <v>0</v>
      </c>
      <c r="N96" s="2">
        <v>30</v>
      </c>
      <c r="O96" s="2">
        <v>54</v>
      </c>
      <c r="P96" s="1">
        <v>30.54</v>
      </c>
      <c r="Q96" s="1">
        <f>+Tabla1[[#This Row],[Hora en mins]]/60</f>
        <v>0.50900000000000001</v>
      </c>
      <c r="R96" s="1">
        <f>+COUNT(Tabla1[[#This Row],[1km]:[22km]])</f>
        <v>4</v>
      </c>
      <c r="S96" s="1">
        <v>230</v>
      </c>
      <c r="T96" s="1" t="s">
        <v>43</v>
      </c>
      <c r="V96" s="1">
        <v>101</v>
      </c>
      <c r="W96" s="8">
        <v>5.0347222222222225E-3</v>
      </c>
      <c r="X96" s="8">
        <v>4.8495370370370368E-3</v>
      </c>
      <c r="Y96" s="8">
        <v>4.8726851851851856E-3</v>
      </c>
      <c r="Z96" s="8">
        <v>4.7337962962962958E-3</v>
      </c>
    </row>
    <row r="97" spans="1:32" ht="13" x14ac:dyDescent="0.3">
      <c r="A97" s="4">
        <f>WEEKNUM(Tabla1[[#This Row],[Fecha]])</f>
        <v>1</v>
      </c>
      <c r="B97" s="5">
        <v>42007</v>
      </c>
      <c r="C97" s="6">
        <f>+MONTH(Tabla1[[#This Row],[Fecha]])</f>
        <v>1</v>
      </c>
      <c r="D97" s="2">
        <f>+YEAR(Tabla1[[#This Row],[Fecha]])</f>
        <v>2015</v>
      </c>
      <c r="E97" s="1" t="s">
        <v>65</v>
      </c>
      <c r="F97" s="1">
        <v>24</v>
      </c>
      <c r="G97" s="7" t="str">
        <f>+TEXT(Tabla1[[#This Row],[Fecha]],"ddd")</f>
        <v>sáb</v>
      </c>
      <c r="H97" s="1" t="s">
        <v>44</v>
      </c>
      <c r="I97" s="1">
        <v>3.06</v>
      </c>
      <c r="J97" s="8">
        <v>5.0231481481481481E-3</v>
      </c>
      <c r="K97" s="8">
        <v>1.5370370370370369E-2</v>
      </c>
      <c r="L97" s="2">
        <v>0</v>
      </c>
      <c r="M97" s="2">
        <f>+Tabla1[[#This Row],[Tiempo2]]*60</f>
        <v>0</v>
      </c>
      <c r="N97" s="2">
        <v>22</v>
      </c>
      <c r="O97" s="2">
        <v>8</v>
      </c>
      <c r="P97" s="1">
        <v>22.8</v>
      </c>
      <c r="Q97" s="1">
        <f>+Tabla1[[#This Row],[Hora en mins]]/60</f>
        <v>0.38</v>
      </c>
      <c r="R97" s="1">
        <f>+COUNT(Tabla1[[#This Row],[1km]:[22km]])</f>
        <v>3</v>
      </c>
      <c r="S97" s="1">
        <v>160</v>
      </c>
      <c r="T97" s="1" t="s">
        <v>43</v>
      </c>
      <c r="V97" s="1">
        <v>81</v>
      </c>
      <c r="W97" s="8">
        <v>5.6597222222222222E-3</v>
      </c>
      <c r="X97" s="8">
        <v>4.6874999999999998E-3</v>
      </c>
      <c r="Y97" s="8">
        <v>4.6180555555555558E-3</v>
      </c>
    </row>
    <row r="98" spans="1:32" ht="13" x14ac:dyDescent="0.3">
      <c r="A98" s="4">
        <f>WEEKNUM(Tabla1[[#This Row],[Fecha]])</f>
        <v>3</v>
      </c>
      <c r="B98" s="5">
        <v>42015</v>
      </c>
      <c r="C98" s="6">
        <f>+MONTH(Tabla1[[#This Row],[Fecha]])</f>
        <v>1</v>
      </c>
      <c r="D98" s="2">
        <f>+YEAR(Tabla1[[#This Row],[Fecha]])</f>
        <v>2015</v>
      </c>
      <c r="E98" s="1" t="s">
        <v>68</v>
      </c>
      <c r="F98" s="1">
        <v>30</v>
      </c>
      <c r="G98" s="7" t="str">
        <f>+TEXT(Tabla1[[#This Row],[Fecha]],"ddd")</f>
        <v>dom</v>
      </c>
      <c r="H98" s="1" t="s">
        <v>44</v>
      </c>
      <c r="I98" s="1">
        <v>5.01</v>
      </c>
      <c r="J98" s="8">
        <v>4.9074074074074072E-3</v>
      </c>
      <c r="K98" s="8">
        <v>2.4594907407407409E-2</v>
      </c>
      <c r="L98" s="2">
        <v>0</v>
      </c>
      <c r="M98" s="2">
        <f>+Tabla1[[#This Row],[Tiempo2]]*60</f>
        <v>0</v>
      </c>
      <c r="N98" s="2">
        <v>35</v>
      </c>
      <c r="O98" s="2">
        <v>25</v>
      </c>
      <c r="P98" s="1">
        <v>35.25</v>
      </c>
      <c r="Q98" s="1">
        <f>+Tabla1[[#This Row],[Hora en mins]]/60</f>
        <v>0.58750000000000002</v>
      </c>
      <c r="R98" s="1">
        <f>+COUNT(Tabla1[[#This Row],[1km]:[22km]])</f>
        <v>5</v>
      </c>
      <c r="S98" s="1">
        <v>262</v>
      </c>
      <c r="T98" s="1" t="s">
        <v>43</v>
      </c>
      <c r="V98" s="1">
        <v>157</v>
      </c>
      <c r="W98" s="8">
        <v>5.1273148148148146E-3</v>
      </c>
      <c r="X98" s="8">
        <v>4.8726851851851856E-3</v>
      </c>
      <c r="Y98" s="8">
        <v>4.7569444444444447E-3</v>
      </c>
      <c r="Z98" s="8">
        <v>4.8148148148148152E-3</v>
      </c>
      <c r="AA98" s="8">
        <v>4.9421296296296288E-3</v>
      </c>
    </row>
    <row r="99" spans="1:32" ht="13" x14ac:dyDescent="0.3">
      <c r="A99" s="4">
        <f>WEEKNUM(Tabla1[[#This Row],[Fecha]])</f>
        <v>3</v>
      </c>
      <c r="B99" s="5">
        <v>42017</v>
      </c>
      <c r="C99" s="6">
        <f>+MONTH(Tabla1[[#This Row],[Fecha]])</f>
        <v>1</v>
      </c>
      <c r="D99" s="2">
        <f>+YEAR(Tabla1[[#This Row],[Fecha]])</f>
        <v>2015</v>
      </c>
      <c r="E99" s="1" t="s">
        <v>68</v>
      </c>
      <c r="F99" s="1">
        <v>22</v>
      </c>
      <c r="G99" s="7" t="str">
        <f>+TEXT(Tabla1[[#This Row],[Fecha]],"ddd")</f>
        <v>mar</v>
      </c>
      <c r="H99" s="1" t="s">
        <v>44</v>
      </c>
      <c r="I99" s="1">
        <v>5.08</v>
      </c>
      <c r="J99" s="8">
        <v>4.9074074074074072E-3</v>
      </c>
      <c r="K99" s="8">
        <v>2.494212962962963E-2</v>
      </c>
      <c r="L99" s="2">
        <v>0</v>
      </c>
      <c r="M99" s="2">
        <f>+Tabla1[[#This Row],[Tiempo2]]*60</f>
        <v>0</v>
      </c>
      <c r="N99" s="2">
        <v>35</v>
      </c>
      <c r="O99" s="2">
        <v>55</v>
      </c>
      <c r="P99" s="1">
        <v>35.549999999999997</v>
      </c>
      <c r="Q99" s="1">
        <f>+Tabla1[[#This Row],[Hora en mins]]/60</f>
        <v>0.59249999999999992</v>
      </c>
      <c r="R99" s="1">
        <f>+COUNT(Tabla1[[#This Row],[1km]:[22km]])</f>
        <v>5</v>
      </c>
      <c r="S99" s="1">
        <v>266</v>
      </c>
      <c r="T99" s="1" t="s">
        <v>43</v>
      </c>
      <c r="V99" s="1">
        <v>114</v>
      </c>
      <c r="W99" s="8">
        <v>5.3587962962962964E-3</v>
      </c>
      <c r="X99" s="8">
        <v>5.0810185185185186E-3</v>
      </c>
      <c r="Y99" s="8">
        <v>4.8495370370370368E-3</v>
      </c>
      <c r="Z99" s="8">
        <v>4.6412037037037038E-3</v>
      </c>
      <c r="AA99" s="8">
        <v>4.5254629629629629E-3</v>
      </c>
    </row>
    <row r="100" spans="1:32" ht="13" x14ac:dyDescent="0.3">
      <c r="A100" s="4">
        <f>WEEKNUM(Tabla1[[#This Row],[Fecha]])</f>
        <v>4</v>
      </c>
      <c r="B100" s="5">
        <v>42022</v>
      </c>
      <c r="C100" s="6">
        <f>+MONTH(Tabla1[[#This Row],[Fecha]])</f>
        <v>1</v>
      </c>
      <c r="D100" s="2">
        <f>+YEAR(Tabla1[[#This Row],[Fecha]])</f>
        <v>2015</v>
      </c>
      <c r="E100" s="1" t="s">
        <v>65</v>
      </c>
      <c r="F100" s="1">
        <v>22</v>
      </c>
      <c r="G100" s="7" t="str">
        <f>+TEXT(Tabla1[[#This Row],[Fecha]],"ddd")</f>
        <v>dom</v>
      </c>
      <c r="H100" s="1" t="s">
        <v>44</v>
      </c>
      <c r="I100" s="1">
        <v>8.02</v>
      </c>
      <c r="J100" s="8">
        <v>4.6759259259259263E-3</v>
      </c>
      <c r="K100" s="8">
        <v>3.7534722222222219E-2</v>
      </c>
      <c r="L100" s="2">
        <v>0</v>
      </c>
      <c r="M100" s="2">
        <f>+Tabla1[[#This Row],[Tiempo2]]*60</f>
        <v>0</v>
      </c>
      <c r="N100" s="2">
        <v>54</v>
      </c>
      <c r="O100" s="2">
        <v>3</v>
      </c>
      <c r="P100" s="1">
        <v>54.3</v>
      </c>
      <c r="Q100" s="1">
        <f>+Tabla1[[#This Row],[Hora en mins]]/60</f>
        <v>0.90499999999999992</v>
      </c>
      <c r="R100" s="1">
        <f>+COUNT(Tabla1[[#This Row],[1km]:[22km]])</f>
        <v>8</v>
      </c>
      <c r="S100" s="1">
        <v>418</v>
      </c>
      <c r="T100" s="1" t="s">
        <v>43</v>
      </c>
      <c r="V100" s="1">
        <v>193</v>
      </c>
      <c r="W100" s="8">
        <v>4.7222222222222223E-3</v>
      </c>
      <c r="X100" s="8">
        <v>4.5949074074074078E-3</v>
      </c>
      <c r="Y100" s="8">
        <v>4.8958333333333328E-3</v>
      </c>
      <c r="Z100" s="8">
        <v>4.8148148148148152E-3</v>
      </c>
      <c r="AA100" s="8">
        <v>4.6990740740740743E-3</v>
      </c>
      <c r="AB100" s="8">
        <v>4.7569444444444447E-3</v>
      </c>
      <c r="AC100" s="8">
        <v>4.3287037037037035E-3</v>
      </c>
      <c r="AD100" s="8">
        <v>4.5833333333333334E-3</v>
      </c>
    </row>
    <row r="101" spans="1:32" ht="13" x14ac:dyDescent="0.3">
      <c r="A101" s="4">
        <f>WEEKNUM(Tabla1[[#This Row],[Fecha]])</f>
        <v>4</v>
      </c>
      <c r="B101" s="5">
        <v>42025</v>
      </c>
      <c r="C101" s="6">
        <f>+MONTH(Tabla1[[#This Row],[Fecha]])</f>
        <v>1</v>
      </c>
      <c r="D101" s="2">
        <f>+YEAR(Tabla1[[#This Row],[Fecha]])</f>
        <v>2015</v>
      </c>
      <c r="E101" s="1" t="s">
        <v>68</v>
      </c>
      <c r="F101" s="1">
        <v>23</v>
      </c>
      <c r="G101" s="7" t="str">
        <f>+TEXT(Tabla1[[#This Row],[Fecha]],"ddd")</f>
        <v>mié</v>
      </c>
      <c r="H101" s="1" t="s">
        <v>44</v>
      </c>
      <c r="I101" s="1">
        <v>5.01</v>
      </c>
      <c r="J101" s="8">
        <v>4.9768518518518521E-3</v>
      </c>
      <c r="K101" s="8">
        <v>2.4976851851851851E-2</v>
      </c>
      <c r="L101" s="2">
        <v>0</v>
      </c>
      <c r="M101" s="2">
        <f>+Tabla1[[#This Row],[Tiempo2]]*60</f>
        <v>0</v>
      </c>
      <c r="N101" s="2">
        <v>35</v>
      </c>
      <c r="O101" s="2">
        <v>58</v>
      </c>
      <c r="P101" s="1">
        <v>35.58</v>
      </c>
      <c r="Q101" s="1">
        <f>+Tabla1[[#This Row],[Hora en mins]]/60</f>
        <v>0.59299999999999997</v>
      </c>
      <c r="R101" s="1">
        <f>+COUNT(Tabla1[[#This Row],[1km]:[22km]])</f>
        <v>5</v>
      </c>
      <c r="S101" s="1">
        <v>262</v>
      </c>
      <c r="T101" s="1" t="s">
        <v>43</v>
      </c>
      <c r="V101" s="1">
        <v>80</v>
      </c>
      <c r="W101" s="8">
        <v>4.8263888888888887E-3</v>
      </c>
      <c r="X101" s="8">
        <v>4.5949074074074078E-3</v>
      </c>
      <c r="Y101" s="8">
        <v>5.138888888888889E-3</v>
      </c>
      <c r="Z101" s="8">
        <v>5.2430555555555555E-3</v>
      </c>
      <c r="AA101" s="8">
        <v>5.0347222222222225E-3</v>
      </c>
    </row>
    <row r="102" spans="1:32" ht="13" x14ac:dyDescent="0.3">
      <c r="A102" s="4">
        <f>WEEKNUM(Tabla1[[#This Row],[Fecha]])</f>
        <v>5</v>
      </c>
      <c r="B102" s="5">
        <v>42031</v>
      </c>
      <c r="C102" s="6">
        <f>+MONTH(Tabla1[[#This Row],[Fecha]])</f>
        <v>1</v>
      </c>
      <c r="D102" s="2">
        <f>+YEAR(Tabla1[[#This Row],[Fecha]])</f>
        <v>2015</v>
      </c>
      <c r="E102" s="1" t="s">
        <v>65</v>
      </c>
      <c r="F102" s="1">
        <v>26</v>
      </c>
      <c r="G102" s="7" t="str">
        <f>+TEXT(Tabla1[[#This Row],[Fecha]],"ddd")</f>
        <v>mar</v>
      </c>
      <c r="H102" s="1" t="s">
        <v>44</v>
      </c>
      <c r="I102" s="1">
        <v>5.04</v>
      </c>
      <c r="J102" s="8">
        <v>4.5486111111111109E-3</v>
      </c>
      <c r="K102" s="8">
        <v>2.2916666666666669E-2</v>
      </c>
      <c r="L102" s="2">
        <v>0</v>
      </c>
      <c r="M102" s="2">
        <f>+Tabla1[[#This Row],[Tiempo2]]*60</f>
        <v>0</v>
      </c>
      <c r="N102" s="2">
        <v>33</v>
      </c>
      <c r="O102" s="2">
        <v>0</v>
      </c>
      <c r="P102" s="1">
        <v>33</v>
      </c>
      <c r="Q102" s="1">
        <f>+Tabla1[[#This Row],[Hora en mins]]/60</f>
        <v>0.55000000000000004</v>
      </c>
      <c r="R102" s="1">
        <f>+COUNT(Tabla1[[#This Row],[1km]:[22km]])</f>
        <v>5</v>
      </c>
      <c r="S102" s="1">
        <v>262</v>
      </c>
      <c r="T102" s="1" t="s">
        <v>43</v>
      </c>
      <c r="V102" s="1">
        <v>118</v>
      </c>
      <c r="W102" s="8">
        <v>4.8032407407407407E-3</v>
      </c>
      <c r="X102" s="8">
        <v>4.4444444444444444E-3</v>
      </c>
      <c r="Y102" s="8">
        <v>4.409722222222222E-3</v>
      </c>
      <c r="Z102" s="8">
        <v>4.6643518518518518E-3</v>
      </c>
      <c r="AA102" s="8">
        <v>4.4444444444444444E-3</v>
      </c>
    </row>
    <row r="103" spans="1:32" ht="13" x14ac:dyDescent="0.3">
      <c r="A103" s="4">
        <f>WEEKNUM(Tabla1[[#This Row],[Fecha]])</f>
        <v>6</v>
      </c>
      <c r="B103" s="5">
        <v>42042</v>
      </c>
      <c r="C103" s="6">
        <f>+MONTH(Tabla1[[#This Row],[Fecha]])</f>
        <v>2</v>
      </c>
      <c r="D103" s="2">
        <f>+YEAR(Tabla1[[#This Row],[Fecha]])</f>
        <v>2015</v>
      </c>
      <c r="E103" s="1" t="s">
        <v>68</v>
      </c>
      <c r="F103" s="1">
        <v>26</v>
      </c>
      <c r="G103" s="7" t="str">
        <f>+TEXT(Tabla1[[#This Row],[Fecha]],"ddd")</f>
        <v>sáb</v>
      </c>
      <c r="H103" s="1" t="s">
        <v>44</v>
      </c>
      <c r="I103" s="1">
        <v>5.58</v>
      </c>
      <c r="J103" s="8">
        <v>4.9884259259259265E-3</v>
      </c>
      <c r="K103" s="8">
        <v>2.7881944444444445E-2</v>
      </c>
      <c r="L103" s="2">
        <v>0</v>
      </c>
      <c r="M103" s="2">
        <f>+Tabla1[[#This Row],[Tiempo2]]*60</f>
        <v>0</v>
      </c>
      <c r="N103" s="2">
        <v>40</v>
      </c>
      <c r="O103" s="2">
        <v>9</v>
      </c>
      <c r="P103" s="1">
        <v>40.9</v>
      </c>
      <c r="Q103" s="1">
        <f>+Tabla1[[#This Row],[Hora en mins]]/60</f>
        <v>0.68166666666666664</v>
      </c>
      <c r="R103" s="1">
        <f>+COUNT(Tabla1[[#This Row],[1km]:[22km]])</f>
        <v>5</v>
      </c>
      <c r="S103" s="1">
        <v>293</v>
      </c>
      <c r="T103" s="1" t="s">
        <v>43</v>
      </c>
      <c r="V103" s="1">
        <v>178</v>
      </c>
      <c r="W103" s="8">
        <v>4.6180555555555558E-3</v>
      </c>
      <c r="X103" s="8">
        <v>5.1273148148148146E-3</v>
      </c>
      <c r="Y103" s="8">
        <v>5.1736111111111115E-3</v>
      </c>
      <c r="Z103" s="8">
        <v>5.3240740740740748E-3</v>
      </c>
      <c r="AA103" s="8">
        <v>4.6412037037037038E-3</v>
      </c>
    </row>
    <row r="104" spans="1:32" ht="13" x14ac:dyDescent="0.3">
      <c r="A104" s="4">
        <f>WEEKNUM(Tabla1[[#This Row],[Fecha]])</f>
        <v>7</v>
      </c>
      <c r="B104" s="5">
        <v>42043</v>
      </c>
      <c r="C104" s="6">
        <f>+MONTH(Tabla1[[#This Row],[Fecha]])</f>
        <v>2</v>
      </c>
      <c r="D104" s="2">
        <f>+YEAR(Tabla1[[#This Row],[Fecha]])</f>
        <v>2015</v>
      </c>
      <c r="E104" s="1" t="s">
        <v>66</v>
      </c>
      <c r="F104" s="1">
        <v>25</v>
      </c>
      <c r="G104" s="7" t="str">
        <f>+TEXT(Tabla1[[#This Row],[Fecha]],"ddd")</f>
        <v>dom</v>
      </c>
      <c r="H104" s="1" t="s">
        <v>44</v>
      </c>
      <c r="I104" s="1">
        <v>1.1000000000000001</v>
      </c>
      <c r="J104" s="8">
        <v>4.7569444444444447E-3</v>
      </c>
      <c r="K104" s="8">
        <v>5.2430555555555555E-3</v>
      </c>
      <c r="L104" s="2">
        <v>0</v>
      </c>
      <c r="M104" s="2">
        <f>+Tabla1[[#This Row],[Tiempo2]]*60</f>
        <v>0</v>
      </c>
      <c r="N104" s="2">
        <v>7</v>
      </c>
      <c r="O104" s="2">
        <v>33</v>
      </c>
      <c r="P104" s="1">
        <v>7.33</v>
      </c>
      <c r="Q104" s="1">
        <f>+Tabla1[[#This Row],[Hora en mins]]/60</f>
        <v>0.12216666666666667</v>
      </c>
      <c r="R104" s="1">
        <f>+COUNT(Tabla1[[#This Row],[1km]:[22km]])</f>
        <v>1</v>
      </c>
      <c r="S104" s="1">
        <v>57</v>
      </c>
      <c r="T104" s="1" t="s">
        <v>43</v>
      </c>
      <c r="V104" s="1">
        <v>28</v>
      </c>
      <c r="W104" s="8">
        <v>4.7222222222222223E-3</v>
      </c>
    </row>
    <row r="105" spans="1:32" ht="13" x14ac:dyDescent="0.3">
      <c r="A105" s="4">
        <f>WEEKNUM(Tabla1[[#This Row],[Fecha]])</f>
        <v>7</v>
      </c>
      <c r="B105" s="5">
        <v>42043</v>
      </c>
      <c r="C105" s="6">
        <f>+MONTH(Tabla1[[#This Row],[Fecha]])</f>
        <v>2</v>
      </c>
      <c r="D105" s="2">
        <f>+YEAR(Tabla1[[#This Row],[Fecha]])</f>
        <v>2015</v>
      </c>
      <c r="E105" s="1" t="s">
        <v>68</v>
      </c>
      <c r="F105" s="1">
        <v>25</v>
      </c>
      <c r="G105" s="7" t="str">
        <f>+TEXT(Tabla1[[#This Row],[Fecha]],"ddd")</f>
        <v>dom</v>
      </c>
      <c r="H105" s="1" t="s">
        <v>44</v>
      </c>
      <c r="I105" s="1">
        <v>5.01</v>
      </c>
      <c r="J105" s="8">
        <v>4.9421296296296288E-3</v>
      </c>
      <c r="K105" s="8">
        <v>2.479166666666667E-2</v>
      </c>
      <c r="L105" s="2">
        <v>0</v>
      </c>
      <c r="M105" s="2">
        <f>+Tabla1[[#This Row],[Tiempo2]]*60</f>
        <v>0</v>
      </c>
      <c r="N105" s="2">
        <v>35</v>
      </c>
      <c r="O105" s="2">
        <v>42</v>
      </c>
      <c r="P105" s="1">
        <v>35.42</v>
      </c>
      <c r="Q105" s="1">
        <f>+Tabla1[[#This Row],[Hora en mins]]/60</f>
        <v>0.59033333333333338</v>
      </c>
      <c r="R105" s="1">
        <f>+COUNT(Tabla1[[#This Row],[1km]:[22km]])</f>
        <v>5</v>
      </c>
      <c r="S105" s="1">
        <v>262</v>
      </c>
      <c r="T105" s="1" t="s">
        <v>43</v>
      </c>
      <c r="V105" s="1">
        <v>129</v>
      </c>
      <c r="W105" s="8">
        <v>5.1273148148148146E-3</v>
      </c>
      <c r="X105" s="8">
        <v>4.5949074074074078E-3</v>
      </c>
      <c r="Y105" s="8">
        <v>5.1041666666666666E-3</v>
      </c>
      <c r="Z105" s="8">
        <v>5.2662037037037035E-3</v>
      </c>
      <c r="AA105" s="8">
        <v>4.5138888888888893E-3</v>
      </c>
    </row>
    <row r="106" spans="1:32" ht="13" x14ac:dyDescent="0.3">
      <c r="A106" s="4">
        <f>WEEKNUM(Tabla1[[#This Row],[Fecha]])</f>
        <v>7</v>
      </c>
      <c r="B106" s="5">
        <v>42046</v>
      </c>
      <c r="C106" s="6">
        <f>+MONTH(Tabla1[[#This Row],[Fecha]])</f>
        <v>2</v>
      </c>
      <c r="D106" s="2">
        <f>+YEAR(Tabla1[[#This Row],[Fecha]])</f>
        <v>2015</v>
      </c>
      <c r="E106" s="1" t="s">
        <v>67</v>
      </c>
      <c r="F106" s="1">
        <v>29</v>
      </c>
      <c r="G106" s="7" t="str">
        <f>+TEXT(Tabla1[[#This Row],[Fecha]],"ddd")</f>
        <v>mié</v>
      </c>
      <c r="H106" s="1" t="s">
        <v>44</v>
      </c>
      <c r="I106" s="1">
        <v>4.0199999999999996</v>
      </c>
      <c r="J106" s="8">
        <v>5.1041666666666666E-3</v>
      </c>
      <c r="K106" s="8">
        <v>2.0555555555555556E-2</v>
      </c>
      <c r="L106" s="2">
        <v>0</v>
      </c>
      <c r="M106" s="2">
        <f>+Tabla1[[#This Row],[Tiempo2]]*60</f>
        <v>0</v>
      </c>
      <c r="N106" s="2">
        <v>29</v>
      </c>
      <c r="O106" s="2">
        <v>36</v>
      </c>
      <c r="P106" s="1">
        <v>29.36</v>
      </c>
      <c r="Q106" s="1">
        <f>+Tabla1[[#This Row],[Hora en mins]]/60</f>
        <v>0.48933333333333334</v>
      </c>
      <c r="R106" s="1">
        <f>+COUNT(Tabla1[[#This Row],[1km]:[22km]])</f>
        <v>4</v>
      </c>
      <c r="S106" s="1">
        <v>211</v>
      </c>
      <c r="T106" s="1" t="s">
        <v>43</v>
      </c>
      <c r="V106" s="1">
        <v>86</v>
      </c>
      <c r="W106" s="8">
        <v>4.8379629629629632E-3</v>
      </c>
      <c r="X106" s="8">
        <v>5.37037037037037E-3</v>
      </c>
      <c r="Y106" s="8">
        <v>4.8842592592592592E-3</v>
      </c>
      <c r="Z106" s="8">
        <v>5.3125000000000004E-3</v>
      </c>
    </row>
    <row r="107" spans="1:32" ht="13" x14ac:dyDescent="0.3">
      <c r="A107" s="4">
        <f>WEEKNUM(Tabla1[[#This Row],[Fecha]])</f>
        <v>8</v>
      </c>
      <c r="B107" s="5">
        <v>42050</v>
      </c>
      <c r="C107" s="6">
        <f>+MONTH(Tabla1[[#This Row],[Fecha]])</f>
        <v>2</v>
      </c>
      <c r="D107" s="2">
        <f>+YEAR(Tabla1[[#This Row],[Fecha]])</f>
        <v>2015</v>
      </c>
      <c r="E107" s="1" t="s">
        <v>68</v>
      </c>
      <c r="F107" s="1">
        <v>26</v>
      </c>
      <c r="G107" s="7" t="str">
        <f>+TEXT(Tabla1[[#This Row],[Fecha]],"ddd")</f>
        <v>dom</v>
      </c>
      <c r="H107" s="1" t="s">
        <v>42</v>
      </c>
      <c r="I107" s="1">
        <v>6.7</v>
      </c>
      <c r="J107" s="8">
        <v>4.6064814814814814E-3</v>
      </c>
      <c r="K107" s="8">
        <v>3.0902777777777779E-2</v>
      </c>
      <c r="L107" s="2">
        <v>0</v>
      </c>
      <c r="M107" s="2">
        <f>+Tabla1[[#This Row],[Tiempo2]]*60</f>
        <v>0</v>
      </c>
      <c r="N107" s="2">
        <v>44</v>
      </c>
      <c r="O107" s="2">
        <v>30</v>
      </c>
      <c r="P107" s="1">
        <v>44.3</v>
      </c>
      <c r="Q107" s="1">
        <f>+Tabla1[[#This Row],[Hora en mins]]/60</f>
        <v>0.73833333333333329</v>
      </c>
      <c r="R107" s="1">
        <f>+COUNT(Tabla1[[#This Row],[1km]:[22km]])</f>
        <v>6</v>
      </c>
      <c r="S107" s="1">
        <v>349</v>
      </c>
      <c r="T107" s="1" t="s">
        <v>43</v>
      </c>
      <c r="V107" s="1">
        <v>110</v>
      </c>
      <c r="W107" s="8">
        <v>4.6990740740740743E-3</v>
      </c>
      <c r="X107" s="8">
        <v>4.7916666666666672E-3</v>
      </c>
      <c r="Y107" s="8">
        <v>4.6759259259259263E-3</v>
      </c>
      <c r="Z107" s="8">
        <v>4.7106481481481478E-3</v>
      </c>
      <c r="AA107" s="8">
        <v>4.5717592592592589E-3</v>
      </c>
      <c r="AB107" s="8">
        <v>4.4444444444444444E-3</v>
      </c>
    </row>
    <row r="108" spans="1:32" ht="13" x14ac:dyDescent="0.3">
      <c r="A108" s="4">
        <f>WEEKNUM(Tabla1[[#This Row],[Fecha]])</f>
        <v>8</v>
      </c>
      <c r="B108" s="5">
        <v>42052</v>
      </c>
      <c r="C108" s="6">
        <f>+MONTH(Tabla1[[#This Row],[Fecha]])</f>
        <v>2</v>
      </c>
      <c r="D108" s="2">
        <f>+YEAR(Tabla1[[#This Row],[Fecha]])</f>
        <v>2015</v>
      </c>
      <c r="E108" s="1" t="s">
        <v>68</v>
      </c>
      <c r="F108" s="1">
        <v>28</v>
      </c>
      <c r="G108" s="7" t="str">
        <f>+TEXT(Tabla1[[#This Row],[Fecha]],"ddd")</f>
        <v>mar</v>
      </c>
      <c r="H108" s="1" t="s">
        <v>42</v>
      </c>
      <c r="I108" s="1">
        <v>7.03</v>
      </c>
      <c r="J108" s="8">
        <v>4.8263888888888887E-3</v>
      </c>
      <c r="K108" s="8">
        <v>3.3958333333333333E-2</v>
      </c>
      <c r="L108" s="2">
        <v>0</v>
      </c>
      <c r="M108" s="2">
        <f>+Tabla1[[#This Row],[Tiempo2]]*60</f>
        <v>0</v>
      </c>
      <c r="N108" s="2">
        <v>48</v>
      </c>
      <c r="O108" s="2">
        <v>54</v>
      </c>
      <c r="P108" s="1">
        <v>48.54</v>
      </c>
      <c r="Q108" s="1">
        <f>+Tabla1[[#This Row],[Hora en mins]]/60</f>
        <v>0.80899999999999994</v>
      </c>
      <c r="R108" s="1">
        <f>+COUNT(Tabla1[[#This Row],[1km]:[22km]])</f>
        <v>7</v>
      </c>
      <c r="S108" s="1">
        <v>368</v>
      </c>
      <c r="T108" s="1" t="s">
        <v>43</v>
      </c>
      <c r="V108" s="1">
        <v>56</v>
      </c>
      <c r="W108" s="8">
        <v>4.9652777777777777E-3</v>
      </c>
      <c r="X108" s="8">
        <v>4.9652777777777777E-3</v>
      </c>
      <c r="Y108" s="8">
        <v>4.7337962962962958E-3</v>
      </c>
      <c r="Z108" s="8">
        <v>4.7800925925925919E-3</v>
      </c>
      <c r="AA108" s="8">
        <v>5.0925925925925921E-3</v>
      </c>
      <c r="AB108" s="8">
        <v>4.6180555555555558E-3</v>
      </c>
      <c r="AC108" s="8">
        <v>4.6296296296296302E-3</v>
      </c>
    </row>
    <row r="109" spans="1:32" ht="13" x14ac:dyDescent="0.3">
      <c r="A109" s="4">
        <f>WEEKNUM(Tabla1[[#This Row],[Fecha]])</f>
        <v>8</v>
      </c>
      <c r="B109" s="5">
        <v>42056</v>
      </c>
      <c r="C109" s="6">
        <f>+MONTH(Tabla1[[#This Row],[Fecha]])</f>
        <v>2</v>
      </c>
      <c r="D109" s="2">
        <f>+YEAR(Tabla1[[#This Row],[Fecha]])</f>
        <v>2015</v>
      </c>
      <c r="E109" s="1" t="s">
        <v>67</v>
      </c>
      <c r="F109" s="1">
        <v>25</v>
      </c>
      <c r="G109" s="7" t="str">
        <f>+TEXT(Tabla1[[#This Row],[Fecha]],"ddd")</f>
        <v>sáb</v>
      </c>
      <c r="H109" s="1" t="s">
        <v>49</v>
      </c>
      <c r="I109" s="1">
        <v>10.01</v>
      </c>
      <c r="J109" s="8">
        <v>4.6296296296296302E-3</v>
      </c>
      <c r="K109" s="8">
        <v>4.6319444444444441E-2</v>
      </c>
      <c r="L109" s="2">
        <v>1</v>
      </c>
      <c r="M109" s="2">
        <f>+Tabla1[[#This Row],[Tiempo2]]*60</f>
        <v>60</v>
      </c>
      <c r="N109" s="2">
        <v>6</v>
      </c>
      <c r="O109" s="2">
        <v>42</v>
      </c>
      <c r="P109" s="1">
        <v>66.42</v>
      </c>
      <c r="Q109" s="1">
        <f>+Tabla1[[#This Row],[Hora en mins]]/60</f>
        <v>1.107</v>
      </c>
      <c r="R109" s="1">
        <f>+COUNT(Tabla1[[#This Row],[1km]:[22km]])</f>
        <v>10</v>
      </c>
      <c r="S109" s="1">
        <v>522</v>
      </c>
      <c r="T109" s="1" t="s">
        <v>43</v>
      </c>
      <c r="V109" s="1">
        <v>133</v>
      </c>
      <c r="W109" s="8">
        <v>4.8726851851851856E-3</v>
      </c>
      <c r="X109" s="8">
        <v>4.9189814814814816E-3</v>
      </c>
      <c r="Y109" s="8">
        <v>4.4907407407407405E-3</v>
      </c>
      <c r="Z109" s="8">
        <v>4.6643518518518518E-3</v>
      </c>
      <c r="AA109" s="8">
        <v>4.3981481481481484E-3</v>
      </c>
      <c r="AB109" s="8">
        <v>5.0000000000000001E-3</v>
      </c>
      <c r="AC109" s="8">
        <v>4.5717592592592589E-3</v>
      </c>
      <c r="AD109" s="8">
        <v>4.6990740740740743E-3</v>
      </c>
      <c r="AE109" s="8">
        <v>4.6296296296296302E-3</v>
      </c>
      <c r="AF109" s="8">
        <v>3.9814814814814817E-3</v>
      </c>
    </row>
    <row r="110" spans="1:32" ht="13" x14ac:dyDescent="0.3">
      <c r="A110" s="4">
        <f>WEEKNUM(Tabla1[[#This Row],[Fecha]])</f>
        <v>9</v>
      </c>
      <c r="B110" s="5">
        <v>42057</v>
      </c>
      <c r="C110" s="6">
        <f>+MONTH(Tabla1[[#This Row],[Fecha]])</f>
        <v>2</v>
      </c>
      <c r="D110" s="2">
        <f>+YEAR(Tabla1[[#This Row],[Fecha]])</f>
        <v>2015</v>
      </c>
      <c r="E110" s="1" t="s">
        <v>68</v>
      </c>
      <c r="F110" s="1">
        <v>26</v>
      </c>
      <c r="G110" s="7" t="str">
        <f>+TEXT(Tabla1[[#This Row],[Fecha]],"ddd")</f>
        <v>dom</v>
      </c>
      <c r="H110" s="1" t="s">
        <v>49</v>
      </c>
      <c r="I110" s="1">
        <v>10</v>
      </c>
      <c r="J110" s="8">
        <v>4.6412037037037038E-3</v>
      </c>
      <c r="K110" s="8">
        <v>4.6481481481481485E-2</v>
      </c>
      <c r="L110" s="2">
        <v>1</v>
      </c>
      <c r="M110" s="2">
        <f>+Tabla1[[#This Row],[Tiempo2]]*60</f>
        <v>60</v>
      </c>
      <c r="N110" s="2">
        <v>6</v>
      </c>
      <c r="O110" s="2">
        <v>56</v>
      </c>
      <c r="P110" s="1">
        <v>66.56</v>
      </c>
      <c r="Q110" s="1">
        <f>+Tabla1[[#This Row],[Hora en mins]]/60</f>
        <v>1.1093333333333333</v>
      </c>
      <c r="R110" s="1">
        <f>+COUNT(Tabla1[[#This Row],[1km]:[22km]])</f>
        <v>10</v>
      </c>
      <c r="S110" s="1">
        <v>522</v>
      </c>
      <c r="T110" s="1" t="s">
        <v>43</v>
      </c>
      <c r="V110" s="1">
        <v>225</v>
      </c>
      <c r="W110" s="8">
        <v>4.8148148148148152E-3</v>
      </c>
      <c r="X110" s="8">
        <v>4.6527777777777774E-3</v>
      </c>
      <c r="Y110" s="8">
        <v>4.7222222222222223E-3</v>
      </c>
      <c r="Z110" s="8">
        <v>4.7337962962962958E-3</v>
      </c>
      <c r="AA110" s="8">
        <v>4.5601851851851853E-3</v>
      </c>
      <c r="AB110" s="8">
        <v>4.8032407407407407E-3</v>
      </c>
      <c r="AC110" s="8">
        <v>4.5370370370370365E-3</v>
      </c>
      <c r="AD110" s="8">
        <v>4.6064814814814814E-3</v>
      </c>
      <c r="AE110" s="8">
        <v>4.6296296296296302E-3</v>
      </c>
      <c r="AF110" s="8">
        <v>4.3749999999999995E-3</v>
      </c>
    </row>
    <row r="111" spans="1:32" ht="13" x14ac:dyDescent="0.3">
      <c r="A111" s="4">
        <f>WEEKNUM(Tabla1[[#This Row],[Fecha]])</f>
        <v>10</v>
      </c>
      <c r="B111" s="5">
        <v>42067</v>
      </c>
      <c r="C111" s="6">
        <f>+MONTH(Tabla1[[#This Row],[Fecha]])</f>
        <v>3</v>
      </c>
      <c r="D111" s="2">
        <f>+YEAR(Tabla1[[#This Row],[Fecha]])</f>
        <v>2015</v>
      </c>
      <c r="E111" s="1" t="s">
        <v>67</v>
      </c>
      <c r="F111" s="1">
        <v>25</v>
      </c>
      <c r="G111" s="7" t="str">
        <f>+TEXT(Tabla1[[#This Row],[Fecha]],"ddd")</f>
        <v>mié</v>
      </c>
      <c r="H111" s="1" t="s">
        <v>44</v>
      </c>
      <c r="I111" s="1">
        <v>1.1200000000000001</v>
      </c>
      <c r="J111" s="8">
        <v>5.0578703703703706E-3</v>
      </c>
      <c r="K111" s="8">
        <v>5.6828703703703702E-3</v>
      </c>
      <c r="L111" s="2">
        <v>0</v>
      </c>
      <c r="M111" s="2">
        <f>+Tabla1[[#This Row],[Tiempo2]]*60</f>
        <v>0</v>
      </c>
      <c r="N111" s="2">
        <v>8</v>
      </c>
      <c r="O111" s="2">
        <v>11</v>
      </c>
      <c r="P111" s="1">
        <v>8.11</v>
      </c>
      <c r="Q111" s="1">
        <f>+Tabla1[[#This Row],[Hora en mins]]/60</f>
        <v>0.13516666666666666</v>
      </c>
      <c r="R111" s="1">
        <f>+COUNT(Tabla1[[#This Row],[1km]:[22km]])</f>
        <v>1</v>
      </c>
      <c r="S111" s="1">
        <v>59</v>
      </c>
      <c r="T111" s="1" t="s">
        <v>43</v>
      </c>
      <c r="V111" s="1">
        <v>9</v>
      </c>
      <c r="W111" s="8">
        <v>5.0000000000000001E-3</v>
      </c>
    </row>
    <row r="112" spans="1:32" ht="13" x14ac:dyDescent="0.3">
      <c r="A112" s="4">
        <f>WEEKNUM(Tabla1[[#This Row],[Fecha]])</f>
        <v>10</v>
      </c>
      <c r="B112" s="5">
        <v>42067</v>
      </c>
      <c r="C112" s="6">
        <f>+MONTH(Tabla1[[#This Row],[Fecha]])</f>
        <v>3</v>
      </c>
      <c r="D112" s="2">
        <f>+YEAR(Tabla1[[#This Row],[Fecha]])</f>
        <v>2015</v>
      </c>
      <c r="E112" s="1" t="s">
        <v>67</v>
      </c>
      <c r="F112" s="1">
        <v>25</v>
      </c>
      <c r="G112" s="7" t="str">
        <f>+TEXT(Tabla1[[#This Row],[Fecha]],"ddd")</f>
        <v>mié</v>
      </c>
      <c r="H112" s="1" t="s">
        <v>44</v>
      </c>
      <c r="I112" s="1">
        <v>1.9</v>
      </c>
      <c r="J112" s="8">
        <v>4.4791666666666669E-3</v>
      </c>
      <c r="K112" s="8">
        <v>8.5300925925925926E-3</v>
      </c>
      <c r="L112" s="2">
        <v>0</v>
      </c>
      <c r="M112" s="2">
        <f>+Tabla1[[#This Row],[Tiempo2]]*60</f>
        <v>0</v>
      </c>
      <c r="N112" s="2">
        <v>12</v>
      </c>
      <c r="O112" s="2">
        <v>17</v>
      </c>
      <c r="P112" s="1">
        <v>12.17</v>
      </c>
      <c r="Q112" s="1">
        <f>+Tabla1[[#This Row],[Hora en mins]]/60</f>
        <v>0.20283333333333334</v>
      </c>
      <c r="R112" s="1">
        <f>+COUNT(Tabla1[[#This Row],[1km]:[22km]])</f>
        <v>1</v>
      </c>
      <c r="S112" s="1">
        <v>99</v>
      </c>
      <c r="T112" s="1" t="s">
        <v>43</v>
      </c>
      <c r="V112" s="1">
        <v>45</v>
      </c>
      <c r="W112" s="8">
        <v>4.6990740740740743E-3</v>
      </c>
    </row>
    <row r="113" spans="1:31" ht="13" x14ac:dyDescent="0.3">
      <c r="A113" s="4">
        <f>WEEKNUM(Tabla1[[#This Row],[Fecha]])</f>
        <v>10</v>
      </c>
      <c r="B113" s="5">
        <v>42067</v>
      </c>
      <c r="C113" s="6">
        <f>+MONTH(Tabla1[[#This Row],[Fecha]])</f>
        <v>3</v>
      </c>
      <c r="D113" s="2">
        <f>+YEAR(Tabla1[[#This Row],[Fecha]])</f>
        <v>2015</v>
      </c>
      <c r="E113" s="1" t="s">
        <v>68</v>
      </c>
      <c r="F113" s="1">
        <v>24</v>
      </c>
      <c r="G113" s="7" t="str">
        <f>+TEXT(Tabla1[[#This Row],[Fecha]],"ddd")</f>
        <v>mié</v>
      </c>
      <c r="H113" s="1" t="s">
        <v>44</v>
      </c>
      <c r="I113" s="1">
        <v>9.0399999999999991</v>
      </c>
      <c r="J113" s="8">
        <v>4.9421296296296288E-3</v>
      </c>
      <c r="K113" s="8">
        <v>4.4722222222222219E-2</v>
      </c>
      <c r="L113" s="2">
        <v>1</v>
      </c>
      <c r="M113" s="2">
        <f>+Tabla1[[#This Row],[Tiempo2]]*60</f>
        <v>60</v>
      </c>
      <c r="N113" s="2">
        <v>4</v>
      </c>
      <c r="O113" s="2">
        <v>24</v>
      </c>
      <c r="P113" s="1">
        <v>64.239999999999995</v>
      </c>
      <c r="Q113" s="1">
        <f>+Tabla1[[#This Row],[Hora en mins]]/60</f>
        <v>1.0706666666666667</v>
      </c>
      <c r="R113" s="1">
        <f>+COUNT(Tabla1[[#This Row],[1km]:[22km]])</f>
        <v>9</v>
      </c>
      <c r="S113" s="1">
        <v>474</v>
      </c>
      <c r="T113" s="1" t="s">
        <v>43</v>
      </c>
      <c r="V113" s="1">
        <v>231</v>
      </c>
      <c r="W113" s="8">
        <v>4.9537037037037041E-3</v>
      </c>
      <c r="X113" s="8">
        <v>5.1273148148148146E-3</v>
      </c>
      <c r="Y113" s="8">
        <v>5.2199074074074066E-3</v>
      </c>
      <c r="Z113" s="8">
        <v>4.9652777777777777E-3</v>
      </c>
      <c r="AA113" s="8">
        <v>4.9421296296296288E-3</v>
      </c>
      <c r="AB113" s="8">
        <v>4.9537037037037041E-3</v>
      </c>
      <c r="AC113" s="8">
        <v>4.8148148148148152E-3</v>
      </c>
      <c r="AD113" s="8">
        <v>4.8148148148148152E-3</v>
      </c>
      <c r="AE113" s="8">
        <v>4.6759259259259263E-3</v>
      </c>
    </row>
    <row r="114" spans="1:31" ht="13" x14ac:dyDescent="0.3">
      <c r="A114" s="4">
        <f>WEEKNUM(Tabla1[[#This Row],[Fecha]])</f>
        <v>10</v>
      </c>
      <c r="B114" s="5">
        <v>42068</v>
      </c>
      <c r="C114" s="6">
        <f>+MONTH(Tabla1[[#This Row],[Fecha]])</f>
        <v>3</v>
      </c>
      <c r="D114" s="2">
        <f>+YEAR(Tabla1[[#This Row],[Fecha]])</f>
        <v>2015</v>
      </c>
      <c r="E114" s="1" t="s">
        <v>68</v>
      </c>
      <c r="F114" s="1">
        <v>24</v>
      </c>
      <c r="G114" s="7" t="str">
        <f>+TEXT(Tabla1[[#This Row],[Fecha]],"ddd")</f>
        <v>jue</v>
      </c>
      <c r="H114" s="1" t="s">
        <v>44</v>
      </c>
      <c r="I114" s="1">
        <v>5.38</v>
      </c>
      <c r="J114" s="8">
        <v>5.1967592592592595E-3</v>
      </c>
      <c r="K114" s="8">
        <v>2.7997685185185184E-2</v>
      </c>
      <c r="L114" s="2">
        <v>0</v>
      </c>
      <c r="M114" s="2">
        <f>+Tabla1[[#This Row],[Tiempo2]]*60</f>
        <v>0</v>
      </c>
      <c r="N114" s="2">
        <v>40</v>
      </c>
      <c r="O114" s="2">
        <v>19</v>
      </c>
      <c r="P114" s="1">
        <v>40.19</v>
      </c>
      <c r="Q114" s="1">
        <f>+Tabla1[[#This Row],[Hora en mins]]/60</f>
        <v>0.66983333333333328</v>
      </c>
      <c r="R114" s="1">
        <f>+COUNT(Tabla1[[#This Row],[1km]:[22km]])</f>
        <v>5</v>
      </c>
      <c r="S114" s="1">
        <v>281</v>
      </c>
      <c r="T114" s="1" t="s">
        <v>43</v>
      </c>
      <c r="V114" s="1">
        <v>119</v>
      </c>
      <c r="W114" s="8">
        <v>5.6944444444444438E-3</v>
      </c>
      <c r="X114" s="8">
        <v>5.208333333333333E-3</v>
      </c>
      <c r="Y114" s="8">
        <v>5.4166666666666669E-3</v>
      </c>
      <c r="Z114" s="8">
        <v>4.8958333333333328E-3</v>
      </c>
      <c r="AA114" s="8">
        <v>4.6759259259259263E-3</v>
      </c>
    </row>
    <row r="115" spans="1:31" ht="13" x14ac:dyDescent="0.3">
      <c r="A115" s="4">
        <f>WEEKNUM(Tabla1[[#This Row],[Fecha]])</f>
        <v>11</v>
      </c>
      <c r="B115" s="5">
        <v>42073</v>
      </c>
      <c r="C115" s="6">
        <f>+MONTH(Tabla1[[#This Row],[Fecha]])</f>
        <v>3</v>
      </c>
      <c r="D115" s="2">
        <f>+YEAR(Tabla1[[#This Row],[Fecha]])</f>
        <v>2015</v>
      </c>
      <c r="E115" s="1" t="s">
        <v>65</v>
      </c>
      <c r="F115" s="1">
        <v>23</v>
      </c>
      <c r="G115" s="7" t="str">
        <f>+TEXT(Tabla1[[#This Row],[Fecha]],"ddd")</f>
        <v>mar</v>
      </c>
      <c r="H115" s="1" t="s">
        <v>44</v>
      </c>
      <c r="I115" s="1">
        <v>3.26</v>
      </c>
      <c r="J115" s="8">
        <v>4.8958333333333328E-3</v>
      </c>
      <c r="K115" s="8">
        <v>1.5995370370370372E-2</v>
      </c>
      <c r="L115" s="2">
        <v>0</v>
      </c>
      <c r="M115" s="2">
        <f>+Tabla1[[#This Row],[Tiempo2]]*60</f>
        <v>0</v>
      </c>
      <c r="N115" s="2">
        <v>23</v>
      </c>
      <c r="O115" s="2">
        <v>2</v>
      </c>
      <c r="P115" s="1">
        <v>23.2</v>
      </c>
      <c r="Q115" s="1">
        <f>+Tabla1[[#This Row],[Hora en mins]]/60</f>
        <v>0.38666666666666666</v>
      </c>
      <c r="R115" s="1">
        <f>+COUNT(Tabla1[[#This Row],[1km]:[22km]])</f>
        <v>3</v>
      </c>
      <c r="S115" s="1">
        <v>171</v>
      </c>
      <c r="T115" s="1" t="s">
        <v>43</v>
      </c>
      <c r="V115" s="1">
        <v>89</v>
      </c>
      <c r="W115" s="8">
        <v>5.0000000000000001E-3</v>
      </c>
      <c r="X115" s="8">
        <v>4.6990740740740743E-3</v>
      </c>
      <c r="Y115" s="8">
        <v>4.9074074074074072E-3</v>
      </c>
    </row>
    <row r="116" spans="1:31" ht="13" x14ac:dyDescent="0.3">
      <c r="A116" s="4">
        <f>WEEKNUM(Tabla1[[#This Row],[Fecha]])</f>
        <v>14</v>
      </c>
      <c r="B116" s="5">
        <v>42097</v>
      </c>
      <c r="C116" s="6">
        <f>+MONTH(Tabla1[[#This Row],[Fecha]])</f>
        <v>4</v>
      </c>
      <c r="D116" s="2">
        <f>+YEAR(Tabla1[[#This Row],[Fecha]])</f>
        <v>2015</v>
      </c>
      <c r="E116" s="1" t="s">
        <v>68</v>
      </c>
      <c r="F116" s="1">
        <v>26</v>
      </c>
      <c r="G116" s="7" t="str">
        <f>+TEXT(Tabla1[[#This Row],[Fecha]],"ddd")</f>
        <v>vie</v>
      </c>
      <c r="H116" s="1" t="s">
        <v>44</v>
      </c>
      <c r="I116" s="1">
        <v>3.92</v>
      </c>
      <c r="J116" s="8">
        <v>5.162037037037037E-3</v>
      </c>
      <c r="K116" s="8">
        <v>2.0243055555555552E-2</v>
      </c>
      <c r="L116" s="2">
        <v>0</v>
      </c>
      <c r="M116" s="2">
        <f>+Tabla1[[#This Row],[Tiempo2]]*60</f>
        <v>0</v>
      </c>
      <c r="N116" s="2">
        <v>29</v>
      </c>
      <c r="O116" s="2">
        <v>9</v>
      </c>
      <c r="P116" s="1">
        <v>29.9</v>
      </c>
      <c r="Q116" s="1">
        <f>+Tabla1[[#This Row],[Hora en mins]]/60</f>
        <v>0.49833333333333329</v>
      </c>
      <c r="R116" s="1">
        <f>+COUNT(Tabla1[[#This Row],[1km]:[22km]])</f>
        <v>3</v>
      </c>
      <c r="S116" s="1">
        <v>206</v>
      </c>
      <c r="T116" s="1" t="s">
        <v>43</v>
      </c>
      <c r="V116" s="1">
        <v>70</v>
      </c>
      <c r="W116" s="8">
        <v>5.162037037037037E-3</v>
      </c>
      <c r="X116" s="8">
        <v>4.9189814814814816E-3</v>
      </c>
      <c r="Y116" s="8">
        <v>5.0810185185185186E-3</v>
      </c>
    </row>
    <row r="117" spans="1:31" ht="13" x14ac:dyDescent="0.3">
      <c r="A117" s="4">
        <f>WEEKNUM(Tabla1[[#This Row],[Fecha]])</f>
        <v>16</v>
      </c>
      <c r="B117" s="5">
        <v>42107</v>
      </c>
      <c r="C117" s="6">
        <f>+MONTH(Tabla1[[#This Row],[Fecha]])</f>
        <v>4</v>
      </c>
      <c r="D117" s="2">
        <f>+YEAR(Tabla1[[#This Row],[Fecha]])</f>
        <v>2015</v>
      </c>
      <c r="E117" s="1" t="s">
        <v>68</v>
      </c>
      <c r="F117" s="1">
        <v>24</v>
      </c>
      <c r="G117" s="7" t="str">
        <f>+TEXT(Tabla1[[#This Row],[Fecha]],"ddd")</f>
        <v>lun</v>
      </c>
      <c r="H117" s="1" t="s">
        <v>44</v>
      </c>
      <c r="I117" s="1">
        <v>5</v>
      </c>
      <c r="J117" s="8">
        <v>4.5833333333333334E-3</v>
      </c>
      <c r="K117" s="8">
        <v>2.2916666666666669E-2</v>
      </c>
      <c r="L117" s="2">
        <v>0</v>
      </c>
      <c r="M117" s="2">
        <f>+Tabla1[[#This Row],[Tiempo2]]*60</f>
        <v>0</v>
      </c>
      <c r="N117" s="2">
        <v>33</v>
      </c>
      <c r="O117" s="2">
        <v>0</v>
      </c>
      <c r="P117" s="1">
        <v>33</v>
      </c>
      <c r="Q117" s="1">
        <f>+Tabla1[[#This Row],[Hora en mins]]/60</f>
        <v>0.55000000000000004</v>
      </c>
      <c r="R117" s="1">
        <f>+COUNT(Tabla1[[#This Row],[1km]:[22km]])</f>
        <v>5</v>
      </c>
      <c r="S117" s="1">
        <v>260</v>
      </c>
      <c r="T117" s="1" t="s">
        <v>43</v>
      </c>
      <c r="V117" s="1">
        <v>100</v>
      </c>
      <c r="W117" s="8">
        <v>4.9652777777777777E-3</v>
      </c>
      <c r="X117" s="8">
        <v>4.5023148148148149E-3</v>
      </c>
      <c r="Y117" s="8">
        <v>4.386574074074074E-3</v>
      </c>
      <c r="Z117" s="8">
        <v>4.386574074074074E-3</v>
      </c>
      <c r="AA117" s="8">
        <v>4.6180555555555558E-3</v>
      </c>
    </row>
    <row r="118" spans="1:31" ht="13" x14ac:dyDescent="0.3">
      <c r="A118" s="4">
        <f>WEEKNUM(Tabla1[[#This Row],[Fecha]])</f>
        <v>17</v>
      </c>
      <c r="B118" s="5">
        <v>42114</v>
      </c>
      <c r="C118" s="6">
        <f>+MONTH(Tabla1[[#This Row],[Fecha]])</f>
        <v>4</v>
      </c>
      <c r="D118" s="2">
        <f>+YEAR(Tabla1[[#This Row],[Fecha]])</f>
        <v>2015</v>
      </c>
      <c r="E118" s="1" t="s">
        <v>68</v>
      </c>
      <c r="F118" s="1">
        <v>19</v>
      </c>
      <c r="G118" s="7" t="str">
        <f>+TEXT(Tabla1[[#This Row],[Fecha]],"ddd")</f>
        <v>lun</v>
      </c>
      <c r="H118" s="1" t="s">
        <v>44</v>
      </c>
      <c r="I118" s="1">
        <v>5.03</v>
      </c>
      <c r="J118" s="8">
        <v>5.115740740740741E-3</v>
      </c>
      <c r="K118" s="8">
        <v>2.5775462962962962E-2</v>
      </c>
      <c r="L118" s="2">
        <v>0</v>
      </c>
      <c r="M118" s="2">
        <f>+Tabla1[[#This Row],[Tiempo2]]*60</f>
        <v>0</v>
      </c>
      <c r="N118" s="2">
        <v>37</v>
      </c>
      <c r="O118" s="2">
        <v>7</v>
      </c>
      <c r="P118" s="1">
        <v>37.700000000000003</v>
      </c>
      <c r="Q118" s="1">
        <f>+Tabla1[[#This Row],[Hora en mins]]/60</f>
        <v>0.62833333333333341</v>
      </c>
      <c r="R118" s="1">
        <f>+COUNT(Tabla1[[#This Row],[1km]:[22km]])</f>
        <v>5</v>
      </c>
      <c r="S118" s="1">
        <v>264</v>
      </c>
      <c r="T118" s="1" t="s">
        <v>43</v>
      </c>
      <c r="V118" s="1">
        <v>68</v>
      </c>
      <c r="W118" s="8">
        <v>5.4745370370370373E-3</v>
      </c>
      <c r="X118" s="8">
        <v>5.2777777777777771E-3</v>
      </c>
      <c r="Y118" s="8">
        <v>4.9074074074074072E-3</v>
      </c>
      <c r="Z118" s="8">
        <v>4.8379629629629632E-3</v>
      </c>
      <c r="AA118" s="8">
        <v>4.6296296296296302E-3</v>
      </c>
    </row>
    <row r="119" spans="1:31" ht="13" x14ac:dyDescent="0.3">
      <c r="A119" s="4">
        <f>WEEKNUM(Tabla1[[#This Row],[Fecha]])</f>
        <v>17</v>
      </c>
      <c r="B119" s="5">
        <v>42116</v>
      </c>
      <c r="C119" s="6">
        <f>+MONTH(Tabla1[[#This Row],[Fecha]])</f>
        <v>4</v>
      </c>
      <c r="D119" s="2">
        <f>+YEAR(Tabla1[[#This Row],[Fecha]])</f>
        <v>2015</v>
      </c>
      <c r="E119" s="1" t="s">
        <v>65</v>
      </c>
      <c r="F119" s="1">
        <v>11</v>
      </c>
      <c r="G119" s="7" t="str">
        <f>+TEXT(Tabla1[[#This Row],[Fecha]],"ddd")</f>
        <v>mié</v>
      </c>
      <c r="H119" s="1" t="s">
        <v>44</v>
      </c>
      <c r="I119" s="1">
        <v>3.5</v>
      </c>
      <c r="J119" s="8">
        <v>4.8263888888888887E-3</v>
      </c>
      <c r="K119" s="8">
        <v>1.6921296296296299E-2</v>
      </c>
      <c r="L119" s="2">
        <v>0</v>
      </c>
      <c r="M119" s="2">
        <f>+Tabla1[[#This Row],[Tiempo2]]*60</f>
        <v>0</v>
      </c>
      <c r="N119" s="2">
        <v>24</v>
      </c>
      <c r="O119" s="2">
        <v>22</v>
      </c>
      <c r="P119" s="1">
        <v>24.22</v>
      </c>
      <c r="Q119" s="1">
        <f>+Tabla1[[#This Row],[Hora en mins]]/60</f>
        <v>0.40366666666666667</v>
      </c>
      <c r="R119" s="1">
        <f>+COUNT(Tabla1[[#This Row],[1km]:[22km]])</f>
        <v>3</v>
      </c>
      <c r="S119" s="1">
        <v>183</v>
      </c>
      <c r="T119" s="1" t="s">
        <v>43</v>
      </c>
      <c r="V119" s="1">
        <v>69</v>
      </c>
      <c r="W119" s="8">
        <v>4.9884259259259265E-3</v>
      </c>
      <c r="X119" s="8">
        <v>4.7685185185185183E-3</v>
      </c>
      <c r="Y119" s="8">
        <v>4.8148148148148152E-3</v>
      </c>
    </row>
    <row r="120" spans="1:31" ht="13" x14ac:dyDescent="0.3">
      <c r="A120" s="4">
        <f>WEEKNUM(Tabla1[[#This Row],[Fecha]])</f>
        <v>18</v>
      </c>
      <c r="B120" s="5">
        <v>42120</v>
      </c>
      <c r="C120" s="6">
        <f>+MONTH(Tabla1[[#This Row],[Fecha]])</f>
        <v>4</v>
      </c>
      <c r="D120" s="2">
        <f>+YEAR(Tabla1[[#This Row],[Fecha]])</f>
        <v>2015</v>
      </c>
      <c r="E120" s="1" t="s">
        <v>68</v>
      </c>
      <c r="F120" s="1">
        <v>22</v>
      </c>
      <c r="G120" s="7" t="str">
        <f>+TEXT(Tabla1[[#This Row],[Fecha]],"ddd")</f>
        <v>dom</v>
      </c>
      <c r="H120" s="1" t="s">
        <v>44</v>
      </c>
      <c r="I120" s="1">
        <v>5.6</v>
      </c>
      <c r="J120" s="8">
        <v>4.6412037037037038E-3</v>
      </c>
      <c r="K120" s="8">
        <v>2.6006944444444447E-2</v>
      </c>
      <c r="L120" s="2">
        <v>0</v>
      </c>
      <c r="M120" s="2">
        <f>+Tabla1[[#This Row],[Tiempo2]]*60</f>
        <v>0</v>
      </c>
      <c r="N120" s="2">
        <v>37</v>
      </c>
      <c r="O120" s="2">
        <v>27</v>
      </c>
      <c r="P120" s="1">
        <v>37.270000000000003</v>
      </c>
      <c r="Q120" s="1">
        <f>+Tabla1[[#This Row],[Hora en mins]]/60</f>
        <v>0.62116666666666676</v>
      </c>
      <c r="R120" s="1">
        <f>+COUNT(Tabla1[[#This Row],[1km]:[22km]])</f>
        <v>5</v>
      </c>
      <c r="S120" s="1">
        <v>292</v>
      </c>
      <c r="T120" s="1" t="s">
        <v>43</v>
      </c>
      <c r="V120" s="1">
        <v>99</v>
      </c>
      <c r="W120" s="8">
        <v>5.1504629629629635E-3</v>
      </c>
      <c r="X120" s="8">
        <v>4.7569444444444447E-3</v>
      </c>
      <c r="Y120" s="8">
        <v>4.6180555555555558E-3</v>
      </c>
      <c r="Z120" s="8">
        <v>4.5949074074074078E-3</v>
      </c>
      <c r="AA120" s="8">
        <v>4.5717592592592589E-3</v>
      </c>
    </row>
    <row r="121" spans="1:31" ht="13" x14ac:dyDescent="0.3">
      <c r="A121" s="4">
        <f>WEEKNUM(Tabla1[[#This Row],[Fecha]])</f>
        <v>18</v>
      </c>
      <c r="B121" s="5">
        <v>42121</v>
      </c>
      <c r="C121" s="6">
        <f>+MONTH(Tabla1[[#This Row],[Fecha]])</f>
        <v>4</v>
      </c>
      <c r="D121" s="2">
        <f>+YEAR(Tabla1[[#This Row],[Fecha]])</f>
        <v>2015</v>
      </c>
      <c r="E121" s="1" t="s">
        <v>65</v>
      </c>
      <c r="F121" s="1" t="s">
        <v>48</v>
      </c>
      <c r="G121" s="7" t="str">
        <f>+TEXT(Tabla1[[#This Row],[Fecha]],"ddd")</f>
        <v>lun</v>
      </c>
      <c r="H121" s="1" t="s">
        <v>44</v>
      </c>
      <c r="I121" s="1">
        <v>4.01</v>
      </c>
      <c r="J121" s="8">
        <v>4.5370370370370365E-3</v>
      </c>
      <c r="K121" s="8">
        <v>1.8206018518518517E-2</v>
      </c>
      <c r="L121" s="2">
        <v>0</v>
      </c>
      <c r="M121" s="2">
        <f>+Tabla1[[#This Row],[Tiempo2]]*60</f>
        <v>0</v>
      </c>
      <c r="N121" s="2">
        <v>26</v>
      </c>
      <c r="O121" s="2">
        <v>13</v>
      </c>
      <c r="P121" s="1">
        <v>26.13</v>
      </c>
      <c r="Q121" s="1">
        <f>+Tabla1[[#This Row],[Hora en mins]]/60</f>
        <v>0.4355</v>
      </c>
      <c r="R121" s="1">
        <f>+COUNT(Tabla1[[#This Row],[1km]:[22km]])</f>
        <v>4</v>
      </c>
      <c r="S121" s="1">
        <v>209</v>
      </c>
      <c r="T121" s="1" t="s">
        <v>43</v>
      </c>
      <c r="V121" s="1" t="s">
        <v>48</v>
      </c>
      <c r="W121" s="8">
        <v>4.8148148148148152E-3</v>
      </c>
      <c r="X121" s="8">
        <v>4.5023148148148149E-3</v>
      </c>
      <c r="Y121" s="8">
        <v>4.409722222222222E-3</v>
      </c>
      <c r="Z121" s="8">
        <v>4.4212962962962956E-3</v>
      </c>
    </row>
    <row r="122" spans="1:31" ht="13" x14ac:dyDescent="0.3">
      <c r="A122" s="4">
        <f>WEEKNUM(Tabla1[[#This Row],[Fecha]])</f>
        <v>19</v>
      </c>
      <c r="B122" s="5">
        <v>42133</v>
      </c>
      <c r="C122" s="6">
        <f>+MONTH(Tabla1[[#This Row],[Fecha]])</f>
        <v>5</v>
      </c>
      <c r="D122" s="2">
        <f>+YEAR(Tabla1[[#This Row],[Fecha]])</f>
        <v>2015</v>
      </c>
      <c r="E122" s="1" t="s">
        <v>68</v>
      </c>
      <c r="F122" s="1">
        <v>18</v>
      </c>
      <c r="G122" s="7" t="str">
        <f>+TEXT(Tabla1[[#This Row],[Fecha]],"ddd")</f>
        <v>sáb</v>
      </c>
      <c r="H122" s="1" t="s">
        <v>44</v>
      </c>
      <c r="I122" s="1">
        <v>5.1100000000000003</v>
      </c>
      <c r="J122" s="8">
        <v>4.9652777777777777E-3</v>
      </c>
      <c r="K122" s="8">
        <v>2.5381944444444443E-2</v>
      </c>
      <c r="L122" s="2">
        <v>0</v>
      </c>
      <c r="M122" s="2">
        <f>+Tabla1[[#This Row],[Tiempo2]]*60</f>
        <v>0</v>
      </c>
      <c r="N122" s="2">
        <v>36</v>
      </c>
      <c r="O122" s="2">
        <v>33</v>
      </c>
      <c r="P122" s="1">
        <v>36.33</v>
      </c>
      <c r="Q122" s="1">
        <f>+Tabla1[[#This Row],[Hora en mins]]/60</f>
        <v>0.60549999999999993</v>
      </c>
      <c r="R122" s="1">
        <f>+COUNT(Tabla1[[#This Row],[1km]:[22km]])</f>
        <v>5</v>
      </c>
      <c r="S122" s="1">
        <v>268</v>
      </c>
      <c r="T122" s="1" t="s">
        <v>43</v>
      </c>
      <c r="V122" s="1">
        <v>60</v>
      </c>
      <c r="W122" s="8">
        <v>5.0925925925925921E-3</v>
      </c>
      <c r="X122" s="8">
        <v>5.162037037037037E-3</v>
      </c>
      <c r="Y122" s="8">
        <v>5.138888888888889E-3</v>
      </c>
      <c r="Z122" s="8">
        <v>4.3981481481481484E-3</v>
      </c>
      <c r="AA122" s="8">
        <v>4.8032407407407407E-3</v>
      </c>
    </row>
    <row r="123" spans="1:31" ht="13" x14ac:dyDescent="0.3">
      <c r="A123" s="4">
        <f>WEEKNUM(Tabla1[[#This Row],[Fecha]])</f>
        <v>20</v>
      </c>
      <c r="B123" s="5">
        <v>42134</v>
      </c>
      <c r="C123" s="6">
        <f>+MONTH(Tabla1[[#This Row],[Fecha]])</f>
        <v>5</v>
      </c>
      <c r="D123" s="2">
        <f>+YEAR(Tabla1[[#This Row],[Fecha]])</f>
        <v>2015</v>
      </c>
      <c r="E123" s="1" t="s">
        <v>68</v>
      </c>
      <c r="F123" s="1">
        <v>16</v>
      </c>
      <c r="G123" s="7" t="str">
        <f>+TEXT(Tabla1[[#This Row],[Fecha]],"ddd")</f>
        <v>dom</v>
      </c>
      <c r="H123" s="1" t="s">
        <v>44</v>
      </c>
      <c r="I123" s="1">
        <v>5.39</v>
      </c>
      <c r="J123" s="8">
        <v>4.6180555555555558E-3</v>
      </c>
      <c r="K123" s="8">
        <v>2.4930555555555553E-2</v>
      </c>
      <c r="L123" s="2">
        <v>0</v>
      </c>
      <c r="M123" s="2">
        <f>+Tabla1[[#This Row],[Tiempo2]]*60</f>
        <v>0</v>
      </c>
      <c r="N123" s="2">
        <v>35</v>
      </c>
      <c r="O123" s="2">
        <v>54</v>
      </c>
      <c r="P123" s="1">
        <v>35.54</v>
      </c>
      <c r="Q123" s="1">
        <f>+Tabla1[[#This Row],[Hora en mins]]/60</f>
        <v>0.59233333333333327</v>
      </c>
      <c r="R123" s="1">
        <f>+COUNT(Tabla1[[#This Row],[1km]:[22km]])</f>
        <v>5</v>
      </c>
      <c r="S123" s="1">
        <v>281</v>
      </c>
      <c r="T123" s="1" t="s">
        <v>43</v>
      </c>
      <c r="V123" s="1">
        <v>102</v>
      </c>
      <c r="W123" s="8">
        <v>4.2245370370370371E-3</v>
      </c>
      <c r="X123" s="8">
        <v>4.8263888888888887E-3</v>
      </c>
      <c r="Y123" s="8">
        <v>4.8379629629629632E-3</v>
      </c>
      <c r="Z123" s="8">
        <v>4.6643518518518518E-3</v>
      </c>
      <c r="AA123" s="8">
        <v>4.5486111111111109E-3</v>
      </c>
    </row>
    <row r="124" spans="1:31" ht="13" x14ac:dyDescent="0.3">
      <c r="A124" s="4">
        <f>WEEKNUM(Tabla1[[#This Row],[Fecha]])</f>
        <v>20</v>
      </c>
      <c r="B124" s="5">
        <v>42140</v>
      </c>
      <c r="C124" s="6">
        <f>+MONTH(Tabla1[[#This Row],[Fecha]])</f>
        <v>5</v>
      </c>
      <c r="D124" s="2">
        <f>+YEAR(Tabla1[[#This Row],[Fecha]])</f>
        <v>2015</v>
      </c>
      <c r="E124" s="1" t="s">
        <v>68</v>
      </c>
      <c r="F124" s="1">
        <v>19</v>
      </c>
      <c r="G124" s="7" t="str">
        <f>+TEXT(Tabla1[[#This Row],[Fecha]],"ddd")</f>
        <v>sáb</v>
      </c>
      <c r="H124" s="1" t="s">
        <v>44</v>
      </c>
      <c r="I124" s="1">
        <v>7.01</v>
      </c>
      <c r="J124" s="8">
        <v>5.1041666666666666E-3</v>
      </c>
      <c r="K124" s="8">
        <v>3.5856481481481482E-2</v>
      </c>
      <c r="L124" s="2">
        <v>0</v>
      </c>
      <c r="M124" s="2">
        <f>+Tabla1[[#This Row],[Tiempo2]]*60</f>
        <v>0</v>
      </c>
      <c r="N124" s="2">
        <v>51</v>
      </c>
      <c r="O124" s="2">
        <v>38</v>
      </c>
      <c r="P124" s="1">
        <v>51.38</v>
      </c>
      <c r="Q124" s="1">
        <f>+Tabla1[[#This Row],[Hora en mins]]/60</f>
        <v>0.85633333333333339</v>
      </c>
      <c r="R124" s="1">
        <f>+COUNT(Tabla1[[#This Row],[1km]:[22km]])</f>
        <v>7</v>
      </c>
      <c r="S124" s="1">
        <v>368</v>
      </c>
      <c r="T124" s="1" t="s">
        <v>43</v>
      </c>
      <c r="V124" s="1">
        <v>173</v>
      </c>
      <c r="W124" s="8">
        <v>5.2662037037037035E-3</v>
      </c>
      <c r="X124" s="8">
        <v>5.3356481481481484E-3</v>
      </c>
      <c r="Y124" s="8">
        <v>5.2430555555555555E-3</v>
      </c>
      <c r="Z124" s="8">
        <v>5.1041666666666666E-3</v>
      </c>
      <c r="AA124" s="8">
        <v>4.9189814814814816E-3</v>
      </c>
      <c r="AB124" s="8">
        <v>4.9884259259259265E-3</v>
      </c>
      <c r="AC124" s="8">
        <v>4.9074074074074072E-3</v>
      </c>
    </row>
    <row r="125" spans="1:31" ht="13" x14ac:dyDescent="0.3">
      <c r="A125" s="4">
        <f>WEEKNUM(Tabla1[[#This Row],[Fecha]])</f>
        <v>21</v>
      </c>
      <c r="B125" s="5">
        <v>42141</v>
      </c>
      <c r="C125" s="6">
        <f>+MONTH(Tabla1[[#This Row],[Fecha]])</f>
        <v>5</v>
      </c>
      <c r="D125" s="2">
        <f>+YEAR(Tabla1[[#This Row],[Fecha]])</f>
        <v>2015</v>
      </c>
      <c r="E125" s="1" t="s">
        <v>68</v>
      </c>
      <c r="F125" s="1">
        <v>21</v>
      </c>
      <c r="G125" s="7" t="str">
        <f>+TEXT(Tabla1[[#This Row],[Fecha]],"ddd")</f>
        <v>dom</v>
      </c>
      <c r="H125" s="1" t="s">
        <v>44</v>
      </c>
      <c r="I125" s="1">
        <v>1.45</v>
      </c>
      <c r="J125" s="8">
        <v>5.347222222222222E-3</v>
      </c>
      <c r="K125" s="8">
        <v>7.789351851851852E-3</v>
      </c>
      <c r="L125" s="2">
        <v>0</v>
      </c>
      <c r="M125" s="2">
        <f>+Tabla1[[#This Row],[Tiempo2]]*60</f>
        <v>0</v>
      </c>
      <c r="N125" s="2">
        <v>11</v>
      </c>
      <c r="O125" s="2">
        <v>13</v>
      </c>
      <c r="P125" s="1">
        <v>11.13</v>
      </c>
      <c r="Q125" s="1">
        <f>+Tabla1[[#This Row],[Hora en mins]]/60</f>
        <v>0.18550000000000003</v>
      </c>
      <c r="R125" s="1">
        <f>+COUNT(Tabla1[[#This Row],[1km]:[22km]])</f>
        <v>1</v>
      </c>
      <c r="S125" s="1">
        <v>74</v>
      </c>
      <c r="T125" s="1" t="s">
        <v>43</v>
      </c>
      <c r="V125" s="1">
        <v>45</v>
      </c>
      <c r="W125" s="8">
        <v>5.162037037037037E-3</v>
      </c>
    </row>
    <row r="126" spans="1:31" ht="13" x14ac:dyDescent="0.3">
      <c r="A126" s="4">
        <f>WEEKNUM(Tabla1[[#This Row],[Fecha]])</f>
        <v>27</v>
      </c>
      <c r="B126" s="5">
        <v>42189</v>
      </c>
      <c r="C126" s="6">
        <f>+MONTH(Tabla1[[#This Row],[Fecha]])</f>
        <v>7</v>
      </c>
      <c r="D126" s="2">
        <f>+YEAR(Tabla1[[#This Row],[Fecha]])</f>
        <v>2015</v>
      </c>
      <c r="E126" s="1" t="s">
        <v>67</v>
      </c>
      <c r="F126" s="1">
        <v>10</v>
      </c>
      <c r="G126" s="7" t="str">
        <f>+TEXT(Tabla1[[#This Row],[Fecha]],"ddd")</f>
        <v>sáb</v>
      </c>
      <c r="H126" s="1" t="s">
        <v>44</v>
      </c>
      <c r="I126" s="1">
        <v>3.85</v>
      </c>
      <c r="J126" s="8">
        <v>6.3310185185185197E-3</v>
      </c>
      <c r="K126" s="8">
        <v>2.4432870370370369E-2</v>
      </c>
      <c r="L126" s="2">
        <v>0</v>
      </c>
      <c r="M126" s="2">
        <f>+Tabla1[[#This Row],[Tiempo2]]*60</f>
        <v>0</v>
      </c>
      <c r="N126" s="2">
        <v>35</v>
      </c>
      <c r="O126" s="2">
        <v>11</v>
      </c>
      <c r="P126" s="1">
        <v>35.11</v>
      </c>
      <c r="Q126" s="1">
        <f>+Tabla1[[#This Row],[Hora en mins]]/60</f>
        <v>0.58516666666666661</v>
      </c>
      <c r="R126" s="1">
        <f>+COUNT(Tabla1[[#This Row],[1km]:[22km]])</f>
        <v>3</v>
      </c>
      <c r="S126" s="1">
        <v>158</v>
      </c>
      <c r="T126" s="1" t="s">
        <v>43</v>
      </c>
      <c r="V126" s="1">
        <v>47</v>
      </c>
      <c r="W126" s="8">
        <v>5.115740740740741E-3</v>
      </c>
      <c r="X126" s="8">
        <v>5.9837962962962961E-3</v>
      </c>
      <c r="Y126" s="8">
        <v>7.4421296296296293E-3</v>
      </c>
    </row>
    <row r="127" spans="1:31" ht="13" x14ac:dyDescent="0.3">
      <c r="A127" s="4">
        <f>WEEKNUM(Tabla1[[#This Row],[Fecha]])</f>
        <v>31</v>
      </c>
      <c r="B127" s="5">
        <v>42213</v>
      </c>
      <c r="C127" s="6">
        <f>+MONTH(Tabla1[[#This Row],[Fecha]])</f>
        <v>7</v>
      </c>
      <c r="D127" s="2">
        <f>+YEAR(Tabla1[[#This Row],[Fecha]])</f>
        <v>2015</v>
      </c>
      <c r="E127" s="1" t="s">
        <v>67</v>
      </c>
      <c r="F127" s="1">
        <v>25</v>
      </c>
      <c r="G127" s="7" t="str">
        <f>+TEXT(Tabla1[[#This Row],[Fecha]],"ddd")</f>
        <v>mar</v>
      </c>
      <c r="H127" s="1" t="s">
        <v>44</v>
      </c>
      <c r="I127" s="1">
        <v>6.14</v>
      </c>
      <c r="J127" s="8">
        <v>5.6134259259259271E-3</v>
      </c>
      <c r="K127" s="8">
        <v>3.4456018518518518E-2</v>
      </c>
      <c r="L127" s="2">
        <v>0</v>
      </c>
      <c r="M127" s="2">
        <f>+Tabla1[[#This Row],[Tiempo2]]*60</f>
        <v>0</v>
      </c>
      <c r="N127" s="2">
        <v>49</v>
      </c>
      <c r="O127" s="2">
        <v>37</v>
      </c>
      <c r="P127" s="1">
        <v>49.37</v>
      </c>
      <c r="Q127" s="1">
        <f>+Tabla1[[#This Row],[Hora en mins]]/60</f>
        <v>0.82283333333333331</v>
      </c>
      <c r="R127" s="1">
        <f>+COUNT(Tabla1[[#This Row],[1km]:[22km]])</f>
        <v>6</v>
      </c>
      <c r="S127" s="1">
        <v>296</v>
      </c>
      <c r="T127" s="1" t="s">
        <v>43</v>
      </c>
      <c r="V127" s="1">
        <v>110</v>
      </c>
      <c r="W127" s="8">
        <v>4.9305555555555552E-3</v>
      </c>
      <c r="X127" s="8">
        <v>5.4513888888888884E-3</v>
      </c>
      <c r="Y127" s="8">
        <v>5.6018518518518518E-3</v>
      </c>
      <c r="Z127" s="8">
        <v>5.7523148148148143E-3</v>
      </c>
      <c r="AA127" s="8">
        <v>5.5092592592592589E-3</v>
      </c>
      <c r="AB127" s="8">
        <v>6.1805555555555563E-3</v>
      </c>
    </row>
    <row r="128" spans="1:31" ht="13" x14ac:dyDescent="0.3">
      <c r="A128" s="4">
        <f>WEEKNUM(Tabla1[[#This Row],[Fecha]])</f>
        <v>32</v>
      </c>
      <c r="B128" s="5">
        <v>42219</v>
      </c>
      <c r="C128" s="6">
        <f>+MONTH(Tabla1[[#This Row],[Fecha]])</f>
        <v>8</v>
      </c>
      <c r="D128" s="2">
        <f>+YEAR(Tabla1[[#This Row],[Fecha]])</f>
        <v>2015</v>
      </c>
      <c r="E128" s="1" t="s">
        <v>66</v>
      </c>
      <c r="F128" s="1">
        <v>28</v>
      </c>
      <c r="G128" s="7" t="str">
        <f>+TEXT(Tabla1[[#This Row],[Fecha]],"ddd")</f>
        <v>lun</v>
      </c>
      <c r="H128" s="1" t="s">
        <v>56</v>
      </c>
      <c r="I128" s="1">
        <v>4.83</v>
      </c>
      <c r="J128" s="8">
        <v>5.3125000000000004E-3</v>
      </c>
      <c r="K128" s="8">
        <v>2.5659722222222223E-2</v>
      </c>
      <c r="L128" s="2">
        <v>0</v>
      </c>
      <c r="M128" s="2">
        <f>+Tabla1[[#This Row],[Tiempo2]]*60</f>
        <v>0</v>
      </c>
      <c r="N128" s="2">
        <v>36</v>
      </c>
      <c r="O128" s="2">
        <v>57</v>
      </c>
      <c r="P128" s="1">
        <v>36.57</v>
      </c>
      <c r="Q128" s="1">
        <f>+Tabla1[[#This Row],[Hora en mins]]/60</f>
        <v>0.60950000000000004</v>
      </c>
      <c r="R128" s="1">
        <f>+COUNT(Tabla1[[#This Row],[1km]:[22km]])</f>
        <v>4</v>
      </c>
      <c r="S128" s="1">
        <v>248</v>
      </c>
      <c r="T128" s="1" t="s">
        <v>43</v>
      </c>
      <c r="V128" s="1">
        <v>109</v>
      </c>
      <c r="W128" s="8">
        <v>5.0231481481481481E-3</v>
      </c>
      <c r="X128" s="8">
        <v>4.8495370370370368E-3</v>
      </c>
      <c r="Y128" s="8">
        <v>4.9768518518518521E-3</v>
      </c>
      <c r="Z128" s="8">
        <v>5.0694444444444441E-3</v>
      </c>
    </row>
    <row r="129" spans="1:29" ht="13" x14ac:dyDescent="0.3">
      <c r="A129" s="4">
        <f>WEEKNUM(Tabla1[[#This Row],[Fecha]])</f>
        <v>41</v>
      </c>
      <c r="B129" s="5">
        <v>42283</v>
      </c>
      <c r="C129" s="6">
        <f>+MONTH(Tabla1[[#This Row],[Fecha]])</f>
        <v>10</v>
      </c>
      <c r="D129" s="2">
        <f>+YEAR(Tabla1[[#This Row],[Fecha]])</f>
        <v>2015</v>
      </c>
      <c r="E129" s="1" t="s">
        <v>65</v>
      </c>
      <c r="F129" s="1">
        <v>15</v>
      </c>
      <c r="G129" s="7" t="str">
        <f>+TEXT(Tabla1[[#This Row],[Fecha]],"ddd")</f>
        <v>mar</v>
      </c>
      <c r="H129" s="1" t="s">
        <v>44</v>
      </c>
      <c r="I129" s="1">
        <v>3.05</v>
      </c>
      <c r="J129" s="8">
        <v>6.2962962962962964E-3</v>
      </c>
      <c r="K129" s="8">
        <v>1.923611111111111E-2</v>
      </c>
      <c r="L129" s="2">
        <v>0</v>
      </c>
      <c r="M129" s="2">
        <f>+Tabla1[[#This Row],[Tiempo2]]*60</f>
        <v>0</v>
      </c>
      <c r="N129" s="2">
        <v>27</v>
      </c>
      <c r="O129" s="2">
        <v>42</v>
      </c>
      <c r="P129" s="1">
        <v>27.42</v>
      </c>
      <c r="Q129" s="1">
        <f>+Tabla1[[#This Row],[Hora en mins]]/60</f>
        <v>0.45700000000000002</v>
      </c>
      <c r="R129" s="1">
        <f>+COUNT(Tabla1[[#This Row],[1km]:[22km]])</f>
        <v>3</v>
      </c>
      <c r="S129" s="1">
        <v>126</v>
      </c>
      <c r="T129" s="1" t="s">
        <v>43</v>
      </c>
      <c r="V129" s="1">
        <v>72</v>
      </c>
      <c r="W129" s="8">
        <v>5.138888888888889E-3</v>
      </c>
      <c r="X129" s="8">
        <v>5.4282407407407404E-3</v>
      </c>
      <c r="Y129" s="8">
        <v>8.3449074074074085E-3</v>
      </c>
    </row>
    <row r="130" spans="1:29" ht="13" x14ac:dyDescent="0.3">
      <c r="A130" s="4">
        <f>WEEKNUM(Tabla1[[#This Row],[Fecha]])</f>
        <v>5</v>
      </c>
      <c r="B130" s="5">
        <v>42764</v>
      </c>
      <c r="C130" s="6">
        <f>+MONTH(Tabla1[[#This Row],[Fecha]])</f>
        <v>1</v>
      </c>
      <c r="D130" s="2">
        <f>+YEAR(Tabla1[[#This Row],[Fecha]])</f>
        <v>2017</v>
      </c>
      <c r="E130" s="1" t="s">
        <v>68</v>
      </c>
      <c r="F130" s="1">
        <v>28</v>
      </c>
      <c r="G130" s="7" t="str">
        <f>+TEXT(Tabla1[[#This Row],[Fecha]],"ddd")</f>
        <v>dom</v>
      </c>
      <c r="H130" s="1" t="s">
        <v>44</v>
      </c>
      <c r="I130" s="1">
        <v>5.83</v>
      </c>
      <c r="J130" s="8">
        <v>5.5555555555555558E-3</v>
      </c>
      <c r="K130" s="8">
        <v>3.2395833333333332E-2</v>
      </c>
      <c r="L130" s="2">
        <v>0</v>
      </c>
      <c r="M130" s="2">
        <f>+Tabla1[[#This Row],[Tiempo2]]*60</f>
        <v>0</v>
      </c>
      <c r="N130" s="2">
        <v>46</v>
      </c>
      <c r="O130" s="2">
        <v>39</v>
      </c>
      <c r="P130" s="1">
        <v>46.39</v>
      </c>
      <c r="Q130" s="1">
        <f>+Tabla1[[#This Row],[Hora en mins]]/60</f>
        <v>0.77316666666666667</v>
      </c>
      <c r="R130" s="1">
        <f>+COUNT(Tabla1[[#This Row],[1km]:[22km]])</f>
        <v>5</v>
      </c>
      <c r="S130" s="1">
        <v>356</v>
      </c>
      <c r="T130" s="1" t="s">
        <v>43</v>
      </c>
      <c r="V130" s="1">
        <v>56</v>
      </c>
      <c r="W130" s="8">
        <v>5.7870370370370376E-3</v>
      </c>
      <c r="X130" s="8">
        <v>6.0648148148148145E-3</v>
      </c>
      <c r="Y130" s="8">
        <v>5.6018518518518518E-3</v>
      </c>
      <c r="Z130" s="8">
        <v>5.4166666666666669E-3</v>
      </c>
      <c r="AA130" s="8">
        <v>5.5208333333333333E-3</v>
      </c>
    </row>
    <row r="131" spans="1:29" ht="13" x14ac:dyDescent="0.3">
      <c r="A131" s="4">
        <f>WEEKNUM(Tabla1[[#This Row],[Fecha]])</f>
        <v>5</v>
      </c>
      <c r="B131" s="5">
        <v>42767</v>
      </c>
      <c r="C131" s="6">
        <f>+MONTH(Tabla1[[#This Row],[Fecha]])</f>
        <v>2</v>
      </c>
      <c r="D131" s="2">
        <f>+YEAR(Tabla1[[#This Row],[Fecha]])</f>
        <v>2017</v>
      </c>
      <c r="E131" s="1" t="s">
        <v>66</v>
      </c>
      <c r="F131" s="1">
        <v>26</v>
      </c>
      <c r="G131" s="7" t="str">
        <f>+TEXT(Tabla1[[#This Row],[Fecha]],"ddd")</f>
        <v>mié</v>
      </c>
      <c r="H131" s="1" t="s">
        <v>44</v>
      </c>
      <c r="I131" s="1">
        <v>6.79</v>
      </c>
      <c r="J131" s="8">
        <v>4.8842592592592592E-3</v>
      </c>
      <c r="K131" s="8">
        <v>3.3217592592592597E-2</v>
      </c>
      <c r="L131" s="2">
        <v>0</v>
      </c>
      <c r="M131" s="2">
        <f>+Tabla1[[#This Row],[Tiempo2]]*60</f>
        <v>0</v>
      </c>
      <c r="N131" s="2">
        <v>47</v>
      </c>
      <c r="O131" s="2">
        <v>50</v>
      </c>
      <c r="P131" s="1">
        <v>47.5</v>
      </c>
      <c r="Q131" s="1">
        <f>+Tabla1[[#This Row],[Hora en mins]]/60</f>
        <v>0.79166666666666663</v>
      </c>
      <c r="R131" s="1">
        <f>+COUNT(Tabla1[[#This Row],[1km]:[22km]])</f>
        <v>6</v>
      </c>
      <c r="S131" s="1">
        <v>430</v>
      </c>
      <c r="T131" s="1" t="s">
        <v>43</v>
      </c>
      <c r="V131" s="1">
        <v>68</v>
      </c>
      <c r="W131" s="8">
        <v>4.9537037037037041E-3</v>
      </c>
      <c r="X131" s="8">
        <v>4.9884259259259265E-3</v>
      </c>
      <c r="Y131" s="8">
        <v>5.208333333333333E-3</v>
      </c>
      <c r="Z131" s="8">
        <v>5.0000000000000001E-3</v>
      </c>
      <c r="AA131" s="8">
        <v>4.7800925925925919E-3</v>
      </c>
      <c r="AB131" s="8">
        <v>4.8495370370370368E-3</v>
      </c>
    </row>
    <row r="132" spans="1:29" ht="13" x14ac:dyDescent="0.3">
      <c r="A132" s="4">
        <f>WEEKNUM(Tabla1[[#This Row],[Fecha]])</f>
        <v>5</v>
      </c>
      <c r="B132" s="5">
        <v>42768</v>
      </c>
      <c r="C132" s="6">
        <f>+MONTH(Tabla1[[#This Row],[Fecha]])</f>
        <v>2</v>
      </c>
      <c r="D132" s="2">
        <f>+YEAR(Tabla1[[#This Row],[Fecha]])</f>
        <v>2017</v>
      </c>
      <c r="E132" s="1" t="s">
        <v>66</v>
      </c>
      <c r="F132" s="1">
        <v>24</v>
      </c>
      <c r="G132" s="7" t="str">
        <f>+TEXT(Tabla1[[#This Row],[Fecha]],"ddd")</f>
        <v>jue</v>
      </c>
      <c r="H132" s="1" t="s">
        <v>44</v>
      </c>
      <c r="I132" s="1">
        <v>5.39</v>
      </c>
      <c r="J132" s="8">
        <v>5.0810185185185186E-3</v>
      </c>
      <c r="K132" s="8">
        <v>2.7465277777777772E-2</v>
      </c>
      <c r="L132" s="2">
        <v>0</v>
      </c>
      <c r="M132" s="2">
        <f>+Tabla1[[#This Row],[Tiempo2]]*60</f>
        <v>0</v>
      </c>
      <c r="N132" s="2">
        <v>39</v>
      </c>
      <c r="O132" s="2">
        <v>33</v>
      </c>
      <c r="P132" s="1">
        <v>39.33</v>
      </c>
      <c r="Q132" s="1">
        <f>+Tabla1[[#This Row],[Hora en mins]]/60</f>
        <v>0.65549999999999997</v>
      </c>
      <c r="R132" s="1">
        <f>+COUNT(Tabla1[[#This Row],[1km]:[22km]])</f>
        <v>5</v>
      </c>
      <c r="S132" s="1">
        <v>348</v>
      </c>
      <c r="T132" s="1" t="s">
        <v>43</v>
      </c>
      <c r="V132" s="1">
        <v>39</v>
      </c>
      <c r="W132" s="8">
        <v>5.3935185185185188E-3</v>
      </c>
      <c r="X132" s="8">
        <v>4.9537037037037041E-3</v>
      </c>
      <c r="Y132" s="8">
        <v>4.9305555555555552E-3</v>
      </c>
      <c r="Z132" s="8">
        <v>5.162037037037037E-3</v>
      </c>
      <c r="AA132" s="8">
        <v>5.208333333333333E-3</v>
      </c>
    </row>
    <row r="133" spans="1:29" ht="13" x14ac:dyDescent="0.3">
      <c r="A133" s="4">
        <f>WEEKNUM(Tabla1[[#This Row],[Fecha]])</f>
        <v>6</v>
      </c>
      <c r="B133" s="5">
        <v>42771</v>
      </c>
      <c r="C133" s="6">
        <f>+MONTH(Tabla1[[#This Row],[Fecha]])</f>
        <v>2</v>
      </c>
      <c r="D133" s="2">
        <f>+YEAR(Tabla1[[#This Row],[Fecha]])</f>
        <v>2017</v>
      </c>
      <c r="E133" s="1" t="s">
        <v>66</v>
      </c>
      <c r="F133" s="1">
        <v>18</v>
      </c>
      <c r="G133" s="7" t="str">
        <f>+TEXT(Tabla1[[#This Row],[Fecha]],"ddd")</f>
        <v>dom</v>
      </c>
      <c r="H133" s="1" t="s">
        <v>44</v>
      </c>
      <c r="I133" s="1">
        <v>6.35</v>
      </c>
      <c r="J133" s="8">
        <v>4.8495370370370368E-3</v>
      </c>
      <c r="K133" s="8">
        <v>3.078703703703704E-2</v>
      </c>
      <c r="L133" s="2">
        <v>0</v>
      </c>
      <c r="M133" s="2">
        <f>+Tabla1[[#This Row],[Tiempo2]]*60</f>
        <v>0</v>
      </c>
      <c r="N133" s="2">
        <v>44</v>
      </c>
      <c r="O133" s="2">
        <v>20</v>
      </c>
      <c r="P133" s="1">
        <v>44.2</v>
      </c>
      <c r="Q133" s="1">
        <f>+Tabla1[[#This Row],[Hora en mins]]/60</f>
        <v>0.73666666666666669</v>
      </c>
      <c r="R133" s="1">
        <f>+COUNT(Tabla1[[#This Row],[1km]:[22km]])</f>
        <v>6</v>
      </c>
      <c r="S133" s="1">
        <v>408</v>
      </c>
      <c r="T133" s="1" t="s">
        <v>43</v>
      </c>
      <c r="V133" s="1">
        <v>64</v>
      </c>
      <c r="W133" s="8">
        <v>5.4976851851851853E-3</v>
      </c>
      <c r="X133" s="8">
        <v>4.8842592592592592E-3</v>
      </c>
      <c r="Y133" s="8">
        <v>4.9305555555555552E-3</v>
      </c>
      <c r="Z133" s="8">
        <v>4.8379629629629632E-3</v>
      </c>
      <c r="AA133" s="8">
        <v>4.6990740740740743E-3</v>
      </c>
      <c r="AB133" s="8">
        <v>4.4791666666666669E-3</v>
      </c>
    </row>
    <row r="134" spans="1:29" ht="13" x14ac:dyDescent="0.3">
      <c r="A134" s="4">
        <f>WEEKNUM(Tabla1[[#This Row],[Fecha]])</f>
        <v>6</v>
      </c>
      <c r="B134" s="5">
        <v>42772</v>
      </c>
      <c r="C134" s="6">
        <f>+MONTH(Tabla1[[#This Row],[Fecha]])</f>
        <v>2</v>
      </c>
      <c r="D134" s="2">
        <f>+YEAR(Tabla1[[#This Row],[Fecha]])</f>
        <v>2017</v>
      </c>
      <c r="E134" s="1" t="s">
        <v>68</v>
      </c>
      <c r="F134" s="1">
        <v>22</v>
      </c>
      <c r="G134" s="7" t="str">
        <f>+TEXT(Tabla1[[#This Row],[Fecha]],"ddd")</f>
        <v>lun</v>
      </c>
      <c r="H134" s="1" t="s">
        <v>44</v>
      </c>
      <c r="I134" s="1">
        <v>6.26</v>
      </c>
      <c r="J134" s="8">
        <v>4.8842592592592592E-3</v>
      </c>
      <c r="K134" s="8">
        <v>3.0555555555555555E-2</v>
      </c>
      <c r="L134" s="2">
        <v>0</v>
      </c>
      <c r="M134" s="2">
        <f>+Tabla1[[#This Row],[Tiempo2]]*60</f>
        <v>0</v>
      </c>
      <c r="N134" s="2">
        <v>44</v>
      </c>
      <c r="O134" s="2">
        <v>0</v>
      </c>
      <c r="P134" s="1">
        <v>44</v>
      </c>
      <c r="Q134" s="1">
        <f>+Tabla1[[#This Row],[Hora en mins]]/60</f>
        <v>0.73333333333333328</v>
      </c>
      <c r="R134" s="1">
        <f>+COUNT(Tabla1[[#This Row],[1km]:[22km]])</f>
        <v>6</v>
      </c>
      <c r="S134" s="1">
        <v>404</v>
      </c>
      <c r="T134" s="1" t="s">
        <v>43</v>
      </c>
      <c r="V134" s="1">
        <v>45</v>
      </c>
      <c r="W134" s="8">
        <v>5.208333333333333E-3</v>
      </c>
      <c r="X134" s="8">
        <v>4.9652777777777777E-3</v>
      </c>
      <c r="Y134" s="8">
        <v>4.8495370370370368E-3</v>
      </c>
      <c r="Z134" s="8">
        <v>4.8495370370370368E-3</v>
      </c>
      <c r="AA134" s="8">
        <v>5.0462962962962961E-3</v>
      </c>
      <c r="AB134" s="8">
        <v>4.5254629629629629E-3</v>
      </c>
    </row>
    <row r="135" spans="1:29" ht="13" x14ac:dyDescent="0.3">
      <c r="A135" s="4">
        <f>WEEKNUM(Tabla1[[#This Row],[Fecha]])</f>
        <v>6</v>
      </c>
      <c r="B135" s="5">
        <v>42775</v>
      </c>
      <c r="C135" s="6">
        <f>+MONTH(Tabla1[[#This Row],[Fecha]])</f>
        <v>2</v>
      </c>
      <c r="D135" s="2">
        <f>+YEAR(Tabla1[[#This Row],[Fecha]])</f>
        <v>2017</v>
      </c>
      <c r="E135" s="1" t="s">
        <v>67</v>
      </c>
      <c r="F135" s="1">
        <v>24</v>
      </c>
      <c r="G135" s="7" t="str">
        <f>+TEXT(Tabla1[[#This Row],[Fecha]],"ddd")</f>
        <v>jue</v>
      </c>
      <c r="H135" s="1" t="s">
        <v>57</v>
      </c>
      <c r="I135" s="1">
        <v>4.3899999999999997</v>
      </c>
      <c r="J135" s="8">
        <v>5.2546296296296299E-3</v>
      </c>
      <c r="K135" s="8">
        <v>2.3101851851851849E-2</v>
      </c>
      <c r="L135" s="2">
        <v>0</v>
      </c>
      <c r="M135" s="2">
        <f>+Tabla1[[#This Row],[Tiempo2]]*60</f>
        <v>0</v>
      </c>
      <c r="N135" s="2">
        <v>33</v>
      </c>
      <c r="O135" s="2">
        <v>16</v>
      </c>
      <c r="P135" s="1">
        <v>33.159999999999997</v>
      </c>
      <c r="Q135" s="1">
        <f>+Tabla1[[#This Row],[Hora en mins]]/60</f>
        <v>0.55266666666666664</v>
      </c>
      <c r="R135" s="1">
        <f>+COUNT(Tabla1[[#This Row],[1km]:[22km]])</f>
        <v>4</v>
      </c>
      <c r="S135" s="1">
        <v>282</v>
      </c>
      <c r="T135" s="1" t="s">
        <v>43</v>
      </c>
      <c r="V135" s="1">
        <v>21</v>
      </c>
      <c r="W135" s="8">
        <v>5.0347222222222225E-3</v>
      </c>
      <c r="X135" s="8">
        <v>5.7523148148148143E-3</v>
      </c>
      <c r="Y135" s="8">
        <v>4.8379629629629632E-3</v>
      </c>
      <c r="Z135" s="8">
        <v>5.6249999999999989E-3</v>
      </c>
    </row>
    <row r="136" spans="1:29" ht="13" x14ac:dyDescent="0.3">
      <c r="A136" s="4">
        <f>WEEKNUM(Tabla1[[#This Row],[Fecha]])</f>
        <v>7</v>
      </c>
      <c r="B136" s="5">
        <v>42778</v>
      </c>
      <c r="C136" s="6">
        <f>+MONTH(Tabla1[[#This Row],[Fecha]])</f>
        <v>2</v>
      </c>
      <c r="D136" s="2">
        <f>+YEAR(Tabla1[[#This Row],[Fecha]])</f>
        <v>2017</v>
      </c>
      <c r="E136" s="1" t="s">
        <v>68</v>
      </c>
      <c r="F136" s="1">
        <v>21</v>
      </c>
      <c r="G136" s="7" t="str">
        <f>+TEXT(Tabla1[[#This Row],[Fecha]],"ddd")</f>
        <v>dom</v>
      </c>
      <c r="H136" s="1" t="s">
        <v>44</v>
      </c>
      <c r="I136" s="1">
        <v>6.04</v>
      </c>
      <c r="J136" s="8">
        <v>5.0462962962962961E-3</v>
      </c>
      <c r="K136" s="8">
        <v>3.0474537037037036E-2</v>
      </c>
      <c r="L136" s="2">
        <v>0</v>
      </c>
      <c r="M136" s="2">
        <f>+Tabla1[[#This Row],[Tiempo2]]*60</f>
        <v>0</v>
      </c>
      <c r="N136" s="2">
        <v>43</v>
      </c>
      <c r="O136" s="2">
        <v>53</v>
      </c>
      <c r="P136" s="1">
        <v>43.53</v>
      </c>
      <c r="Q136" s="1">
        <f>+Tabla1[[#This Row],[Hora en mins]]/60</f>
        <v>0.72550000000000003</v>
      </c>
      <c r="R136" s="1">
        <f>+COUNT(Tabla1[[#This Row],[1km]:[22km]])</f>
        <v>6</v>
      </c>
      <c r="S136" s="1">
        <v>389</v>
      </c>
      <c r="T136" s="1" t="s">
        <v>43</v>
      </c>
      <c r="V136" s="1">
        <v>37</v>
      </c>
      <c r="W136" s="8">
        <v>5.2893518518518515E-3</v>
      </c>
      <c r="X136" s="8">
        <v>4.8379629629629632E-3</v>
      </c>
      <c r="Y136" s="8">
        <v>5.185185185185185E-3</v>
      </c>
      <c r="Z136" s="8">
        <v>5.2314814814814819E-3</v>
      </c>
      <c r="AA136" s="8">
        <v>5.1273148148148146E-3</v>
      </c>
      <c r="AB136" s="8">
        <v>4.6296296296296302E-3</v>
      </c>
    </row>
    <row r="137" spans="1:29" ht="13" x14ac:dyDescent="0.3">
      <c r="A137" s="4">
        <f>WEEKNUM(Tabla1[[#This Row],[Fecha]])</f>
        <v>9</v>
      </c>
      <c r="B137" s="5">
        <v>42793</v>
      </c>
      <c r="C137" s="6">
        <f>+MONTH(Tabla1[[#This Row],[Fecha]])</f>
        <v>2</v>
      </c>
      <c r="D137" s="2">
        <f>+YEAR(Tabla1[[#This Row],[Fecha]])</f>
        <v>2017</v>
      </c>
      <c r="E137" s="1" t="s">
        <v>65</v>
      </c>
      <c r="F137" s="1">
        <v>24</v>
      </c>
      <c r="G137" s="7" t="str">
        <f>+TEXT(Tabla1[[#This Row],[Fecha]],"ddd")</f>
        <v>lun</v>
      </c>
      <c r="H137" s="1" t="s">
        <v>49</v>
      </c>
      <c r="I137" s="1">
        <v>7.82</v>
      </c>
      <c r="J137" s="8">
        <v>5.1504629629629635E-3</v>
      </c>
      <c r="K137" s="8">
        <v>4.02662037037037E-2</v>
      </c>
      <c r="L137" s="2">
        <v>0</v>
      </c>
      <c r="M137" s="2">
        <f>+Tabla1[[#This Row],[Tiempo2]]*60</f>
        <v>0</v>
      </c>
      <c r="N137" s="2">
        <v>57</v>
      </c>
      <c r="O137" s="2">
        <v>59</v>
      </c>
      <c r="P137" s="1">
        <v>57.59</v>
      </c>
      <c r="Q137" s="1">
        <f>+Tabla1[[#This Row],[Hora en mins]]/60</f>
        <v>0.95983333333333343</v>
      </c>
      <c r="R137" s="1">
        <f>+COUNT(Tabla1[[#This Row],[1km]:[22km]])</f>
        <v>7</v>
      </c>
      <c r="S137" s="1">
        <v>500</v>
      </c>
      <c r="T137" s="1" t="s">
        <v>43</v>
      </c>
      <c r="V137" s="1">
        <v>60</v>
      </c>
      <c r="W137" s="8">
        <v>5.1967592592592595E-3</v>
      </c>
      <c r="X137" s="8">
        <v>4.5717592592592589E-3</v>
      </c>
      <c r="Y137" s="8">
        <v>5.2546296296296299E-3</v>
      </c>
      <c r="Z137" s="8">
        <v>5.7638888888888887E-3</v>
      </c>
      <c r="AA137" s="8">
        <v>5.6481481481481478E-3</v>
      </c>
      <c r="AB137" s="8">
        <v>4.5949074074074078E-3</v>
      </c>
      <c r="AC137" s="8">
        <v>5.0347222222222225E-3</v>
      </c>
    </row>
    <row r="138" spans="1:29" ht="13" x14ac:dyDescent="0.3">
      <c r="A138" s="4">
        <f>WEEKNUM(Tabla1[[#This Row],[Fecha]])</f>
        <v>9</v>
      </c>
      <c r="B138" s="5">
        <v>42794</v>
      </c>
      <c r="C138" s="6">
        <f>+MONTH(Tabla1[[#This Row],[Fecha]])</f>
        <v>2</v>
      </c>
      <c r="D138" s="2">
        <f>+YEAR(Tabla1[[#This Row],[Fecha]])</f>
        <v>2017</v>
      </c>
      <c r="E138" s="1" t="s">
        <v>66</v>
      </c>
      <c r="F138" s="1">
        <v>29</v>
      </c>
      <c r="G138" s="7" t="str">
        <f>+TEXT(Tabla1[[#This Row],[Fecha]],"ddd")</f>
        <v>mar</v>
      </c>
      <c r="H138" s="1" t="s">
        <v>44</v>
      </c>
      <c r="I138" s="1">
        <v>6.68</v>
      </c>
      <c r="J138" s="8">
        <v>4.8495370370370368E-3</v>
      </c>
      <c r="K138" s="8">
        <v>3.24537037037037E-2</v>
      </c>
      <c r="L138" s="2">
        <v>0</v>
      </c>
      <c r="M138" s="2">
        <f>+Tabla1[[#This Row],[Tiempo2]]*60</f>
        <v>0</v>
      </c>
      <c r="N138" s="2">
        <v>46</v>
      </c>
      <c r="O138" s="2">
        <v>44</v>
      </c>
      <c r="P138" s="1">
        <v>46.44</v>
      </c>
      <c r="Q138" s="1">
        <f>+Tabla1[[#This Row],[Hora en mins]]/60</f>
        <v>0.77399999999999991</v>
      </c>
      <c r="R138" s="1">
        <f>+COUNT(Tabla1[[#This Row],[1km]:[22km]])</f>
        <v>6</v>
      </c>
      <c r="S138" s="1">
        <v>429</v>
      </c>
      <c r="T138" s="1" t="s">
        <v>43</v>
      </c>
      <c r="V138" s="1">
        <v>56</v>
      </c>
      <c r="W138" s="8">
        <v>5.2314814814814819E-3</v>
      </c>
      <c r="X138" s="8">
        <v>4.2824074074074075E-3</v>
      </c>
      <c r="Y138" s="8">
        <v>4.6527777777777774E-3</v>
      </c>
      <c r="Z138" s="8">
        <v>5.7523148148148143E-3</v>
      </c>
      <c r="AA138" s="8">
        <v>4.9074074074074072E-3</v>
      </c>
      <c r="AB138" s="8">
        <v>4.5138888888888893E-3</v>
      </c>
    </row>
    <row r="139" spans="1:29" ht="13" x14ac:dyDescent="0.3">
      <c r="A139" s="4">
        <f>WEEKNUM(Tabla1[[#This Row],[Fecha]])</f>
        <v>10</v>
      </c>
      <c r="B139" s="5">
        <v>42801</v>
      </c>
      <c r="C139" s="6">
        <f>+MONTH(Tabla1[[#This Row],[Fecha]])</f>
        <v>3</v>
      </c>
      <c r="D139" s="2">
        <f>+YEAR(Tabla1[[#This Row],[Fecha]])</f>
        <v>2017</v>
      </c>
      <c r="E139" s="1" t="s">
        <v>67</v>
      </c>
      <c r="F139" s="1">
        <v>24</v>
      </c>
      <c r="G139" s="7" t="str">
        <f>+TEXT(Tabla1[[#This Row],[Fecha]],"ddd")</f>
        <v>mar</v>
      </c>
      <c r="H139" s="1" t="s">
        <v>44</v>
      </c>
      <c r="I139" s="1">
        <v>3.86</v>
      </c>
      <c r="J139" s="8">
        <v>5.3125000000000004E-3</v>
      </c>
      <c r="K139" s="8">
        <v>2.0532407407407405E-2</v>
      </c>
      <c r="L139" s="2">
        <v>0</v>
      </c>
      <c r="M139" s="2">
        <f>+Tabla1[[#This Row],[Tiempo2]]*60</f>
        <v>0</v>
      </c>
      <c r="N139" s="2">
        <v>29</v>
      </c>
      <c r="O139" s="2">
        <v>34</v>
      </c>
      <c r="P139" s="1">
        <v>29.34</v>
      </c>
      <c r="Q139" s="1">
        <f>+Tabla1[[#This Row],[Hora en mins]]/60</f>
        <v>0.48899999999999999</v>
      </c>
      <c r="R139" s="1">
        <f>+COUNT(Tabla1[[#This Row],[1km]:[22km]])</f>
        <v>3</v>
      </c>
      <c r="S139" s="1">
        <v>242</v>
      </c>
      <c r="T139" s="1" t="s">
        <v>43</v>
      </c>
      <c r="V139" s="1">
        <v>34</v>
      </c>
      <c r="W139" s="8">
        <v>4.9074074074074072E-3</v>
      </c>
      <c r="X139" s="8">
        <v>4.6990740740740743E-3</v>
      </c>
      <c r="Y139" s="8">
        <v>5.6249999999999989E-3</v>
      </c>
    </row>
    <row r="140" spans="1:29" ht="13" x14ac:dyDescent="0.3">
      <c r="A140" s="4">
        <f>WEEKNUM(Tabla1[[#This Row],[Fecha]])</f>
        <v>10</v>
      </c>
      <c r="B140" s="5">
        <v>42803</v>
      </c>
      <c r="C140" s="6">
        <f>+MONTH(Tabla1[[#This Row],[Fecha]])</f>
        <v>3</v>
      </c>
      <c r="D140" s="2">
        <f>+YEAR(Tabla1[[#This Row],[Fecha]])</f>
        <v>2017</v>
      </c>
      <c r="E140" s="1" t="s">
        <v>66</v>
      </c>
      <c r="F140" s="1">
        <v>24</v>
      </c>
      <c r="G140" s="7" t="str">
        <f>+TEXT(Tabla1[[#This Row],[Fecha]],"ddd")</f>
        <v>jue</v>
      </c>
      <c r="H140" s="1" t="s">
        <v>44</v>
      </c>
      <c r="I140" s="1">
        <v>6.51</v>
      </c>
      <c r="J140" s="8">
        <v>4.8032407407407407E-3</v>
      </c>
      <c r="K140" s="8">
        <v>3.1284722222222221E-2</v>
      </c>
      <c r="L140" s="2">
        <v>0</v>
      </c>
      <c r="M140" s="2">
        <f>+Tabla1[[#This Row],[Tiempo2]]*60</f>
        <v>0</v>
      </c>
      <c r="N140" s="2">
        <v>45</v>
      </c>
      <c r="O140" s="2">
        <v>3</v>
      </c>
      <c r="P140" s="1">
        <v>45.3</v>
      </c>
      <c r="Q140" s="1">
        <f>+Tabla1[[#This Row],[Hora en mins]]/60</f>
        <v>0.755</v>
      </c>
      <c r="R140" s="1">
        <f>+COUNT(Tabla1[[#This Row],[1km]:[22km]])</f>
        <v>6</v>
      </c>
      <c r="S140" s="1">
        <v>417</v>
      </c>
      <c r="T140" s="1" t="s">
        <v>43</v>
      </c>
      <c r="V140" s="1">
        <v>45</v>
      </c>
      <c r="W140" s="8">
        <v>4.8032407407407407E-3</v>
      </c>
      <c r="X140" s="8">
        <v>4.5833333333333334E-3</v>
      </c>
      <c r="Y140" s="8">
        <v>4.9305555555555552E-3</v>
      </c>
      <c r="Z140" s="8">
        <v>4.8495370370370368E-3</v>
      </c>
      <c r="AA140" s="8">
        <v>4.9305555555555552E-3</v>
      </c>
      <c r="AB140" s="8">
        <v>4.7800925925925919E-3</v>
      </c>
    </row>
    <row r="141" spans="1:29" ht="13" x14ac:dyDescent="0.3">
      <c r="A141" s="4">
        <f>WEEKNUM(Tabla1[[#This Row],[Fecha]])</f>
        <v>12</v>
      </c>
      <c r="B141" s="5">
        <v>42818</v>
      </c>
      <c r="C141" s="6">
        <f>+MONTH(Tabla1[[#This Row],[Fecha]])</f>
        <v>3</v>
      </c>
      <c r="D141" s="2">
        <f>+YEAR(Tabla1[[#This Row],[Fecha]])</f>
        <v>2017</v>
      </c>
      <c r="E141" s="1" t="s">
        <v>68</v>
      </c>
      <c r="F141" s="1">
        <v>25</v>
      </c>
      <c r="G141" s="7" t="str">
        <f>+TEXT(Tabla1[[#This Row],[Fecha]],"ddd")</f>
        <v>vie</v>
      </c>
      <c r="H141" s="1" t="s">
        <v>49</v>
      </c>
      <c r="I141" s="1">
        <v>4.5</v>
      </c>
      <c r="J141" s="8">
        <v>5.0578703703703706E-3</v>
      </c>
      <c r="K141" s="8">
        <v>2.2800925925925929E-2</v>
      </c>
      <c r="L141" s="2">
        <v>0</v>
      </c>
      <c r="M141" s="2">
        <f>+Tabla1[[#This Row],[Tiempo2]]*60</f>
        <v>0</v>
      </c>
      <c r="N141" s="2">
        <v>32</v>
      </c>
      <c r="O141" s="2">
        <v>50</v>
      </c>
      <c r="P141" s="1">
        <v>32.5</v>
      </c>
      <c r="Q141" s="1">
        <f>+Tabla1[[#This Row],[Hora en mins]]/60</f>
        <v>0.54166666666666663</v>
      </c>
      <c r="R141" s="1">
        <f>+COUNT(Tabla1[[#This Row],[1km]:[22km]])</f>
        <v>4</v>
      </c>
      <c r="S141" s="1">
        <v>289</v>
      </c>
      <c r="T141" s="1" t="s">
        <v>43</v>
      </c>
      <c r="V141" s="1">
        <v>22</v>
      </c>
      <c r="W141" s="8">
        <v>4.9305555555555552E-3</v>
      </c>
      <c r="X141" s="8">
        <v>4.5717592592592589E-3</v>
      </c>
      <c r="Y141" s="8">
        <v>5.0347222222222225E-3</v>
      </c>
      <c r="Z141" s="8">
        <v>6.0069444444444441E-3</v>
      </c>
    </row>
    <row r="142" spans="1:29" ht="13" x14ac:dyDescent="0.3">
      <c r="A142" s="4">
        <f>WEEKNUM(Tabla1[[#This Row],[Fecha]])</f>
        <v>13</v>
      </c>
      <c r="B142" s="5">
        <v>42820</v>
      </c>
      <c r="C142" s="6">
        <f>+MONTH(Tabla1[[#This Row],[Fecha]])</f>
        <v>3</v>
      </c>
      <c r="D142" s="2">
        <f>+YEAR(Tabla1[[#This Row],[Fecha]])</f>
        <v>2017</v>
      </c>
      <c r="E142" s="1" t="s">
        <v>68</v>
      </c>
      <c r="F142" s="1">
        <v>25</v>
      </c>
      <c r="G142" s="7" t="str">
        <f>+TEXT(Tabla1[[#This Row],[Fecha]],"ddd")</f>
        <v>dom</v>
      </c>
      <c r="H142" s="1" t="s">
        <v>44</v>
      </c>
      <c r="I142" s="1">
        <v>3.31</v>
      </c>
      <c r="J142" s="8">
        <v>4.9884259259259265E-3</v>
      </c>
      <c r="K142" s="8">
        <v>1.6562500000000001E-2</v>
      </c>
      <c r="L142" s="2">
        <v>0</v>
      </c>
      <c r="M142" s="2">
        <f>+Tabla1[[#This Row],[Tiempo2]]*60</f>
        <v>0</v>
      </c>
      <c r="N142" s="2">
        <v>23</v>
      </c>
      <c r="O142" s="2">
        <v>51</v>
      </c>
      <c r="P142" s="1">
        <v>23.51</v>
      </c>
      <c r="Q142" s="1">
        <f>+Tabla1[[#This Row],[Hora en mins]]/60</f>
        <v>0.39183333333333337</v>
      </c>
      <c r="R142" s="1">
        <f>+COUNT(Tabla1[[#This Row],[1km]:[22km]])</f>
        <v>3</v>
      </c>
      <c r="S142" s="1">
        <v>211</v>
      </c>
      <c r="T142" s="1" t="s">
        <v>43</v>
      </c>
      <c r="V142" s="1">
        <v>45</v>
      </c>
      <c r="W142" s="8">
        <v>5.0925925925925921E-3</v>
      </c>
      <c r="X142" s="8">
        <v>4.7800925925925919E-3</v>
      </c>
      <c r="Y142" s="8">
        <v>5.347222222222222E-3</v>
      </c>
    </row>
    <row r="143" spans="1:29" ht="13" x14ac:dyDescent="0.3">
      <c r="A143" s="4">
        <f>WEEKNUM(Tabla1[[#This Row],[Fecha]])</f>
        <v>46</v>
      </c>
      <c r="B143" s="5">
        <v>43053</v>
      </c>
      <c r="C143" s="6">
        <f>+MONTH(Tabla1[[#This Row],[Fecha]])</f>
        <v>11</v>
      </c>
      <c r="D143" s="2">
        <f>+YEAR(Tabla1[[#This Row],[Fecha]])</f>
        <v>2017</v>
      </c>
      <c r="E143" s="1" t="s">
        <v>68</v>
      </c>
      <c r="F143" s="1">
        <v>28</v>
      </c>
      <c r="G143" s="7" t="str">
        <f>+TEXT(Tabla1[[#This Row],[Fecha]],"ddd")</f>
        <v>mar</v>
      </c>
      <c r="H143" s="1" t="s">
        <v>58</v>
      </c>
      <c r="I143" s="1">
        <v>1.1200000000000001</v>
      </c>
      <c r="J143" s="8">
        <v>6.168981481481481E-3</v>
      </c>
      <c r="K143" s="8">
        <v>6.9328703703703696E-3</v>
      </c>
      <c r="L143" s="2">
        <v>0</v>
      </c>
      <c r="M143" s="2">
        <f>+Tabla1[[#This Row],[Tiempo2]]*60</f>
        <v>0</v>
      </c>
      <c r="N143" s="2">
        <v>9</v>
      </c>
      <c r="O143" s="2">
        <v>59</v>
      </c>
      <c r="P143" s="1">
        <v>9.59</v>
      </c>
      <c r="Q143" s="1">
        <f>+Tabla1[[#This Row],[Hora en mins]]/60</f>
        <v>0.15983333333333333</v>
      </c>
      <c r="R143" s="1">
        <f>+COUNT(Tabla1[[#This Row],[1km]:[22km]])</f>
        <v>1</v>
      </c>
      <c r="S143" s="1">
        <v>67</v>
      </c>
      <c r="T143" s="1" t="s">
        <v>43</v>
      </c>
      <c r="V143" s="1">
        <v>0</v>
      </c>
      <c r="W143" s="8">
        <v>6.0069444444444441E-3</v>
      </c>
    </row>
    <row r="144" spans="1:29" ht="13" x14ac:dyDescent="0.3">
      <c r="A144" s="4">
        <f>WEEKNUM(Tabla1[[#This Row],[Fecha]])</f>
        <v>46</v>
      </c>
      <c r="B144" s="5">
        <v>43053</v>
      </c>
      <c r="C144" s="6">
        <f>+MONTH(Tabla1[[#This Row],[Fecha]])</f>
        <v>11</v>
      </c>
      <c r="D144" s="2">
        <f>+YEAR(Tabla1[[#This Row],[Fecha]])</f>
        <v>2017</v>
      </c>
      <c r="E144" s="1" t="s">
        <v>68</v>
      </c>
      <c r="F144" s="1">
        <v>29</v>
      </c>
      <c r="G144" s="7" t="str">
        <f>+TEXT(Tabla1[[#This Row],[Fecha]],"ddd")</f>
        <v>mar</v>
      </c>
      <c r="H144" s="1" t="s">
        <v>58</v>
      </c>
      <c r="I144" s="1">
        <v>3.13</v>
      </c>
      <c r="J144" s="8">
        <v>5.9490740740740745E-3</v>
      </c>
      <c r="K144" s="8">
        <v>1.8668981481481481E-2</v>
      </c>
      <c r="L144" s="2">
        <v>0</v>
      </c>
      <c r="M144" s="2">
        <f>+Tabla1[[#This Row],[Tiempo2]]*60</f>
        <v>0</v>
      </c>
      <c r="N144" s="2">
        <v>26</v>
      </c>
      <c r="O144" s="2">
        <v>53</v>
      </c>
      <c r="P144" s="1">
        <v>26.53</v>
      </c>
      <c r="Q144" s="1">
        <f>+Tabla1[[#This Row],[Hora en mins]]/60</f>
        <v>0.44216666666666671</v>
      </c>
      <c r="R144" s="1">
        <f>+COUNT(Tabla1[[#This Row],[1km]:[22km]])</f>
        <v>3</v>
      </c>
      <c r="S144" s="1">
        <v>180</v>
      </c>
      <c r="T144" s="1" t="s">
        <v>43</v>
      </c>
      <c r="V144" s="1">
        <v>6</v>
      </c>
      <c r="W144" s="8">
        <v>4.8263888888888887E-3</v>
      </c>
      <c r="X144" s="8">
        <v>6.2268518518518515E-3</v>
      </c>
      <c r="Y144" s="8">
        <v>6.4930555555555549E-3</v>
      </c>
    </row>
    <row r="145" spans="1:29" ht="13" x14ac:dyDescent="0.3">
      <c r="A145" s="4">
        <f>WEEKNUM(Tabla1[[#This Row],[Fecha]])</f>
        <v>50</v>
      </c>
      <c r="B145" s="5">
        <v>43079</v>
      </c>
      <c r="C145" s="6">
        <f>+MONTH(Tabla1[[#This Row],[Fecha]])</f>
        <v>12</v>
      </c>
      <c r="D145" s="2">
        <f>+YEAR(Tabla1[[#This Row],[Fecha]])</f>
        <v>2017</v>
      </c>
      <c r="E145" s="1" t="s">
        <v>68</v>
      </c>
      <c r="F145" s="1">
        <v>30</v>
      </c>
      <c r="G145" s="7" t="str">
        <f>+TEXT(Tabla1[[#This Row],[Fecha]],"ddd")</f>
        <v>dom</v>
      </c>
      <c r="H145" s="1" t="s">
        <v>44</v>
      </c>
      <c r="I145" s="1">
        <v>5.91</v>
      </c>
      <c r="J145" s="8">
        <v>6.4583333333333333E-3</v>
      </c>
      <c r="K145" s="8">
        <v>3.8194444444444441E-2</v>
      </c>
      <c r="L145" s="2">
        <v>0</v>
      </c>
      <c r="M145" s="2">
        <f>+Tabla1[[#This Row],[Tiempo2]]*60</f>
        <v>0</v>
      </c>
      <c r="N145" s="2">
        <v>55</v>
      </c>
      <c r="O145" s="2">
        <v>0</v>
      </c>
      <c r="P145" s="1">
        <v>55</v>
      </c>
      <c r="Q145" s="1">
        <f>+Tabla1[[#This Row],[Hora en mins]]/60</f>
        <v>0.91666666666666663</v>
      </c>
      <c r="R145" s="1">
        <f>+COUNT(Tabla1[[#This Row],[1km]:[22km]])</f>
        <v>5</v>
      </c>
      <c r="S145" s="1">
        <v>329</v>
      </c>
      <c r="T145" s="1" t="s">
        <v>43</v>
      </c>
      <c r="V145" s="1">
        <v>19</v>
      </c>
      <c r="W145" s="8">
        <v>6.6319444444444446E-3</v>
      </c>
      <c r="X145" s="8">
        <v>6.875E-3</v>
      </c>
      <c r="Y145" s="8">
        <v>6.8171296296296287E-3</v>
      </c>
      <c r="Z145" s="8">
        <v>5.8449074074074072E-3</v>
      </c>
      <c r="AA145" s="8">
        <v>5.9027777777777776E-3</v>
      </c>
    </row>
    <row r="146" spans="1:29" ht="13" x14ac:dyDescent="0.3">
      <c r="A146" s="4">
        <f>WEEKNUM(Tabla1[[#This Row],[Fecha]])</f>
        <v>50</v>
      </c>
      <c r="B146" s="5">
        <v>43080</v>
      </c>
      <c r="C146" s="6">
        <f>+MONTH(Tabla1[[#This Row],[Fecha]])</f>
        <v>12</v>
      </c>
      <c r="D146" s="2">
        <f>+YEAR(Tabla1[[#This Row],[Fecha]])</f>
        <v>2017</v>
      </c>
      <c r="E146" s="1" t="s">
        <v>68</v>
      </c>
      <c r="F146" s="1">
        <v>19</v>
      </c>
      <c r="G146" s="7" t="str">
        <f>+TEXT(Tabla1[[#This Row],[Fecha]],"ddd")</f>
        <v>lun</v>
      </c>
      <c r="H146" s="1" t="s">
        <v>58</v>
      </c>
      <c r="I146" s="1">
        <v>5.78</v>
      </c>
      <c r="J146" s="8">
        <v>5.9259259259259256E-3</v>
      </c>
      <c r="K146" s="8">
        <v>3.4282407407407407E-2</v>
      </c>
      <c r="L146" s="2">
        <v>0</v>
      </c>
      <c r="M146" s="2">
        <f>+Tabla1[[#This Row],[Tiempo2]]*60</f>
        <v>0</v>
      </c>
      <c r="N146" s="2">
        <v>49</v>
      </c>
      <c r="O146" s="2">
        <v>22</v>
      </c>
      <c r="P146" s="1">
        <v>49.22</v>
      </c>
      <c r="Q146" s="1">
        <f>+Tabla1[[#This Row],[Hora en mins]]/60</f>
        <v>0.82033333333333336</v>
      </c>
      <c r="R146" s="1">
        <f>+COUNT(Tabla1[[#This Row],[1km]:[22km]])</f>
        <v>5</v>
      </c>
      <c r="S146" s="1">
        <v>334</v>
      </c>
      <c r="T146" s="1" t="s">
        <v>43</v>
      </c>
      <c r="V146" s="1">
        <v>8</v>
      </c>
      <c r="W146" s="8">
        <v>6.0995370370370361E-3</v>
      </c>
      <c r="X146" s="8">
        <v>5.3356481481481484E-3</v>
      </c>
      <c r="Y146" s="8">
        <v>6.7129629629629622E-3</v>
      </c>
      <c r="Z146" s="8">
        <v>4.9768518518518521E-3</v>
      </c>
      <c r="AA146" s="8">
        <v>6.238425925925925E-3</v>
      </c>
    </row>
    <row r="147" spans="1:29" ht="13" x14ac:dyDescent="0.3">
      <c r="A147" s="4">
        <f>WEEKNUM(Tabla1[[#This Row],[Fecha]])</f>
        <v>50</v>
      </c>
      <c r="B147" s="5">
        <v>43081</v>
      </c>
      <c r="C147" s="6">
        <f>+MONTH(Tabla1[[#This Row],[Fecha]])</f>
        <v>12</v>
      </c>
      <c r="D147" s="2">
        <f>+YEAR(Tabla1[[#This Row],[Fecha]])</f>
        <v>2017</v>
      </c>
      <c r="E147" s="1" t="s">
        <v>68</v>
      </c>
      <c r="F147" s="1">
        <v>25</v>
      </c>
      <c r="G147" s="7" t="str">
        <f>+TEXT(Tabla1[[#This Row],[Fecha]],"ddd")</f>
        <v>mar</v>
      </c>
      <c r="H147" s="1" t="s">
        <v>58</v>
      </c>
      <c r="I147" s="1">
        <v>6.29</v>
      </c>
      <c r="J147" s="8">
        <v>6.0416666666666665E-3</v>
      </c>
      <c r="K147" s="8">
        <v>3.7962962962962962E-2</v>
      </c>
      <c r="L147" s="2">
        <v>0</v>
      </c>
      <c r="M147" s="2">
        <f>+Tabla1[[#This Row],[Tiempo2]]*60</f>
        <v>0</v>
      </c>
      <c r="N147" s="2">
        <v>54</v>
      </c>
      <c r="O147" s="2">
        <v>40</v>
      </c>
      <c r="P147" s="1">
        <v>54.4</v>
      </c>
      <c r="Q147" s="1">
        <f>+Tabla1[[#This Row],[Hora en mins]]/60</f>
        <v>0.90666666666666662</v>
      </c>
      <c r="R147" s="1">
        <f>+COUNT(Tabla1[[#This Row],[1km]:[22km]])</f>
        <v>6</v>
      </c>
      <c r="S147" s="1">
        <v>361</v>
      </c>
      <c r="T147" s="1" t="s">
        <v>43</v>
      </c>
      <c r="V147" s="1">
        <v>6</v>
      </c>
      <c r="W147" s="8">
        <v>5.1504629629629635E-3</v>
      </c>
      <c r="X147" s="8">
        <v>5.0231481481481481E-3</v>
      </c>
      <c r="Y147" s="8">
        <v>7.0023148148148154E-3</v>
      </c>
      <c r="Z147" s="8">
        <v>5.8912037037037032E-3</v>
      </c>
      <c r="AA147" s="8">
        <v>6.828703703703704E-3</v>
      </c>
      <c r="AB147" s="8">
        <v>5.9606481481481489E-3</v>
      </c>
    </row>
    <row r="148" spans="1:29" ht="13" x14ac:dyDescent="0.3">
      <c r="A148" s="4">
        <f>WEEKNUM(Tabla1[[#This Row],[Fecha]])</f>
        <v>50</v>
      </c>
      <c r="B148" s="5">
        <v>43085</v>
      </c>
      <c r="C148" s="6">
        <f>+MONTH(Tabla1[[#This Row],[Fecha]])</f>
        <v>12</v>
      </c>
      <c r="D148" s="2">
        <f>+YEAR(Tabla1[[#This Row],[Fecha]])</f>
        <v>2017</v>
      </c>
      <c r="E148" s="1" t="s">
        <v>67</v>
      </c>
      <c r="F148" s="1">
        <v>23</v>
      </c>
      <c r="G148" s="7" t="str">
        <f>+TEXT(Tabla1[[#This Row],[Fecha]],"ddd")</f>
        <v>sáb</v>
      </c>
      <c r="H148" s="1" t="s">
        <v>58</v>
      </c>
      <c r="I148" s="1">
        <v>5.76</v>
      </c>
      <c r="J148" s="8">
        <v>5.6828703703703702E-3</v>
      </c>
      <c r="K148" s="8">
        <v>3.27662037037037E-2</v>
      </c>
      <c r="L148" s="2">
        <v>0</v>
      </c>
      <c r="M148" s="2">
        <f>+Tabla1[[#This Row],[Tiempo2]]*60</f>
        <v>0</v>
      </c>
      <c r="N148" s="2">
        <v>47</v>
      </c>
      <c r="O148" s="2">
        <v>11</v>
      </c>
      <c r="P148" s="1">
        <v>47.11</v>
      </c>
      <c r="Q148" s="1">
        <f>+Tabla1[[#This Row],[Hora en mins]]/60</f>
        <v>0.78516666666666668</v>
      </c>
      <c r="R148" s="1">
        <f>+COUNT(Tabla1[[#This Row],[1km]:[22km]])</f>
        <v>5</v>
      </c>
      <c r="S148" s="1">
        <v>337</v>
      </c>
      <c r="T148" s="1" t="s">
        <v>43</v>
      </c>
      <c r="V148" s="1">
        <v>78</v>
      </c>
      <c r="W148" s="8">
        <v>5.208333333333333E-3</v>
      </c>
      <c r="X148" s="8">
        <v>5.0231481481481481E-3</v>
      </c>
      <c r="Y148" s="8">
        <v>5.2546296296296299E-3</v>
      </c>
      <c r="Z148" s="8">
        <v>5.7407407407407416E-3</v>
      </c>
      <c r="AA148" s="8">
        <v>6.168981481481481E-3</v>
      </c>
    </row>
    <row r="149" spans="1:29" ht="13" x14ac:dyDescent="0.3">
      <c r="A149" s="4">
        <f>WEEKNUM(Tabla1[[#This Row],[Fecha]])</f>
        <v>1</v>
      </c>
      <c r="B149" s="5">
        <v>43101</v>
      </c>
      <c r="C149" s="6">
        <f>+MONTH(Tabla1[[#This Row],[Fecha]])</f>
        <v>1</v>
      </c>
      <c r="D149" s="2">
        <f>+YEAR(Tabla1[[#This Row],[Fecha]])</f>
        <v>2018</v>
      </c>
      <c r="E149" s="1" t="s">
        <v>68</v>
      </c>
      <c r="F149" s="1">
        <v>23</v>
      </c>
      <c r="G149" s="7" t="str">
        <f>+TEXT(Tabla1[[#This Row],[Fecha]],"ddd")</f>
        <v>lun</v>
      </c>
      <c r="H149" s="1" t="s">
        <v>44</v>
      </c>
      <c r="I149" s="1">
        <v>7.02</v>
      </c>
      <c r="J149" s="8">
        <v>5.1967592592592595E-3</v>
      </c>
      <c r="K149" s="8">
        <v>3.6527777777777777E-2</v>
      </c>
      <c r="L149" s="2">
        <v>0</v>
      </c>
      <c r="M149" s="2">
        <f>+Tabla1[[#This Row],[Tiempo2]]*60</f>
        <v>0</v>
      </c>
      <c r="N149" s="2">
        <v>52</v>
      </c>
      <c r="O149" s="2">
        <v>36</v>
      </c>
      <c r="P149" s="1">
        <v>52.36</v>
      </c>
      <c r="Q149" s="1">
        <f>+Tabla1[[#This Row],[Hora en mins]]/60</f>
        <v>0.8726666666666667</v>
      </c>
      <c r="R149" s="1">
        <f>+COUNT(Tabla1[[#This Row],[1km]:[22km]])</f>
        <v>7</v>
      </c>
      <c r="S149" s="1">
        <v>434</v>
      </c>
      <c r="T149" s="1" t="s">
        <v>43</v>
      </c>
      <c r="V149" s="1">
        <v>36</v>
      </c>
      <c r="W149" s="8">
        <v>4.8263888888888887E-3</v>
      </c>
      <c r="X149" s="8">
        <v>4.6296296296296302E-3</v>
      </c>
      <c r="Y149" s="8">
        <v>4.9189814814814816E-3</v>
      </c>
      <c r="Z149" s="8">
        <v>5.5324074074074069E-3</v>
      </c>
      <c r="AA149" s="8">
        <v>4.9421296296296288E-3</v>
      </c>
      <c r="AB149" s="8">
        <v>5.1736111111111115E-3</v>
      </c>
      <c r="AC149" s="8">
        <v>6.2847222222222228E-3</v>
      </c>
    </row>
    <row r="150" spans="1:29" ht="13" x14ac:dyDescent="0.3">
      <c r="A150" s="4">
        <f>WEEKNUM(Tabla1[[#This Row],[Fecha]])</f>
        <v>1</v>
      </c>
      <c r="B150" s="5">
        <v>43103</v>
      </c>
      <c r="C150" s="6">
        <f>+MONTH(Tabla1[[#This Row],[Fecha]])</f>
        <v>1</v>
      </c>
      <c r="D150" s="2">
        <f>+YEAR(Tabla1[[#This Row],[Fecha]])</f>
        <v>2018</v>
      </c>
      <c r="E150" s="1" t="s">
        <v>68</v>
      </c>
      <c r="F150" s="1">
        <v>21</v>
      </c>
      <c r="G150" s="7" t="str">
        <f>+TEXT(Tabla1[[#This Row],[Fecha]],"ddd")</f>
        <v>mié</v>
      </c>
      <c r="H150" s="1" t="s">
        <v>44</v>
      </c>
      <c r="I150" s="1">
        <v>7.88</v>
      </c>
      <c r="J150" s="8">
        <v>4.8379629629629632E-3</v>
      </c>
      <c r="K150" s="8">
        <v>3.8171296296296293E-2</v>
      </c>
      <c r="L150" s="2">
        <v>0</v>
      </c>
      <c r="M150" s="2">
        <f>+Tabla1[[#This Row],[Tiempo2]]*60</f>
        <v>0</v>
      </c>
      <c r="N150" s="2">
        <v>54</v>
      </c>
      <c r="O150" s="2">
        <v>58</v>
      </c>
      <c r="P150" s="1">
        <v>54.58</v>
      </c>
      <c r="Q150" s="1">
        <f>+Tabla1[[#This Row],[Hora en mins]]/60</f>
        <v>0.90966666666666662</v>
      </c>
      <c r="R150" s="1">
        <f>+COUNT(Tabla1[[#This Row],[1km]:[22km]])</f>
        <v>7</v>
      </c>
      <c r="S150" s="1">
        <v>510</v>
      </c>
      <c r="T150" s="1" t="s">
        <v>43</v>
      </c>
      <c r="V150" s="1">
        <v>0</v>
      </c>
      <c r="W150" s="8">
        <v>5.0000000000000001E-3</v>
      </c>
      <c r="X150" s="8">
        <v>5.0578703703703706E-3</v>
      </c>
      <c r="Y150" s="8">
        <v>4.7916666666666672E-3</v>
      </c>
      <c r="Z150" s="8">
        <v>4.7337962962962958E-3</v>
      </c>
      <c r="AA150" s="8">
        <v>4.6759259259259263E-3</v>
      </c>
      <c r="AB150" s="8">
        <v>4.9074074074074072E-3</v>
      </c>
      <c r="AC150" s="8">
        <v>4.7800925925925919E-3</v>
      </c>
    </row>
    <row r="151" spans="1:29" ht="13" x14ac:dyDescent="0.3">
      <c r="A151" s="4">
        <f>WEEKNUM(Tabla1[[#This Row],[Fecha]])</f>
        <v>4</v>
      </c>
      <c r="B151" s="5">
        <v>43123</v>
      </c>
      <c r="C151" s="6">
        <f>+MONTH(Tabla1[[#This Row],[Fecha]])</f>
        <v>1</v>
      </c>
      <c r="D151" s="2">
        <f>+YEAR(Tabla1[[#This Row],[Fecha]])</f>
        <v>2018</v>
      </c>
      <c r="E151" s="1" t="s">
        <v>65</v>
      </c>
      <c r="F151" s="1">
        <v>27</v>
      </c>
      <c r="G151" s="7" t="str">
        <f>+TEXT(Tabla1[[#This Row],[Fecha]],"ddd")</f>
        <v>mar</v>
      </c>
      <c r="H151" s="1" t="s">
        <v>47</v>
      </c>
      <c r="I151" s="1">
        <v>5.87</v>
      </c>
      <c r="J151" s="8">
        <v>5.6944444444444438E-3</v>
      </c>
      <c r="K151" s="8">
        <v>3.3460648148148149E-2</v>
      </c>
      <c r="L151" s="2">
        <v>0</v>
      </c>
      <c r="M151" s="2">
        <f>+Tabla1[[#This Row],[Tiempo2]]*60</f>
        <v>0</v>
      </c>
      <c r="N151" s="2">
        <v>48</v>
      </c>
      <c r="O151" s="2">
        <v>11</v>
      </c>
      <c r="P151" s="1">
        <v>48.11</v>
      </c>
      <c r="Q151" s="1">
        <f>+Tabla1[[#This Row],[Hora en mins]]/60</f>
        <v>0.80183333333333329</v>
      </c>
      <c r="R151" s="1">
        <f>+COUNT(Tabla1[[#This Row],[1km]:[22km]])</f>
        <v>5</v>
      </c>
      <c r="S151" s="1">
        <v>346</v>
      </c>
      <c r="T151" s="1" t="s">
        <v>43</v>
      </c>
      <c r="V151" s="1">
        <v>54</v>
      </c>
      <c r="W151" s="8">
        <v>5.6712962962962958E-3</v>
      </c>
      <c r="X151" s="8">
        <v>4.6412037037037038E-3</v>
      </c>
      <c r="Y151" s="8">
        <v>5.7060185185185191E-3</v>
      </c>
      <c r="Z151" s="8">
        <v>4.8842592592592592E-3</v>
      </c>
      <c r="AA151" s="8">
        <v>6.1921296296296299E-3</v>
      </c>
    </row>
    <row r="152" spans="1:29" ht="13" x14ac:dyDescent="0.3">
      <c r="A152" s="4">
        <f>WEEKNUM(Tabla1[[#This Row],[Fecha]])</f>
        <v>35</v>
      </c>
      <c r="B152" s="5">
        <v>43344</v>
      </c>
      <c r="C152" s="6">
        <f>+MONTH(Tabla1[[#This Row],[Fecha]])</f>
        <v>9</v>
      </c>
      <c r="D152" s="2">
        <f>+YEAR(Tabla1[[#This Row],[Fecha]])</f>
        <v>2018</v>
      </c>
      <c r="E152" s="1" t="s">
        <v>67</v>
      </c>
      <c r="F152" s="1">
        <v>13</v>
      </c>
      <c r="G152" s="7" t="str">
        <f>+TEXT(Tabla1[[#This Row],[Fecha]],"ddd")</f>
        <v>sáb</v>
      </c>
      <c r="H152" s="1" t="s">
        <v>57</v>
      </c>
      <c r="I152" s="1">
        <v>5.59</v>
      </c>
      <c r="J152" s="8">
        <v>5.9953703703703697E-3</v>
      </c>
      <c r="K152" s="8">
        <v>3.3518518518518517E-2</v>
      </c>
      <c r="L152" s="2">
        <v>0</v>
      </c>
      <c r="M152" s="2">
        <f>+Tabla1[[#This Row],[Tiempo2]]*60</f>
        <v>0</v>
      </c>
      <c r="N152" s="2">
        <v>48</v>
      </c>
      <c r="O152" s="2">
        <v>16</v>
      </c>
      <c r="P152" s="1">
        <v>48.16</v>
      </c>
      <c r="Q152" s="1">
        <f>+Tabla1[[#This Row],[Hora en mins]]/60</f>
        <v>0.80266666666666664</v>
      </c>
      <c r="R152" s="1">
        <f>+COUNT(Tabla1[[#This Row],[1km]:[22km]])</f>
        <v>5</v>
      </c>
      <c r="S152" s="1">
        <v>320</v>
      </c>
      <c r="T152" s="1" t="s">
        <v>43</v>
      </c>
      <c r="V152" s="1">
        <v>43</v>
      </c>
      <c r="W152" s="8">
        <v>4.9652777777777777E-3</v>
      </c>
      <c r="X152" s="8">
        <v>5.0000000000000001E-3</v>
      </c>
      <c r="Y152" s="8">
        <v>6.5509259259259262E-3</v>
      </c>
      <c r="Z152" s="8">
        <v>7.3842592592592597E-3</v>
      </c>
      <c r="AA152" s="8">
        <v>5.7986111111111112E-3</v>
      </c>
    </row>
    <row r="153" spans="1:29" ht="13" x14ac:dyDescent="0.3">
      <c r="A153" s="4">
        <f>WEEKNUM(Tabla1[[#This Row],[Fecha]])</f>
        <v>36</v>
      </c>
      <c r="B153" s="5">
        <v>43345</v>
      </c>
      <c r="C153" s="6">
        <f>+MONTH(Tabla1[[#This Row],[Fecha]])</f>
        <v>9</v>
      </c>
      <c r="D153" s="2">
        <f>+YEAR(Tabla1[[#This Row],[Fecha]])</f>
        <v>2018</v>
      </c>
      <c r="E153" s="1" t="s">
        <v>67</v>
      </c>
      <c r="F153" s="1">
        <v>16</v>
      </c>
      <c r="G153" s="7" t="str">
        <f>+TEXT(Tabla1[[#This Row],[Fecha]],"ddd")</f>
        <v>dom</v>
      </c>
      <c r="H153" s="1" t="s">
        <v>58</v>
      </c>
      <c r="I153" s="1">
        <v>3.54</v>
      </c>
      <c r="J153" s="8">
        <v>5.9259259259259256E-3</v>
      </c>
      <c r="K153" s="8">
        <v>2.101851851851852E-2</v>
      </c>
      <c r="L153" s="2">
        <v>0</v>
      </c>
      <c r="M153" s="2">
        <f>+Tabla1[[#This Row],[Tiempo2]]*60</f>
        <v>0</v>
      </c>
      <c r="N153" s="2">
        <v>30</v>
      </c>
      <c r="O153" s="2">
        <v>16</v>
      </c>
      <c r="P153" s="1">
        <v>30.16</v>
      </c>
      <c r="Q153" s="1">
        <f>+Tabla1[[#This Row],[Hora en mins]]/60</f>
        <v>0.50266666666666671</v>
      </c>
      <c r="R153" s="1">
        <f>+COUNT(Tabla1[[#This Row],[1km]:[22km]])</f>
        <v>3</v>
      </c>
      <c r="S153" s="1">
        <v>208</v>
      </c>
      <c r="T153" s="1" t="s">
        <v>43</v>
      </c>
      <c r="V153" s="1">
        <v>0</v>
      </c>
      <c r="W153" s="8">
        <v>5.5671296296296302E-3</v>
      </c>
      <c r="X153" s="8">
        <v>5.8217592592592592E-3</v>
      </c>
      <c r="Y153" s="8">
        <v>5.9375000000000009E-3</v>
      </c>
    </row>
    <row r="154" spans="1:29" ht="13" x14ac:dyDescent="0.3">
      <c r="A154" s="4">
        <f>WEEKNUM(Tabla1[[#This Row],[Fecha]])</f>
        <v>50</v>
      </c>
      <c r="B154" s="5">
        <v>43448</v>
      </c>
      <c r="C154" s="6">
        <f>+MONTH(Tabla1[[#This Row],[Fecha]])</f>
        <v>12</v>
      </c>
      <c r="D154" s="2">
        <f>+YEAR(Tabla1[[#This Row],[Fecha]])</f>
        <v>2018</v>
      </c>
      <c r="E154" s="1" t="s">
        <v>68</v>
      </c>
      <c r="F154" s="1">
        <v>22</v>
      </c>
      <c r="G154" s="7" t="str">
        <f>+TEXT(Tabla1[[#This Row],[Fecha]],"ddd")</f>
        <v>vie</v>
      </c>
      <c r="H154" s="1" t="s">
        <v>58</v>
      </c>
      <c r="I154" s="1">
        <v>3.56</v>
      </c>
      <c r="J154" s="8">
        <v>5.6944444444444438E-3</v>
      </c>
      <c r="K154" s="8">
        <v>2.0266203703703703E-2</v>
      </c>
      <c r="L154" s="2">
        <v>0</v>
      </c>
      <c r="M154" s="2">
        <f>+Tabla1[[#This Row],[Tiempo2]]*60</f>
        <v>0</v>
      </c>
      <c r="N154" s="2">
        <v>29</v>
      </c>
      <c r="O154" s="2">
        <v>11</v>
      </c>
      <c r="P154" s="1">
        <v>29.11</v>
      </c>
      <c r="Q154" s="1">
        <f>+Tabla1[[#This Row],[Hora en mins]]/60</f>
        <v>0.48516666666666663</v>
      </c>
      <c r="R154" s="1">
        <f>+COUNT(Tabla1[[#This Row],[1km]:[22km]])</f>
        <v>3</v>
      </c>
      <c r="S154" s="1">
        <v>218</v>
      </c>
      <c r="T154" s="1" t="s">
        <v>43</v>
      </c>
      <c r="V154" s="1">
        <v>10</v>
      </c>
      <c r="W154" s="8">
        <v>5.1967592592592595E-3</v>
      </c>
      <c r="X154" s="8">
        <v>4.7453703703703703E-3</v>
      </c>
      <c r="Y154" s="8">
        <v>5.6018518518518518E-3</v>
      </c>
    </row>
    <row r="155" spans="1:29" ht="13" x14ac:dyDescent="0.3">
      <c r="A155" s="4">
        <f>WEEKNUM(Tabla1[[#This Row],[Fecha]])</f>
        <v>51</v>
      </c>
      <c r="B155" s="5">
        <v>43451</v>
      </c>
      <c r="C155" s="6">
        <f>+MONTH(Tabla1[[#This Row],[Fecha]])</f>
        <v>12</v>
      </c>
      <c r="D155" s="2">
        <f>+YEAR(Tabla1[[#This Row],[Fecha]])</f>
        <v>2018</v>
      </c>
      <c r="E155" s="1" t="s">
        <v>67</v>
      </c>
      <c r="F155" s="1">
        <v>22</v>
      </c>
      <c r="G155" s="7" t="str">
        <f>+TEXT(Tabla1[[#This Row],[Fecha]],"ddd")</f>
        <v>lun</v>
      </c>
      <c r="H155" s="1" t="s">
        <v>58</v>
      </c>
      <c r="I155" s="1">
        <v>3.3</v>
      </c>
      <c r="J155" s="8">
        <v>4.8611111111111112E-3</v>
      </c>
      <c r="K155" s="8">
        <v>1.6030092592592592E-2</v>
      </c>
      <c r="L155" s="2">
        <v>0</v>
      </c>
      <c r="M155" s="2">
        <f>+Tabla1[[#This Row],[Tiempo2]]*60</f>
        <v>0</v>
      </c>
      <c r="N155" s="2">
        <v>23</v>
      </c>
      <c r="O155" s="2">
        <v>5</v>
      </c>
      <c r="P155" s="1">
        <v>23.5</v>
      </c>
      <c r="Q155" s="1">
        <f>+Tabla1[[#This Row],[Hora en mins]]/60</f>
        <v>0.39166666666666666</v>
      </c>
      <c r="R155" s="1">
        <f>+COUNT(Tabla1[[#This Row],[1km]:[22km]])</f>
        <v>3</v>
      </c>
      <c r="S155" s="1">
        <v>220</v>
      </c>
      <c r="T155" s="1" t="s">
        <v>43</v>
      </c>
      <c r="V155" s="1" t="s">
        <v>48</v>
      </c>
      <c r="W155" s="8">
        <v>5.8333333333333336E-3</v>
      </c>
      <c r="X155" s="8">
        <v>5.2777777777777771E-3</v>
      </c>
      <c r="Y155" s="8">
        <v>5.3356481481481484E-3</v>
      </c>
    </row>
    <row r="156" spans="1:29" ht="13" x14ac:dyDescent="0.3">
      <c r="A156" s="4">
        <f>WEEKNUM(Tabla1[[#This Row],[Fecha]])</f>
        <v>51</v>
      </c>
      <c r="B156" s="5">
        <v>43452</v>
      </c>
      <c r="C156" s="6">
        <f>+MONTH(Tabla1[[#This Row],[Fecha]])</f>
        <v>12</v>
      </c>
      <c r="D156" s="2">
        <f>+YEAR(Tabla1[[#This Row],[Fecha]])</f>
        <v>2018</v>
      </c>
      <c r="E156" s="1" t="s">
        <v>68</v>
      </c>
      <c r="F156" s="1">
        <v>20</v>
      </c>
      <c r="G156" s="7" t="str">
        <f>+TEXT(Tabla1[[#This Row],[Fecha]],"ddd")</f>
        <v>mar</v>
      </c>
      <c r="H156" s="1" t="s">
        <v>44</v>
      </c>
      <c r="I156" s="1">
        <v>4.16</v>
      </c>
      <c r="J156" s="8">
        <v>4.8495370370370368E-3</v>
      </c>
      <c r="K156" s="8">
        <v>2.0196759259259258E-2</v>
      </c>
      <c r="L156" s="2">
        <v>0</v>
      </c>
      <c r="M156" s="2">
        <f>+Tabla1[[#This Row],[Tiempo2]]*60</f>
        <v>0</v>
      </c>
      <c r="N156" s="2">
        <v>29</v>
      </c>
      <c r="O156" s="2">
        <v>5</v>
      </c>
      <c r="P156" s="1">
        <v>29.5</v>
      </c>
      <c r="Q156" s="1">
        <f>+Tabla1[[#This Row],[Hora en mins]]/60</f>
        <v>0.49166666666666664</v>
      </c>
      <c r="R156" s="1">
        <f>+COUNT(Tabla1[[#This Row],[1km]:[22km]])</f>
        <v>4</v>
      </c>
      <c r="S156" s="1">
        <v>267</v>
      </c>
      <c r="T156" s="1" t="s">
        <v>43</v>
      </c>
      <c r="V156" s="1">
        <v>0</v>
      </c>
      <c r="W156" s="8">
        <v>4.8842592592592592E-3</v>
      </c>
      <c r="X156" s="8">
        <v>4.7916666666666672E-3</v>
      </c>
      <c r="Y156" s="8">
        <v>4.8958333333333328E-3</v>
      </c>
      <c r="Z156" s="8">
        <v>4.8842592592592592E-3</v>
      </c>
    </row>
    <row r="157" spans="1:29" ht="13" x14ac:dyDescent="0.3">
      <c r="A157" s="4">
        <f>WEEKNUM(Tabla1[[#This Row],[Fecha]])</f>
        <v>51</v>
      </c>
      <c r="B157" s="5">
        <v>43454</v>
      </c>
      <c r="C157" s="6">
        <f>+MONTH(Tabla1[[#This Row],[Fecha]])</f>
        <v>12</v>
      </c>
      <c r="D157" s="2">
        <f>+YEAR(Tabla1[[#This Row],[Fecha]])</f>
        <v>2018</v>
      </c>
      <c r="E157" s="1" t="s">
        <v>65</v>
      </c>
      <c r="F157" s="1">
        <v>22</v>
      </c>
      <c r="G157" s="7" t="str">
        <f>+TEXT(Tabla1[[#This Row],[Fecha]],"ddd")</f>
        <v>jue</v>
      </c>
      <c r="H157" s="1" t="s">
        <v>58</v>
      </c>
      <c r="I157" s="1">
        <v>4.47</v>
      </c>
      <c r="J157" s="8">
        <v>4.7106481481481478E-3</v>
      </c>
      <c r="K157" s="8">
        <v>2.1087962962962961E-2</v>
      </c>
      <c r="L157" s="2">
        <v>0</v>
      </c>
      <c r="M157" s="2">
        <f>+Tabla1[[#This Row],[Tiempo2]]*60</f>
        <v>0</v>
      </c>
      <c r="N157" s="2">
        <v>30</v>
      </c>
      <c r="O157" s="2">
        <v>22</v>
      </c>
      <c r="P157" s="1">
        <v>30.22</v>
      </c>
      <c r="Q157" s="1">
        <f>+Tabla1[[#This Row],[Hora en mins]]/60</f>
        <v>0.5036666666666666</v>
      </c>
      <c r="R157" s="1">
        <f>+COUNT(Tabla1[[#This Row],[1km]:[22km]])</f>
        <v>4</v>
      </c>
      <c r="S157" s="1">
        <v>238</v>
      </c>
      <c r="T157" s="1" t="s">
        <v>43</v>
      </c>
      <c r="V157" s="1">
        <v>0</v>
      </c>
      <c r="W157" s="8">
        <v>4.8495370370370368E-3</v>
      </c>
      <c r="X157" s="8">
        <v>4.6643518518518518E-3</v>
      </c>
      <c r="Y157" s="8">
        <v>4.8611111111111112E-3</v>
      </c>
      <c r="Z157" s="8">
        <v>4.4791666666666669E-3</v>
      </c>
    </row>
    <row r="158" spans="1:29" ht="13" x14ac:dyDescent="0.3">
      <c r="A158" s="4">
        <f>WEEKNUM(Tabla1[[#This Row],[Fecha]])</f>
        <v>51</v>
      </c>
      <c r="B158" s="5">
        <v>43454</v>
      </c>
      <c r="C158" s="6">
        <f>+MONTH(Tabla1[[#This Row],[Fecha]])</f>
        <v>12</v>
      </c>
      <c r="D158" s="2">
        <f>+YEAR(Tabla1[[#This Row],[Fecha]])</f>
        <v>2018</v>
      </c>
      <c r="E158" s="1" t="s">
        <v>68</v>
      </c>
      <c r="F158" s="1">
        <v>23</v>
      </c>
      <c r="G158" s="7" t="str">
        <f>+TEXT(Tabla1[[#This Row],[Fecha]],"ddd")</f>
        <v>jue</v>
      </c>
      <c r="H158" s="1" t="s">
        <v>58</v>
      </c>
      <c r="I158" s="1">
        <v>2.7</v>
      </c>
      <c r="J158" s="8">
        <v>5.4282407407407404E-3</v>
      </c>
      <c r="K158" s="8">
        <v>1.4687499999999999E-2</v>
      </c>
      <c r="L158" s="2">
        <v>0</v>
      </c>
      <c r="M158" s="2">
        <f>+Tabla1[[#This Row],[Tiempo2]]*60</f>
        <v>0</v>
      </c>
      <c r="N158" s="2">
        <v>21</v>
      </c>
      <c r="O158" s="2">
        <v>9</v>
      </c>
      <c r="P158" s="1">
        <v>21.9</v>
      </c>
      <c r="Q158" s="1">
        <f>+Tabla1[[#This Row],[Hora en mins]]/60</f>
        <v>0.36499999999999999</v>
      </c>
      <c r="R158" s="1">
        <f>+COUNT(Tabla1[[#This Row],[1km]:[22km]])</f>
        <v>2</v>
      </c>
      <c r="S158" s="1">
        <v>169</v>
      </c>
      <c r="T158" s="1" t="s">
        <v>43</v>
      </c>
      <c r="V158" s="1">
        <v>0</v>
      </c>
      <c r="W158" s="8">
        <v>5.3240740740740748E-3</v>
      </c>
      <c r="X158" s="8">
        <v>5.4050925925925924E-3</v>
      </c>
    </row>
    <row r="159" spans="1:29" ht="13" x14ac:dyDescent="0.3">
      <c r="A159" s="4">
        <f>WEEKNUM(Tabla1[[#This Row],[Fecha]])</f>
        <v>51</v>
      </c>
      <c r="B159" s="5">
        <v>43456</v>
      </c>
      <c r="C159" s="6">
        <f>+MONTH(Tabla1[[#This Row],[Fecha]])</f>
        <v>12</v>
      </c>
      <c r="D159" s="2">
        <f>+YEAR(Tabla1[[#This Row],[Fecha]])</f>
        <v>2018</v>
      </c>
      <c r="E159" s="1" t="s">
        <v>65</v>
      </c>
      <c r="F159" s="1">
        <v>23</v>
      </c>
      <c r="G159" s="7" t="str">
        <f>+TEXT(Tabla1[[#This Row],[Fecha]],"ddd")</f>
        <v>sáb</v>
      </c>
      <c r="H159" s="1" t="s">
        <v>44</v>
      </c>
      <c r="I159" s="1">
        <v>6.65</v>
      </c>
      <c r="J159" s="8">
        <v>5.0231481481481481E-3</v>
      </c>
      <c r="K159" s="8">
        <v>3.3391203703703708E-2</v>
      </c>
      <c r="L159" s="2">
        <v>0</v>
      </c>
      <c r="M159" s="2">
        <f>+Tabla1[[#This Row],[Tiempo2]]*60</f>
        <v>0</v>
      </c>
      <c r="N159" s="2">
        <v>48</v>
      </c>
      <c r="O159" s="2">
        <v>5</v>
      </c>
      <c r="P159" s="1">
        <v>48.5</v>
      </c>
      <c r="Q159" s="1">
        <f>+Tabla1[[#This Row],[Hora en mins]]/60</f>
        <v>0.80833333333333335</v>
      </c>
      <c r="R159" s="1">
        <f>+COUNT(Tabla1[[#This Row],[1km]:[22km]])</f>
        <v>6</v>
      </c>
      <c r="S159" s="1">
        <v>417</v>
      </c>
      <c r="T159" s="1" t="s">
        <v>43</v>
      </c>
      <c r="V159" s="1">
        <v>0</v>
      </c>
      <c r="W159" s="8">
        <v>5.115740740740741E-3</v>
      </c>
      <c r="X159" s="8">
        <v>4.9421296296296288E-3</v>
      </c>
      <c r="Y159" s="8">
        <v>5.3356481481481484E-3</v>
      </c>
      <c r="Z159" s="8">
        <v>4.9652777777777777E-3</v>
      </c>
      <c r="AA159" s="8">
        <v>4.8726851851851856E-3</v>
      </c>
      <c r="AB159" s="8">
        <v>4.8148148148148152E-3</v>
      </c>
    </row>
    <row r="160" spans="1:29" ht="13" x14ac:dyDescent="0.3">
      <c r="A160" s="4">
        <f>WEEKNUM(Tabla1[[#This Row],[Fecha]])</f>
        <v>52</v>
      </c>
      <c r="B160" s="5">
        <v>43457</v>
      </c>
      <c r="C160" s="6">
        <f>+MONTH(Tabla1[[#This Row],[Fecha]])</f>
        <v>12</v>
      </c>
      <c r="D160" s="2">
        <f>+YEAR(Tabla1[[#This Row],[Fecha]])</f>
        <v>2018</v>
      </c>
      <c r="E160" s="1" t="s">
        <v>68</v>
      </c>
      <c r="F160" s="1">
        <v>25</v>
      </c>
      <c r="G160" s="7" t="str">
        <f>+TEXT(Tabla1[[#This Row],[Fecha]],"ddd")</f>
        <v>dom</v>
      </c>
      <c r="H160" s="1" t="s">
        <v>44</v>
      </c>
      <c r="I160" s="1">
        <v>4.29</v>
      </c>
      <c r="J160" s="8">
        <v>4.9074074074074072E-3</v>
      </c>
      <c r="K160" s="8">
        <v>2.1064814814814814E-2</v>
      </c>
      <c r="L160" s="2">
        <v>0</v>
      </c>
      <c r="M160" s="2">
        <f>+Tabla1[[#This Row],[Tiempo2]]*60</f>
        <v>0</v>
      </c>
      <c r="N160" s="2">
        <v>30</v>
      </c>
      <c r="O160" s="2">
        <v>20</v>
      </c>
      <c r="P160" s="1">
        <v>30.2</v>
      </c>
      <c r="Q160" s="1">
        <f>+Tabla1[[#This Row],[Hora en mins]]/60</f>
        <v>0.5033333333333333</v>
      </c>
      <c r="R160" s="1">
        <f>+COUNT(Tabla1[[#This Row],[1km]:[22km]])</f>
        <v>4</v>
      </c>
      <c r="S160" s="1">
        <v>277</v>
      </c>
      <c r="T160" s="1" t="s">
        <v>43</v>
      </c>
      <c r="V160" s="1">
        <v>0</v>
      </c>
      <c r="W160" s="8">
        <v>5.0694444444444441E-3</v>
      </c>
      <c r="X160" s="8">
        <v>4.8379629629629632E-3</v>
      </c>
      <c r="Y160" s="8">
        <v>5.0000000000000001E-3</v>
      </c>
      <c r="Z160" s="8">
        <v>4.7222222222222223E-3</v>
      </c>
    </row>
    <row r="161" spans="1:32" ht="13" x14ac:dyDescent="0.3">
      <c r="A161" s="4">
        <f>WEEKNUM(Tabla1[[#This Row],[Fecha]])</f>
        <v>52</v>
      </c>
      <c r="B161" s="5">
        <v>43458</v>
      </c>
      <c r="C161" s="6">
        <f>+MONTH(Tabla1[[#This Row],[Fecha]])</f>
        <v>12</v>
      </c>
      <c r="D161" s="2">
        <f>+YEAR(Tabla1[[#This Row],[Fecha]])</f>
        <v>2018</v>
      </c>
      <c r="E161" s="1" t="s">
        <v>65</v>
      </c>
      <c r="F161" s="1">
        <v>25</v>
      </c>
      <c r="G161" s="7" t="str">
        <f>+TEXT(Tabla1[[#This Row],[Fecha]],"ddd")</f>
        <v>lun</v>
      </c>
      <c r="H161" s="1" t="s">
        <v>58</v>
      </c>
      <c r="I161" s="1">
        <v>2.1800000000000002</v>
      </c>
      <c r="J161" s="8">
        <v>5.1273148148148146E-3</v>
      </c>
      <c r="K161" s="8">
        <v>1.119212962962963E-2</v>
      </c>
      <c r="L161" s="2">
        <v>0</v>
      </c>
      <c r="M161" s="2">
        <f>+Tabla1[[#This Row],[Tiempo2]]*60</f>
        <v>0</v>
      </c>
      <c r="N161" s="2">
        <v>16</v>
      </c>
      <c r="O161" s="2">
        <v>7</v>
      </c>
      <c r="P161" s="1">
        <v>16.7</v>
      </c>
      <c r="Q161" s="1">
        <f>+Tabla1[[#This Row],[Hora en mins]]/60</f>
        <v>0.27833333333333332</v>
      </c>
      <c r="R161" s="1">
        <f>+COUNT(Tabla1[[#This Row],[1km]:[22km]])</f>
        <v>2</v>
      </c>
      <c r="S161" s="1">
        <v>135</v>
      </c>
      <c r="T161" s="1" t="s">
        <v>43</v>
      </c>
      <c r="V161" s="1">
        <v>0</v>
      </c>
      <c r="W161" s="8">
        <v>4.9305555555555552E-3</v>
      </c>
      <c r="X161" s="8">
        <v>5.1504629629629635E-3</v>
      </c>
    </row>
    <row r="162" spans="1:32" ht="13" x14ac:dyDescent="0.3">
      <c r="A162" s="4">
        <f>WEEKNUM(Tabla1[[#This Row],[Fecha]])</f>
        <v>52</v>
      </c>
      <c r="B162" s="5">
        <v>43458</v>
      </c>
      <c r="C162" s="6">
        <f>+MONTH(Tabla1[[#This Row],[Fecha]])</f>
        <v>12</v>
      </c>
      <c r="D162" s="2">
        <f>+YEAR(Tabla1[[#This Row],[Fecha]])</f>
        <v>2018</v>
      </c>
      <c r="E162" s="1" t="s">
        <v>65</v>
      </c>
      <c r="F162" s="1">
        <v>25</v>
      </c>
      <c r="G162" s="7" t="str">
        <f>+TEXT(Tabla1[[#This Row],[Fecha]],"ddd")</f>
        <v>lun</v>
      </c>
      <c r="H162" s="1" t="s">
        <v>58</v>
      </c>
      <c r="I162" s="1">
        <v>3.36</v>
      </c>
      <c r="J162" s="8">
        <v>4.8611111111111112E-3</v>
      </c>
      <c r="K162" s="8">
        <v>1.6377314814814813E-2</v>
      </c>
      <c r="L162" s="2">
        <v>0</v>
      </c>
      <c r="M162" s="2">
        <f>+Tabla1[[#This Row],[Tiempo2]]*60</f>
        <v>0</v>
      </c>
      <c r="N162" s="2">
        <v>23</v>
      </c>
      <c r="O162" s="2">
        <v>35</v>
      </c>
      <c r="P162" s="1">
        <v>23.35</v>
      </c>
      <c r="Q162" s="1">
        <f>+Tabla1[[#This Row],[Hora en mins]]/60</f>
        <v>0.38916666666666672</v>
      </c>
      <c r="R162" s="1">
        <f>+COUNT(Tabla1[[#This Row],[1km]:[22km]])</f>
        <v>3</v>
      </c>
      <c r="S162" s="1">
        <v>219</v>
      </c>
      <c r="T162" s="1" t="s">
        <v>43</v>
      </c>
      <c r="V162" s="1">
        <v>0</v>
      </c>
      <c r="W162" s="8">
        <v>4.7916666666666672E-3</v>
      </c>
      <c r="X162" s="8">
        <v>4.6990740740740743E-3</v>
      </c>
      <c r="Y162" s="8">
        <v>5.0694444444444441E-3</v>
      </c>
    </row>
    <row r="163" spans="1:32" ht="13" x14ac:dyDescent="0.3">
      <c r="A163" s="4">
        <f>WEEKNUM(Tabla1[[#This Row],[Fecha]])</f>
        <v>52</v>
      </c>
      <c r="B163" s="5">
        <v>43459</v>
      </c>
      <c r="C163" s="6">
        <f>+MONTH(Tabla1[[#This Row],[Fecha]])</f>
        <v>12</v>
      </c>
      <c r="D163" s="2">
        <f>+YEAR(Tabla1[[#This Row],[Fecha]])</f>
        <v>2018</v>
      </c>
      <c r="E163" s="1" t="s">
        <v>68</v>
      </c>
      <c r="F163" s="1">
        <v>26</v>
      </c>
      <c r="G163" s="7" t="str">
        <f>+TEXT(Tabla1[[#This Row],[Fecha]],"ddd")</f>
        <v>mar</v>
      </c>
      <c r="H163" s="1" t="s">
        <v>44</v>
      </c>
      <c r="I163" s="1">
        <v>6.79</v>
      </c>
      <c r="J163" s="8">
        <v>5.0000000000000001E-3</v>
      </c>
      <c r="K163" s="8">
        <v>3.4004629629629628E-2</v>
      </c>
      <c r="L163" s="2">
        <v>0</v>
      </c>
      <c r="M163" s="2">
        <f>+Tabla1[[#This Row],[Tiempo2]]*60</f>
        <v>0</v>
      </c>
      <c r="N163" s="2">
        <v>48</v>
      </c>
      <c r="O163" s="2">
        <v>58</v>
      </c>
      <c r="P163" s="1">
        <v>48.58</v>
      </c>
      <c r="Q163" s="1">
        <f>+Tabla1[[#This Row],[Hora en mins]]/60</f>
        <v>0.80966666666666665</v>
      </c>
      <c r="R163" s="1">
        <f>+COUNT(Tabla1[[#This Row],[1km]:[22km]])</f>
        <v>6</v>
      </c>
      <c r="S163" s="1">
        <v>436</v>
      </c>
      <c r="T163" s="1" t="s">
        <v>43</v>
      </c>
      <c r="V163" s="1">
        <v>7</v>
      </c>
      <c r="W163" s="8">
        <v>5.0462962962962961E-3</v>
      </c>
      <c r="X163" s="8">
        <v>4.9421296296296288E-3</v>
      </c>
      <c r="Y163" s="8">
        <v>4.9074074074074072E-3</v>
      </c>
      <c r="Z163" s="8">
        <v>4.8495370370370368E-3</v>
      </c>
      <c r="AA163" s="8">
        <v>5.4050925925925924E-3</v>
      </c>
      <c r="AB163" s="8">
        <v>4.9537037037037041E-3</v>
      </c>
    </row>
    <row r="164" spans="1:32" ht="13" x14ac:dyDescent="0.3">
      <c r="A164" s="4">
        <f>WEEKNUM(Tabla1[[#This Row],[Fecha]])</f>
        <v>52</v>
      </c>
      <c r="B164" s="5">
        <v>43460</v>
      </c>
      <c r="C164" s="6">
        <f>+MONTH(Tabla1[[#This Row],[Fecha]])</f>
        <v>12</v>
      </c>
      <c r="D164" s="2">
        <f>+YEAR(Tabla1[[#This Row],[Fecha]])</f>
        <v>2018</v>
      </c>
      <c r="E164" s="1" t="s">
        <v>68</v>
      </c>
      <c r="F164" s="1">
        <v>27</v>
      </c>
      <c r="G164" s="7" t="str">
        <f>+TEXT(Tabla1[[#This Row],[Fecha]],"ddd")</f>
        <v>mié</v>
      </c>
      <c r="H164" s="1" t="s">
        <v>44</v>
      </c>
      <c r="I164" s="1">
        <v>6.14</v>
      </c>
      <c r="J164" s="8">
        <v>4.9537037037037041E-3</v>
      </c>
      <c r="K164" s="8">
        <v>3.0428240740740742E-2</v>
      </c>
      <c r="L164" s="2">
        <v>0</v>
      </c>
      <c r="M164" s="2">
        <f>+Tabla1[[#This Row],[Tiempo2]]*60</f>
        <v>0</v>
      </c>
      <c r="N164" s="2">
        <v>43</v>
      </c>
      <c r="O164" s="2">
        <v>49</v>
      </c>
      <c r="P164" s="1">
        <v>43.49</v>
      </c>
      <c r="Q164" s="1">
        <f>+Tabla1[[#This Row],[Hora en mins]]/60</f>
        <v>0.72483333333333333</v>
      </c>
      <c r="R164" s="1">
        <f>+COUNT(Tabla1[[#This Row],[1km]:[22km]])</f>
        <v>6</v>
      </c>
      <c r="S164" s="1">
        <v>396</v>
      </c>
      <c r="T164" s="1" t="s">
        <v>43</v>
      </c>
      <c r="V164" s="1">
        <v>0</v>
      </c>
      <c r="W164" s="8">
        <v>5.0115740740740737E-3</v>
      </c>
      <c r="X164" s="8">
        <v>4.8611111111111112E-3</v>
      </c>
      <c r="Y164" s="8">
        <v>4.9305555555555552E-3</v>
      </c>
      <c r="Z164" s="8">
        <v>5.162037037037037E-3</v>
      </c>
      <c r="AA164" s="8">
        <v>4.7685185185185183E-3</v>
      </c>
      <c r="AB164" s="8">
        <v>5.0462962962962961E-3</v>
      </c>
    </row>
    <row r="165" spans="1:32" ht="13" x14ac:dyDescent="0.3">
      <c r="A165" s="4">
        <f>WEEKNUM(Tabla1[[#This Row],[Fecha]])</f>
        <v>52</v>
      </c>
      <c r="B165" s="5">
        <v>43461</v>
      </c>
      <c r="C165" s="6">
        <f>+MONTH(Tabla1[[#This Row],[Fecha]])</f>
        <v>12</v>
      </c>
      <c r="D165" s="2">
        <f>+YEAR(Tabla1[[#This Row],[Fecha]])</f>
        <v>2018</v>
      </c>
      <c r="E165" s="1" t="s">
        <v>68</v>
      </c>
      <c r="F165" s="1" t="s">
        <v>48</v>
      </c>
      <c r="G165" s="7" t="str">
        <f>+TEXT(Tabla1[[#This Row],[Fecha]],"ddd")</f>
        <v>jue</v>
      </c>
      <c r="H165" s="1" t="s">
        <v>58</v>
      </c>
      <c r="I165" s="1">
        <v>2.79</v>
      </c>
      <c r="J165" s="8">
        <v>5.0347222222222225E-3</v>
      </c>
      <c r="K165" s="8">
        <v>1.4050925925925927E-2</v>
      </c>
      <c r="L165" s="2">
        <v>0</v>
      </c>
      <c r="M165" s="2">
        <f>+Tabla1[[#This Row],[Tiempo2]]*60</f>
        <v>0</v>
      </c>
      <c r="N165" s="2">
        <v>20</v>
      </c>
      <c r="O165" s="2">
        <v>14</v>
      </c>
      <c r="P165" s="1">
        <v>20.14</v>
      </c>
      <c r="Q165" s="1">
        <f>+Tabla1[[#This Row],[Hora en mins]]/60</f>
        <v>0.33566666666666667</v>
      </c>
      <c r="R165" s="1">
        <f>+COUNT(Tabla1[[#This Row],[1km]:[22km]])</f>
        <v>0</v>
      </c>
      <c r="S165" s="1">
        <v>187</v>
      </c>
      <c r="T165" s="1" t="s">
        <v>43</v>
      </c>
      <c r="V165" s="1" t="s">
        <v>48</v>
      </c>
    </row>
    <row r="166" spans="1:32" ht="13" x14ac:dyDescent="0.3">
      <c r="A166" s="4">
        <f>WEEKNUM(Tabla1[[#This Row],[Fecha]])</f>
        <v>53</v>
      </c>
      <c r="B166" s="5">
        <v>43464</v>
      </c>
      <c r="C166" s="6">
        <f>+MONTH(Tabla1[[#This Row],[Fecha]])</f>
        <v>12</v>
      </c>
      <c r="D166" s="2">
        <f>+YEAR(Tabla1[[#This Row],[Fecha]])</f>
        <v>2018</v>
      </c>
      <c r="E166" s="1" t="s">
        <v>67</v>
      </c>
      <c r="F166" s="1">
        <v>22</v>
      </c>
      <c r="G166" s="7" t="str">
        <f>+TEXT(Tabla1[[#This Row],[Fecha]],"ddd")</f>
        <v>dom</v>
      </c>
      <c r="H166" s="1" t="s">
        <v>44</v>
      </c>
      <c r="I166" s="1">
        <v>6.82</v>
      </c>
      <c r="J166" s="8">
        <v>4.7453703703703703E-3</v>
      </c>
      <c r="K166" s="8">
        <v>3.2337962962962964E-2</v>
      </c>
      <c r="L166" s="2">
        <v>0</v>
      </c>
      <c r="M166" s="2">
        <f>+Tabla1[[#This Row],[Tiempo2]]*60</f>
        <v>0</v>
      </c>
      <c r="N166" s="2">
        <v>46</v>
      </c>
      <c r="O166" s="2">
        <v>34</v>
      </c>
      <c r="P166" s="1">
        <v>46.34</v>
      </c>
      <c r="Q166" s="1">
        <f>+Tabla1[[#This Row],[Hora en mins]]/60</f>
        <v>0.77233333333333343</v>
      </c>
      <c r="R166" s="1">
        <f>+COUNT(Tabla1[[#This Row],[1km]:[22km]])</f>
        <v>6</v>
      </c>
      <c r="S166" s="1">
        <v>443</v>
      </c>
      <c r="T166" s="1" t="s">
        <v>43</v>
      </c>
      <c r="V166" s="1">
        <v>5</v>
      </c>
      <c r="W166" s="8">
        <v>4.8726851851851856E-3</v>
      </c>
      <c r="X166" s="8">
        <v>4.8495370370370368E-3</v>
      </c>
      <c r="Y166" s="8">
        <v>4.8263888888888887E-3</v>
      </c>
      <c r="Z166" s="8">
        <v>5.0462962962962961E-3</v>
      </c>
      <c r="AA166" s="8">
        <v>4.5717592592592589E-3</v>
      </c>
      <c r="AB166" s="8">
        <v>4.6990740740740743E-3</v>
      </c>
    </row>
    <row r="167" spans="1:32" ht="13" x14ac:dyDescent="0.3">
      <c r="A167" s="4">
        <f>WEEKNUM(Tabla1[[#This Row],[Fecha]])</f>
        <v>53</v>
      </c>
      <c r="B167" s="5">
        <v>43465</v>
      </c>
      <c r="C167" s="6">
        <f>+MONTH(Tabla1[[#This Row],[Fecha]])</f>
        <v>12</v>
      </c>
      <c r="D167" s="2">
        <f>+YEAR(Tabla1[[#This Row],[Fecha]])</f>
        <v>2018</v>
      </c>
      <c r="E167" s="1" t="s">
        <v>65</v>
      </c>
      <c r="F167" s="1" t="s">
        <v>48</v>
      </c>
      <c r="G167" s="7" t="str">
        <f>+TEXT(Tabla1[[#This Row],[Fecha]],"ddd")</f>
        <v>lun</v>
      </c>
      <c r="H167" s="1" t="s">
        <v>58</v>
      </c>
      <c r="I167" s="1">
        <v>5.34</v>
      </c>
      <c r="J167" s="8">
        <v>5.0462962962962961E-3</v>
      </c>
      <c r="K167" s="8">
        <v>2.6990740740740742E-2</v>
      </c>
      <c r="L167" s="2">
        <v>0</v>
      </c>
      <c r="M167" s="2">
        <f>+Tabla1[[#This Row],[Tiempo2]]*60</f>
        <v>0</v>
      </c>
      <c r="N167" s="2">
        <v>38</v>
      </c>
      <c r="O167" s="2">
        <v>52</v>
      </c>
      <c r="P167" s="1">
        <v>38.520000000000003</v>
      </c>
      <c r="Q167" s="1">
        <f>+Tabla1[[#This Row],[Hora en mins]]/60</f>
        <v>0.64200000000000002</v>
      </c>
      <c r="R167" s="1">
        <f>+COUNT(Tabla1[[#This Row],[1km]:[22km]])</f>
        <v>5</v>
      </c>
      <c r="S167" s="1">
        <v>343</v>
      </c>
      <c r="T167" s="1" t="s">
        <v>43</v>
      </c>
      <c r="V167" s="1">
        <v>0</v>
      </c>
      <c r="W167" s="8">
        <v>5.0115740740740737E-3</v>
      </c>
      <c r="X167" s="8">
        <v>4.9768518518518521E-3</v>
      </c>
      <c r="Y167" s="8">
        <v>5.0231481481481481E-3</v>
      </c>
      <c r="Z167" s="8">
        <v>4.9884259259259265E-3</v>
      </c>
      <c r="AA167" s="8">
        <v>5.2893518518518515E-3</v>
      </c>
    </row>
    <row r="168" spans="1:32" ht="13" x14ac:dyDescent="0.3">
      <c r="A168" s="4">
        <f>WEEKNUM(Tabla1[[#This Row],[Fecha]])</f>
        <v>1</v>
      </c>
      <c r="B168" s="5">
        <v>43470</v>
      </c>
      <c r="C168" s="6">
        <f>+MONTH(Tabla1[[#This Row],[Fecha]])</f>
        <v>1</v>
      </c>
      <c r="D168" s="2">
        <f>+YEAR(Tabla1[[#This Row],[Fecha]])</f>
        <v>2019</v>
      </c>
      <c r="E168" s="1" t="s">
        <v>68</v>
      </c>
      <c r="F168" s="1">
        <v>26</v>
      </c>
      <c r="G168" s="7" t="str">
        <f>+TEXT(Tabla1[[#This Row],[Fecha]],"ddd")</f>
        <v>sáb</v>
      </c>
      <c r="H168" s="1" t="s">
        <v>44</v>
      </c>
      <c r="I168" s="1">
        <v>10.050000000000001</v>
      </c>
      <c r="J168" s="8">
        <v>4.7106481481481478E-3</v>
      </c>
      <c r="K168" s="8">
        <v>4.7326388888888883E-2</v>
      </c>
      <c r="L168" s="2">
        <v>1</v>
      </c>
      <c r="M168" s="2">
        <f>+Tabla1[[#This Row],[Tiempo2]]*60</f>
        <v>60</v>
      </c>
      <c r="N168" s="2">
        <v>8</v>
      </c>
      <c r="O168" s="2">
        <v>9</v>
      </c>
      <c r="P168" s="1">
        <v>68.900000000000006</v>
      </c>
      <c r="Q168" s="1">
        <f>+Tabla1[[#This Row],[Hora en mins]]/60</f>
        <v>1.1483333333333334</v>
      </c>
      <c r="R168" s="1">
        <f>+COUNT(Tabla1[[#This Row],[1km]:[22km]])</f>
        <v>10</v>
      </c>
      <c r="S168" s="1">
        <v>652</v>
      </c>
      <c r="T168" s="1" t="s">
        <v>43</v>
      </c>
      <c r="V168" s="1">
        <v>0</v>
      </c>
      <c r="W168" s="8">
        <v>4.8611111111111112E-3</v>
      </c>
      <c r="X168" s="8">
        <v>4.7800925925925919E-3</v>
      </c>
      <c r="Y168" s="8">
        <v>4.7569444444444447E-3</v>
      </c>
      <c r="Z168" s="8">
        <v>4.7106481481481478E-3</v>
      </c>
      <c r="AA168" s="8">
        <v>4.8379629629629632E-3</v>
      </c>
      <c r="AB168" s="8">
        <v>4.7569444444444447E-3</v>
      </c>
      <c r="AC168" s="8">
        <v>4.6296296296296302E-3</v>
      </c>
      <c r="AD168" s="8">
        <v>4.6759259259259263E-3</v>
      </c>
      <c r="AE168" s="8">
        <v>4.5833333333333334E-3</v>
      </c>
      <c r="AF168" s="8">
        <v>4.5023148148148149E-3</v>
      </c>
    </row>
    <row r="169" spans="1:32" ht="13" x14ac:dyDescent="0.3">
      <c r="A169" s="4">
        <f>WEEKNUM(Tabla1[[#This Row],[Fecha]])</f>
        <v>2</v>
      </c>
      <c r="B169" s="5">
        <v>43471</v>
      </c>
      <c r="C169" s="6">
        <f>+MONTH(Tabla1[[#This Row],[Fecha]])</f>
        <v>1</v>
      </c>
      <c r="D169" s="2">
        <f>+YEAR(Tabla1[[#This Row],[Fecha]])</f>
        <v>2019</v>
      </c>
      <c r="E169" s="1" t="s">
        <v>68</v>
      </c>
      <c r="F169" s="1">
        <v>25</v>
      </c>
      <c r="G169" s="7" t="str">
        <f>+TEXT(Tabla1[[#This Row],[Fecha]],"ddd")</f>
        <v>dom</v>
      </c>
      <c r="H169" s="1" t="s">
        <v>44</v>
      </c>
      <c r="I169" s="1">
        <v>10.01</v>
      </c>
      <c r="J169" s="8">
        <v>4.5833333333333334E-3</v>
      </c>
      <c r="K169" s="8">
        <v>4.5844907407407404E-2</v>
      </c>
      <c r="L169" s="2">
        <v>1</v>
      </c>
      <c r="M169" s="2">
        <f>+Tabla1[[#This Row],[Tiempo2]]*60</f>
        <v>60</v>
      </c>
      <c r="N169" s="2">
        <v>6</v>
      </c>
      <c r="O169" s="2">
        <v>1</v>
      </c>
      <c r="P169" s="1">
        <v>66.099999999999994</v>
      </c>
      <c r="Q169" s="1">
        <f>+Tabla1[[#This Row],[Hora en mins]]/60</f>
        <v>1.1016666666666666</v>
      </c>
      <c r="R169" s="1">
        <f>+COUNT(Tabla1[[#This Row],[1km]:[22km]])</f>
        <v>10</v>
      </c>
      <c r="S169" s="1">
        <v>652</v>
      </c>
      <c r="T169" s="1" t="s">
        <v>43</v>
      </c>
      <c r="V169" s="1">
        <v>0</v>
      </c>
      <c r="W169" s="8">
        <v>4.9305555555555552E-3</v>
      </c>
      <c r="X169" s="8">
        <v>4.8263888888888887E-3</v>
      </c>
      <c r="Y169" s="8">
        <v>4.8495370370370368E-3</v>
      </c>
      <c r="Z169" s="8">
        <v>4.7106481481481478E-3</v>
      </c>
      <c r="AA169" s="8">
        <v>4.6527777777777774E-3</v>
      </c>
      <c r="AB169" s="8">
        <v>4.7222222222222223E-3</v>
      </c>
      <c r="AC169" s="8">
        <v>4.3055555555555555E-3</v>
      </c>
      <c r="AD169" s="8">
        <v>4.363425925925926E-3</v>
      </c>
      <c r="AE169" s="8">
        <v>4.3287037037037035E-3</v>
      </c>
      <c r="AF169" s="8">
        <v>4.0856481481481481E-3</v>
      </c>
    </row>
    <row r="170" spans="1:32" ht="13" x14ac:dyDescent="0.3">
      <c r="A170" s="4">
        <f>WEEKNUM(Tabla1[[#This Row],[Fecha]])</f>
        <v>2</v>
      </c>
      <c r="B170" s="5">
        <v>43473</v>
      </c>
      <c r="C170" s="6">
        <f>+MONTH(Tabla1[[#This Row],[Fecha]])</f>
        <v>1</v>
      </c>
      <c r="D170" s="2">
        <f>+YEAR(Tabla1[[#This Row],[Fecha]])</f>
        <v>2019</v>
      </c>
      <c r="E170" s="1" t="s">
        <v>68</v>
      </c>
      <c r="F170" s="1">
        <v>28</v>
      </c>
      <c r="G170" s="7" t="str">
        <f>+TEXT(Tabla1[[#This Row],[Fecha]],"ddd")</f>
        <v>mar</v>
      </c>
      <c r="H170" s="1" t="s">
        <v>44</v>
      </c>
      <c r="I170" s="1">
        <v>9.4600000000000009</v>
      </c>
      <c r="J170" s="8">
        <v>4.6527777777777774E-3</v>
      </c>
      <c r="K170" s="8">
        <v>4.4062500000000004E-2</v>
      </c>
      <c r="L170" s="2">
        <v>1</v>
      </c>
      <c r="M170" s="2">
        <f>+Tabla1[[#This Row],[Tiempo2]]*60</f>
        <v>60</v>
      </c>
      <c r="N170" s="2">
        <v>3</v>
      </c>
      <c r="O170" s="2">
        <v>27</v>
      </c>
      <c r="P170" s="1">
        <v>63.27</v>
      </c>
      <c r="Q170" s="1">
        <f>+Tabla1[[#This Row],[Hora en mins]]/60</f>
        <v>1.0545</v>
      </c>
      <c r="R170" s="1">
        <f>+COUNT(Tabla1[[#This Row],[1km]:[22km]])</f>
        <v>9</v>
      </c>
      <c r="S170" s="1">
        <v>607</v>
      </c>
      <c r="T170" s="1" t="s">
        <v>43</v>
      </c>
      <c r="V170" s="1">
        <v>15</v>
      </c>
      <c r="W170" s="8">
        <v>4.8263888888888887E-3</v>
      </c>
      <c r="X170" s="8">
        <v>4.5254629629629629E-3</v>
      </c>
      <c r="Y170" s="8">
        <v>4.7800925925925919E-3</v>
      </c>
      <c r="Z170" s="8">
        <v>4.5254629629629629E-3</v>
      </c>
      <c r="AA170" s="8">
        <v>4.5601851851851853E-3</v>
      </c>
      <c r="AB170" s="8">
        <v>4.6064814814814814E-3</v>
      </c>
      <c r="AC170" s="8">
        <v>4.4907407407407405E-3</v>
      </c>
      <c r="AD170" s="8">
        <v>4.7453703703703703E-3</v>
      </c>
      <c r="AE170" s="8">
        <v>4.7106481481481478E-3</v>
      </c>
    </row>
    <row r="171" spans="1:32" ht="13" x14ac:dyDescent="0.3">
      <c r="A171" s="4">
        <f>WEEKNUM(Tabla1[[#This Row],[Fecha]])</f>
        <v>2</v>
      </c>
      <c r="B171" s="5">
        <v>43474</v>
      </c>
      <c r="C171" s="6">
        <f>+MONTH(Tabla1[[#This Row],[Fecha]])</f>
        <v>1</v>
      </c>
      <c r="D171" s="2">
        <f>+YEAR(Tabla1[[#This Row],[Fecha]])</f>
        <v>2019</v>
      </c>
      <c r="E171" s="1" t="s">
        <v>68</v>
      </c>
      <c r="F171" s="1">
        <v>25</v>
      </c>
      <c r="G171" s="7" t="str">
        <f>+TEXT(Tabla1[[#This Row],[Fecha]],"ddd")</f>
        <v>mié</v>
      </c>
      <c r="H171" s="1" t="s">
        <v>44</v>
      </c>
      <c r="I171" s="1">
        <v>3.85</v>
      </c>
      <c r="J171" s="8">
        <v>6.8865740740740736E-3</v>
      </c>
      <c r="K171" s="8">
        <v>2.6550925925925926E-2</v>
      </c>
      <c r="L171" s="2">
        <v>0</v>
      </c>
      <c r="M171" s="2">
        <f>+Tabla1[[#This Row],[Tiempo2]]*60</f>
        <v>0</v>
      </c>
      <c r="N171" s="2">
        <v>38</v>
      </c>
      <c r="O171" s="2">
        <v>14</v>
      </c>
      <c r="P171" s="1">
        <v>38.14</v>
      </c>
      <c r="Q171" s="1">
        <f>+Tabla1[[#This Row],[Hora en mins]]/60</f>
        <v>0.63566666666666671</v>
      </c>
      <c r="R171" s="1">
        <f>+COUNT(Tabla1[[#This Row],[1km]:[22km]])</f>
        <v>3</v>
      </c>
      <c r="S171" s="1">
        <v>202</v>
      </c>
      <c r="T171" s="1" t="s">
        <v>43</v>
      </c>
      <c r="V171" s="1">
        <v>0</v>
      </c>
      <c r="W171" s="8">
        <v>6.5624999999999998E-3</v>
      </c>
      <c r="X171" s="8">
        <v>6.7592592592592591E-3</v>
      </c>
      <c r="Y171" s="8">
        <v>7.3726851851851861E-3</v>
      </c>
    </row>
    <row r="172" spans="1:32" ht="13" x14ac:dyDescent="0.3">
      <c r="A172" s="4">
        <f>WEEKNUM(Tabla1[[#This Row],[Fecha]])</f>
        <v>3</v>
      </c>
      <c r="B172" s="5">
        <v>43478</v>
      </c>
      <c r="C172" s="6">
        <f>+MONTH(Tabla1[[#This Row],[Fecha]])</f>
        <v>1</v>
      </c>
      <c r="D172" s="2">
        <f>+YEAR(Tabla1[[#This Row],[Fecha]])</f>
        <v>2019</v>
      </c>
      <c r="E172" s="1" t="s">
        <v>68</v>
      </c>
      <c r="F172" s="1">
        <v>23</v>
      </c>
      <c r="G172" s="7" t="str">
        <f>+TEXT(Tabla1[[#This Row],[Fecha]],"ddd")</f>
        <v>dom</v>
      </c>
      <c r="H172" s="1" t="s">
        <v>44</v>
      </c>
      <c r="I172" s="1">
        <v>7.23</v>
      </c>
      <c r="J172" s="8">
        <v>4.8032407407407407E-3</v>
      </c>
      <c r="K172" s="8">
        <v>3.4756944444444444E-2</v>
      </c>
      <c r="L172" s="2">
        <v>0</v>
      </c>
      <c r="M172" s="2">
        <f>+Tabla1[[#This Row],[Tiempo2]]*60</f>
        <v>0</v>
      </c>
      <c r="N172" s="2">
        <v>50</v>
      </c>
      <c r="O172" s="2">
        <v>3</v>
      </c>
      <c r="P172" s="1">
        <v>50.3</v>
      </c>
      <c r="Q172" s="1">
        <f>+Tabla1[[#This Row],[Hora en mins]]/60</f>
        <v>0.83833333333333326</v>
      </c>
      <c r="R172" s="1">
        <f>+COUNT(Tabla1[[#This Row],[1km]:[22km]])</f>
        <v>7</v>
      </c>
      <c r="S172" s="1">
        <v>464</v>
      </c>
      <c r="T172" s="1" t="s">
        <v>43</v>
      </c>
      <c r="V172" s="1">
        <v>0</v>
      </c>
      <c r="W172" s="8">
        <v>5.138888888888889E-3</v>
      </c>
      <c r="X172" s="8">
        <v>5.0347222222222225E-3</v>
      </c>
      <c r="Y172" s="8">
        <v>4.4560185185185189E-3</v>
      </c>
      <c r="Z172" s="8">
        <v>4.4675925925925933E-3</v>
      </c>
      <c r="AA172" s="8">
        <v>5.0000000000000001E-3</v>
      </c>
      <c r="AB172" s="8">
        <v>4.7337962962962958E-3</v>
      </c>
      <c r="AC172" s="8">
        <v>4.8148148148148152E-3</v>
      </c>
    </row>
    <row r="173" spans="1:32" ht="13" x14ac:dyDescent="0.3">
      <c r="A173" s="4">
        <f>WEEKNUM(Tabla1[[#This Row],[Fecha]])</f>
        <v>3</v>
      </c>
      <c r="B173" s="5">
        <v>43480</v>
      </c>
      <c r="C173" s="6">
        <f>+MONTH(Tabla1[[#This Row],[Fecha]])</f>
        <v>1</v>
      </c>
      <c r="D173" s="2">
        <f>+YEAR(Tabla1[[#This Row],[Fecha]])</f>
        <v>2019</v>
      </c>
      <c r="E173" s="1" t="s">
        <v>68</v>
      </c>
      <c r="F173" s="1">
        <v>20</v>
      </c>
      <c r="G173" s="7" t="str">
        <f>+TEXT(Tabla1[[#This Row],[Fecha]],"ddd")</f>
        <v>mar</v>
      </c>
      <c r="H173" s="1" t="s">
        <v>58</v>
      </c>
      <c r="I173" s="1">
        <v>6.73</v>
      </c>
      <c r="J173" s="8">
        <v>4.6990740740740743E-3</v>
      </c>
      <c r="K173" s="8">
        <v>3.1655092592592596E-2</v>
      </c>
      <c r="L173" s="2">
        <v>0</v>
      </c>
      <c r="M173" s="2">
        <f>+Tabla1[[#This Row],[Tiempo2]]*60</f>
        <v>0</v>
      </c>
      <c r="N173" s="2">
        <v>45</v>
      </c>
      <c r="O173" s="2">
        <v>35</v>
      </c>
      <c r="P173" s="1">
        <v>45.35</v>
      </c>
      <c r="Q173" s="1">
        <f>+Tabla1[[#This Row],[Hora en mins]]/60</f>
        <v>0.75583333333333336</v>
      </c>
      <c r="R173" s="1">
        <f>+COUNT(Tabla1[[#This Row],[1km]:[22km]])</f>
        <v>6</v>
      </c>
      <c r="S173" s="1">
        <v>431</v>
      </c>
      <c r="T173" s="1" t="s">
        <v>43</v>
      </c>
      <c r="V173" s="1">
        <v>0</v>
      </c>
      <c r="W173" s="8">
        <v>4.8842592592592592E-3</v>
      </c>
      <c r="X173" s="8">
        <v>4.8611111111111112E-3</v>
      </c>
      <c r="Y173" s="8">
        <v>4.9074074074074072E-3</v>
      </c>
      <c r="Z173" s="8">
        <v>4.7916666666666672E-3</v>
      </c>
      <c r="AA173" s="8">
        <v>4.4791666666666669E-3</v>
      </c>
      <c r="AB173" s="8">
        <v>4.3981481481481484E-3</v>
      </c>
    </row>
    <row r="174" spans="1:32" ht="13" x14ac:dyDescent="0.3">
      <c r="A174" s="4">
        <f>WEEKNUM(Tabla1[[#This Row],[Fecha]])</f>
        <v>3</v>
      </c>
      <c r="B174" s="5">
        <v>43482</v>
      </c>
      <c r="C174" s="6">
        <f>+MONTH(Tabla1[[#This Row],[Fecha]])</f>
        <v>1</v>
      </c>
      <c r="D174" s="2">
        <f>+YEAR(Tabla1[[#This Row],[Fecha]])</f>
        <v>2019</v>
      </c>
      <c r="E174" s="1" t="s">
        <v>67</v>
      </c>
      <c r="F174" s="1">
        <v>22</v>
      </c>
      <c r="G174" s="7" t="str">
        <f>+TEXT(Tabla1[[#This Row],[Fecha]],"ddd")</f>
        <v>jue</v>
      </c>
      <c r="H174" s="1" t="s">
        <v>58</v>
      </c>
      <c r="I174" s="1">
        <v>5.24</v>
      </c>
      <c r="J174" s="8">
        <v>4.6180555555555558E-3</v>
      </c>
      <c r="K174" s="8">
        <v>2.417824074074074E-2</v>
      </c>
      <c r="L174" s="2">
        <v>0</v>
      </c>
      <c r="M174" s="2">
        <f>+Tabla1[[#This Row],[Tiempo2]]*60</f>
        <v>0</v>
      </c>
      <c r="N174" s="2">
        <v>34</v>
      </c>
      <c r="O174" s="2">
        <v>49</v>
      </c>
      <c r="P174" s="1">
        <v>34.49</v>
      </c>
      <c r="Q174" s="1">
        <f>+Tabla1[[#This Row],[Hora en mins]]/60</f>
        <v>0.57483333333333342</v>
      </c>
      <c r="R174" s="1">
        <f>+COUNT(Tabla1[[#This Row],[1km]:[22km]])</f>
        <v>5</v>
      </c>
      <c r="S174" s="1">
        <v>340</v>
      </c>
      <c r="T174" s="1" t="s">
        <v>43</v>
      </c>
      <c r="V174" s="1">
        <v>5</v>
      </c>
      <c r="W174" s="8">
        <v>4.8263888888888887E-3</v>
      </c>
      <c r="X174" s="8">
        <v>4.6990740740740743E-3</v>
      </c>
      <c r="Y174" s="8">
        <v>4.7222222222222223E-3</v>
      </c>
      <c r="Z174" s="8">
        <v>4.5949074074074078E-3</v>
      </c>
      <c r="AA174" s="8">
        <v>4.363425925925926E-3</v>
      </c>
    </row>
    <row r="175" spans="1:32" ht="13" x14ac:dyDescent="0.3">
      <c r="A175" s="4">
        <f>WEEKNUM(Tabla1[[#This Row],[Fecha]])</f>
        <v>4</v>
      </c>
      <c r="B175" s="5">
        <v>43487</v>
      </c>
      <c r="C175" s="6">
        <f>+MONTH(Tabla1[[#This Row],[Fecha]])</f>
        <v>1</v>
      </c>
      <c r="D175" s="2">
        <f>+YEAR(Tabla1[[#This Row],[Fecha]])</f>
        <v>2019</v>
      </c>
      <c r="E175" s="1" t="s">
        <v>65</v>
      </c>
      <c r="F175" s="1">
        <v>19</v>
      </c>
      <c r="G175" s="7" t="str">
        <f>+TEXT(Tabla1[[#This Row],[Fecha]],"ddd")</f>
        <v>mar</v>
      </c>
      <c r="H175" s="1" t="s">
        <v>59</v>
      </c>
      <c r="I175" s="1">
        <v>4.92</v>
      </c>
      <c r="J175" s="8">
        <v>5.9490740740740745E-3</v>
      </c>
      <c r="K175" s="8">
        <v>2.929398148148148E-2</v>
      </c>
      <c r="L175" s="2">
        <v>0</v>
      </c>
      <c r="M175" s="2">
        <f>+Tabla1[[#This Row],[Tiempo2]]*60</f>
        <v>0</v>
      </c>
      <c r="N175" s="2">
        <v>42</v>
      </c>
      <c r="O175" s="2">
        <v>11</v>
      </c>
      <c r="P175" s="1">
        <v>42.11</v>
      </c>
      <c r="Q175" s="1">
        <f>+Tabla1[[#This Row],[Hora en mins]]/60</f>
        <v>0.70183333333333331</v>
      </c>
      <c r="R175" s="1">
        <f>+COUNT(Tabla1[[#This Row],[1km]:[22km]])</f>
        <v>4</v>
      </c>
      <c r="S175" s="1">
        <v>275</v>
      </c>
      <c r="T175" s="1" t="s">
        <v>43</v>
      </c>
      <c r="V175" s="1">
        <v>48</v>
      </c>
      <c r="W175" s="8">
        <v>5.0810185185185186E-3</v>
      </c>
      <c r="X175" s="8">
        <v>5.4282407407407404E-3</v>
      </c>
      <c r="Y175" s="8">
        <v>5.6134259259259271E-3</v>
      </c>
      <c r="Z175" s="8">
        <v>6.6203703703703702E-3</v>
      </c>
    </row>
    <row r="176" spans="1:32" ht="13" x14ac:dyDescent="0.3">
      <c r="A176" s="4">
        <f>WEEKNUM(Tabla1[[#This Row],[Fecha]])</f>
        <v>5</v>
      </c>
      <c r="B176" s="5">
        <v>43498</v>
      </c>
      <c r="C176" s="6">
        <f>+MONTH(Tabla1[[#This Row],[Fecha]])</f>
        <v>2</v>
      </c>
      <c r="D176" s="2">
        <f>+YEAR(Tabla1[[#This Row],[Fecha]])</f>
        <v>2019</v>
      </c>
      <c r="E176" s="1" t="s">
        <v>67</v>
      </c>
      <c r="F176" s="1">
        <v>24</v>
      </c>
      <c r="G176" s="7" t="str">
        <f>+TEXT(Tabla1[[#This Row],[Fecha]],"ddd")</f>
        <v>sáb</v>
      </c>
      <c r="H176" s="1" t="s">
        <v>44</v>
      </c>
      <c r="I176" s="1">
        <v>6.07</v>
      </c>
      <c r="J176" s="8">
        <v>4.7106481481481478E-3</v>
      </c>
      <c r="K176" s="8">
        <v>2.8645833333333332E-2</v>
      </c>
      <c r="L176" s="2">
        <v>0</v>
      </c>
      <c r="M176" s="2">
        <f>+Tabla1[[#This Row],[Tiempo2]]*60</f>
        <v>0</v>
      </c>
      <c r="N176" s="2">
        <v>41</v>
      </c>
      <c r="O176" s="2">
        <v>15</v>
      </c>
      <c r="P176" s="1">
        <v>41.15</v>
      </c>
      <c r="Q176" s="1">
        <f>+Tabla1[[#This Row],[Hora en mins]]/60</f>
        <v>0.68583333333333329</v>
      </c>
      <c r="R176" s="1">
        <f>+COUNT(Tabla1[[#This Row],[1km]:[22km]])</f>
        <v>6</v>
      </c>
      <c r="S176" s="1">
        <v>392</v>
      </c>
      <c r="T176" s="1" t="s">
        <v>43</v>
      </c>
      <c r="V176" s="1">
        <v>0</v>
      </c>
      <c r="W176" s="8">
        <v>5.0347222222222225E-3</v>
      </c>
      <c r="X176" s="8">
        <v>4.8379629629629632E-3</v>
      </c>
      <c r="Y176" s="8">
        <v>4.5486111111111109E-3</v>
      </c>
      <c r="Z176" s="8">
        <v>4.9537037037037041E-3</v>
      </c>
      <c r="AA176" s="8">
        <v>4.7337962962962958E-3</v>
      </c>
      <c r="AB176" s="8">
        <v>4.1319444444444442E-3</v>
      </c>
    </row>
    <row r="177" spans="1:32" ht="13" x14ac:dyDescent="0.3">
      <c r="A177" s="4">
        <f>WEEKNUM(Tabla1[[#This Row],[Fecha]])</f>
        <v>6</v>
      </c>
      <c r="B177" s="5">
        <v>43501</v>
      </c>
      <c r="C177" s="6">
        <f>+MONTH(Tabla1[[#This Row],[Fecha]])</f>
        <v>2</v>
      </c>
      <c r="D177" s="2">
        <f>+YEAR(Tabla1[[#This Row],[Fecha]])</f>
        <v>2019</v>
      </c>
      <c r="E177" s="1" t="s">
        <v>68</v>
      </c>
      <c r="F177" s="1">
        <v>24</v>
      </c>
      <c r="G177" s="7" t="str">
        <f>+TEXT(Tabla1[[#This Row],[Fecha]],"ddd")</f>
        <v>mar</v>
      </c>
      <c r="H177" s="1" t="s">
        <v>44</v>
      </c>
      <c r="I177" s="1">
        <v>10.14</v>
      </c>
      <c r="J177" s="8">
        <v>4.9768518518518521E-3</v>
      </c>
      <c r="K177" s="8">
        <v>5.0474537037037033E-2</v>
      </c>
      <c r="L177" s="2">
        <v>1</v>
      </c>
      <c r="M177" s="2">
        <f>+Tabla1[[#This Row],[Tiempo2]]*60</f>
        <v>60</v>
      </c>
      <c r="N177" s="2">
        <v>12</v>
      </c>
      <c r="O177" s="2">
        <v>41</v>
      </c>
      <c r="P177" s="1">
        <v>72.41</v>
      </c>
      <c r="Q177" s="1">
        <f>+Tabla1[[#This Row],[Hora en mins]]/60</f>
        <v>1.2068333333333332</v>
      </c>
      <c r="R177" s="1">
        <f>+COUNT(Tabla1[[#This Row],[1km]:[22km]])</f>
        <v>10</v>
      </c>
      <c r="S177" s="1">
        <v>651</v>
      </c>
      <c r="T177" s="1" t="s">
        <v>43</v>
      </c>
      <c r="V177" s="1">
        <v>30</v>
      </c>
      <c r="W177" s="8">
        <v>5.162037037037037E-3</v>
      </c>
      <c r="X177" s="8">
        <v>5.4513888888888884E-3</v>
      </c>
      <c r="Y177" s="8">
        <v>4.8726851851851856E-3</v>
      </c>
      <c r="Z177" s="8">
        <v>4.7685185185185183E-3</v>
      </c>
      <c r="AA177" s="8">
        <v>5.3819444444444453E-3</v>
      </c>
      <c r="AB177" s="8">
        <v>5.138888888888889E-3</v>
      </c>
      <c r="AC177" s="8">
        <v>4.9189814814814816E-3</v>
      </c>
      <c r="AD177" s="8">
        <v>4.7106481481481478E-3</v>
      </c>
      <c r="AE177" s="8">
        <v>4.5486111111111109E-3</v>
      </c>
      <c r="AF177" s="8">
        <v>4.8495370370370368E-3</v>
      </c>
    </row>
    <row r="178" spans="1:32" ht="13" x14ac:dyDescent="0.3">
      <c r="A178" s="4">
        <f>WEEKNUM(Tabla1[[#This Row],[Fecha]])</f>
        <v>6</v>
      </c>
      <c r="B178" s="5">
        <v>43503</v>
      </c>
      <c r="C178" s="6">
        <f>+MONTH(Tabla1[[#This Row],[Fecha]])</f>
        <v>2</v>
      </c>
      <c r="D178" s="2">
        <f>+YEAR(Tabla1[[#This Row],[Fecha]])</f>
        <v>2019</v>
      </c>
      <c r="E178" s="1" t="s">
        <v>67</v>
      </c>
      <c r="F178" s="1">
        <v>29</v>
      </c>
      <c r="G178" s="7" t="str">
        <f>+TEXT(Tabla1[[#This Row],[Fecha]],"ddd")</f>
        <v>jue</v>
      </c>
      <c r="H178" s="1" t="s">
        <v>58</v>
      </c>
      <c r="I178" s="1">
        <v>3.22</v>
      </c>
      <c r="J178" s="8">
        <v>4.8611111111111112E-3</v>
      </c>
      <c r="K178" s="8">
        <v>1.5636574074074074E-2</v>
      </c>
      <c r="L178" s="2">
        <v>0</v>
      </c>
      <c r="M178" s="2">
        <f>+Tabla1[[#This Row],[Tiempo2]]*60</f>
        <v>0</v>
      </c>
      <c r="N178" s="2">
        <v>22</v>
      </c>
      <c r="O178" s="2">
        <v>31</v>
      </c>
      <c r="P178" s="1">
        <v>22.31</v>
      </c>
      <c r="Q178" s="1">
        <f>+Tabla1[[#This Row],[Hora en mins]]/60</f>
        <v>0.37183333333333329</v>
      </c>
      <c r="R178" s="1">
        <f>+COUNT(Tabla1[[#This Row],[1km]:[22km]])</f>
        <v>0</v>
      </c>
      <c r="S178" s="1">
        <v>215</v>
      </c>
      <c r="T178" s="1" t="s">
        <v>43</v>
      </c>
      <c r="V178" s="1">
        <v>0</v>
      </c>
    </row>
    <row r="179" spans="1:32" ht="13" x14ac:dyDescent="0.3">
      <c r="A179" s="4">
        <f>WEEKNUM(Tabla1[[#This Row],[Fecha]])</f>
        <v>6</v>
      </c>
      <c r="B179" s="5">
        <v>43505</v>
      </c>
      <c r="C179" s="6">
        <f>+MONTH(Tabla1[[#This Row],[Fecha]])</f>
        <v>2</v>
      </c>
      <c r="D179" s="2">
        <f>+YEAR(Tabla1[[#This Row],[Fecha]])</f>
        <v>2019</v>
      </c>
      <c r="E179" s="1" t="s">
        <v>68</v>
      </c>
      <c r="F179" s="1">
        <v>29</v>
      </c>
      <c r="G179" s="7" t="str">
        <f>+TEXT(Tabla1[[#This Row],[Fecha]],"ddd")</f>
        <v>sáb</v>
      </c>
      <c r="H179" s="1" t="s">
        <v>44</v>
      </c>
      <c r="I179" s="1">
        <v>7.8</v>
      </c>
      <c r="J179" s="8">
        <v>4.7916666666666672E-3</v>
      </c>
      <c r="K179" s="8">
        <v>3.7418981481481477E-2</v>
      </c>
      <c r="L179" s="2">
        <v>0</v>
      </c>
      <c r="M179" s="2">
        <f>+Tabla1[[#This Row],[Tiempo2]]*60</f>
        <v>0</v>
      </c>
      <c r="N179" s="2">
        <v>53</v>
      </c>
      <c r="O179" s="2">
        <v>53</v>
      </c>
      <c r="P179" s="1">
        <v>53.53</v>
      </c>
      <c r="Q179" s="1">
        <f>+Tabla1[[#This Row],[Hora en mins]]/60</f>
        <v>0.89216666666666666</v>
      </c>
      <c r="R179" s="1">
        <f>+COUNT(Tabla1[[#This Row],[1km]:[22km]])</f>
        <v>7</v>
      </c>
      <c r="S179" s="1">
        <v>496</v>
      </c>
      <c r="T179" s="1" t="s">
        <v>43</v>
      </c>
      <c r="V179" s="1">
        <v>7</v>
      </c>
      <c r="W179" s="8">
        <v>4.9074074074074072E-3</v>
      </c>
      <c r="X179" s="8">
        <v>4.3981481481481484E-3</v>
      </c>
      <c r="Y179" s="8">
        <v>5.6712962962962958E-3</v>
      </c>
      <c r="Z179" s="8">
        <v>4.9537037037037041E-3</v>
      </c>
      <c r="AA179" s="8">
        <v>4.5601851851851853E-3</v>
      </c>
      <c r="AB179" s="8">
        <v>4.9189814814814816E-3</v>
      </c>
      <c r="AC179" s="8">
        <v>4.5023148148148149E-3</v>
      </c>
    </row>
    <row r="180" spans="1:32" ht="13" x14ac:dyDescent="0.3">
      <c r="A180" s="4">
        <f>WEEKNUM(Tabla1[[#This Row],[Fecha]])</f>
        <v>7</v>
      </c>
      <c r="B180" s="5">
        <v>43507</v>
      </c>
      <c r="C180" s="6">
        <f>+MONTH(Tabla1[[#This Row],[Fecha]])</f>
        <v>2</v>
      </c>
      <c r="D180" s="2">
        <f>+YEAR(Tabla1[[#This Row],[Fecha]])</f>
        <v>2019</v>
      </c>
      <c r="E180" s="1" t="s">
        <v>68</v>
      </c>
      <c r="F180" s="1">
        <v>21</v>
      </c>
      <c r="G180" s="7" t="str">
        <f>+TEXT(Tabla1[[#This Row],[Fecha]],"ddd")</f>
        <v>lun</v>
      </c>
      <c r="H180" s="1" t="s">
        <v>58</v>
      </c>
      <c r="I180" s="1">
        <v>3.53</v>
      </c>
      <c r="J180" s="8">
        <v>5.2430555555555555E-3</v>
      </c>
      <c r="K180" s="8">
        <v>1.8541666666666668E-2</v>
      </c>
      <c r="L180" s="2">
        <v>0</v>
      </c>
      <c r="M180" s="2">
        <f>+Tabla1[[#This Row],[Tiempo2]]*60</f>
        <v>0</v>
      </c>
      <c r="N180" s="2">
        <v>26</v>
      </c>
      <c r="O180" s="2">
        <v>42</v>
      </c>
      <c r="P180" s="1">
        <v>26.42</v>
      </c>
      <c r="Q180" s="1">
        <f>+Tabla1[[#This Row],[Hora en mins]]/60</f>
        <v>0.44033333333333335</v>
      </c>
      <c r="R180" s="1">
        <f>+COUNT(Tabla1[[#This Row],[1km]:[22km]])</f>
        <v>3</v>
      </c>
      <c r="S180" s="1">
        <v>222</v>
      </c>
      <c r="T180" s="1" t="s">
        <v>43</v>
      </c>
      <c r="V180" s="1">
        <v>7</v>
      </c>
      <c r="W180" s="8">
        <v>6.4467592592592597E-3</v>
      </c>
      <c r="X180" s="8">
        <v>4.9421296296296288E-3</v>
      </c>
      <c r="Y180" s="8">
        <v>4.8379629629629632E-3</v>
      </c>
    </row>
    <row r="181" spans="1:32" ht="13" x14ac:dyDescent="0.3">
      <c r="A181" s="4">
        <f>WEEKNUM(Tabla1[[#This Row],[Fecha]])</f>
        <v>8</v>
      </c>
      <c r="B181" s="5">
        <v>43514</v>
      </c>
      <c r="C181" s="6">
        <f>+MONTH(Tabla1[[#This Row],[Fecha]])</f>
        <v>2</v>
      </c>
      <c r="D181" s="2">
        <f>+YEAR(Tabla1[[#This Row],[Fecha]])</f>
        <v>2019</v>
      </c>
      <c r="E181" s="1" t="s">
        <v>68</v>
      </c>
      <c r="F181" s="1">
        <v>28</v>
      </c>
      <c r="G181" s="7" t="str">
        <f>+TEXT(Tabla1[[#This Row],[Fecha]],"ddd")</f>
        <v>lun</v>
      </c>
      <c r="H181" s="1" t="s">
        <v>58</v>
      </c>
      <c r="I181" s="1">
        <v>5.08</v>
      </c>
      <c r="J181" s="8">
        <v>4.7569444444444447E-3</v>
      </c>
      <c r="K181" s="8">
        <v>2.417824074074074E-2</v>
      </c>
      <c r="L181" s="2">
        <v>0</v>
      </c>
      <c r="M181" s="2">
        <f>+Tabla1[[#This Row],[Tiempo2]]*60</f>
        <v>0</v>
      </c>
      <c r="N181" s="2">
        <v>34</v>
      </c>
      <c r="O181" s="2">
        <v>49</v>
      </c>
      <c r="P181" s="1">
        <v>34.49</v>
      </c>
      <c r="Q181" s="1">
        <f>+Tabla1[[#This Row],[Hora en mins]]/60</f>
        <v>0.57483333333333342</v>
      </c>
      <c r="R181" s="1">
        <f>+COUNT(Tabla1[[#This Row],[1km]:[22km]])</f>
        <v>5</v>
      </c>
      <c r="S181" s="1">
        <v>323</v>
      </c>
      <c r="T181" s="1" t="s">
        <v>43</v>
      </c>
      <c r="V181" s="1">
        <v>7</v>
      </c>
      <c r="W181" s="8">
        <v>4.7800925925925919E-3</v>
      </c>
      <c r="X181" s="8">
        <v>4.4791666666666669E-3</v>
      </c>
      <c r="Y181" s="8">
        <v>4.6643518518518518E-3</v>
      </c>
      <c r="Z181" s="8">
        <v>4.8726851851851856E-3</v>
      </c>
      <c r="AA181" s="8">
        <v>5.0347222222222225E-3</v>
      </c>
    </row>
    <row r="182" spans="1:32" ht="13" x14ac:dyDescent="0.3">
      <c r="A182" s="4">
        <f>WEEKNUM(Tabla1[[#This Row],[Fecha]])</f>
        <v>8</v>
      </c>
      <c r="B182" s="5">
        <v>43516</v>
      </c>
      <c r="C182" s="6">
        <f>+MONTH(Tabla1[[#This Row],[Fecha]])</f>
        <v>2</v>
      </c>
      <c r="D182" s="2">
        <f>+YEAR(Tabla1[[#This Row],[Fecha]])</f>
        <v>2019</v>
      </c>
      <c r="E182" s="1" t="s">
        <v>68</v>
      </c>
      <c r="F182" s="1">
        <v>29</v>
      </c>
      <c r="G182" s="7" t="str">
        <f>+TEXT(Tabla1[[#This Row],[Fecha]],"ddd")</f>
        <v>mié</v>
      </c>
      <c r="H182" s="1" t="s">
        <v>44</v>
      </c>
      <c r="I182" s="1">
        <v>6.53</v>
      </c>
      <c r="J182" s="8">
        <v>4.6412037037037038E-3</v>
      </c>
      <c r="K182" s="8">
        <v>3.0324074074074073E-2</v>
      </c>
      <c r="L182" s="2">
        <v>0</v>
      </c>
      <c r="M182" s="2">
        <f>+Tabla1[[#This Row],[Tiempo2]]*60</f>
        <v>0</v>
      </c>
      <c r="N182" s="2">
        <v>43</v>
      </c>
      <c r="O182" s="2">
        <v>40</v>
      </c>
      <c r="P182" s="1">
        <v>43.4</v>
      </c>
      <c r="Q182" s="1">
        <f>+Tabla1[[#This Row],[Hora en mins]]/60</f>
        <v>0.72333333333333327</v>
      </c>
      <c r="R182" s="1">
        <f>+COUNT(Tabla1[[#This Row],[1km]:[22km]])</f>
        <v>6</v>
      </c>
      <c r="S182" s="1">
        <v>419</v>
      </c>
      <c r="T182" s="1" t="s">
        <v>43</v>
      </c>
      <c r="V182" s="1">
        <v>19</v>
      </c>
      <c r="W182" s="8">
        <v>4.8263888888888887E-3</v>
      </c>
      <c r="X182" s="8">
        <v>4.9421296296296288E-3</v>
      </c>
      <c r="Y182" s="8">
        <v>4.6874999999999998E-3</v>
      </c>
      <c r="Z182" s="8">
        <v>4.6759259259259263E-3</v>
      </c>
      <c r="AA182" s="8">
        <v>4.2824074074074075E-3</v>
      </c>
      <c r="AB182" s="8">
        <v>4.7222222222222223E-3</v>
      </c>
    </row>
    <row r="183" spans="1:32" ht="13" x14ac:dyDescent="0.3">
      <c r="A183" s="4">
        <f>WEEKNUM(Tabla1[[#This Row],[Fecha]])</f>
        <v>11</v>
      </c>
      <c r="B183" s="5">
        <v>43539</v>
      </c>
      <c r="C183" s="6">
        <f>+MONTH(Tabla1[[#This Row],[Fecha]])</f>
        <v>3</v>
      </c>
      <c r="D183" s="2">
        <f>+YEAR(Tabla1[[#This Row],[Fecha]])</f>
        <v>2019</v>
      </c>
      <c r="E183" s="1" t="s">
        <v>68</v>
      </c>
      <c r="F183" s="1">
        <v>23</v>
      </c>
      <c r="G183" s="7" t="str">
        <f>+TEXT(Tabla1[[#This Row],[Fecha]],"ddd")</f>
        <v>vie</v>
      </c>
      <c r="H183" s="1" t="s">
        <v>58</v>
      </c>
      <c r="I183" s="1">
        <v>2.23</v>
      </c>
      <c r="J183" s="8">
        <v>5.0810185185185186E-3</v>
      </c>
      <c r="K183" s="8">
        <v>1.1331018518518518E-2</v>
      </c>
      <c r="L183" s="2">
        <v>0</v>
      </c>
      <c r="M183" s="2">
        <f>+Tabla1[[#This Row],[Tiempo2]]*60</f>
        <v>0</v>
      </c>
      <c r="N183" s="2">
        <v>16</v>
      </c>
      <c r="O183" s="2">
        <v>19</v>
      </c>
      <c r="P183" s="1">
        <v>16.190000000000001</v>
      </c>
      <c r="Q183" s="1">
        <f>+Tabla1[[#This Row],[Hora en mins]]/60</f>
        <v>0.26983333333333337</v>
      </c>
      <c r="R183" s="1">
        <f>+COUNT(Tabla1[[#This Row],[1km]:[22km]])</f>
        <v>2</v>
      </c>
      <c r="S183" s="1">
        <v>141</v>
      </c>
      <c r="T183" s="1" t="s">
        <v>43</v>
      </c>
      <c r="V183" s="1">
        <v>0</v>
      </c>
      <c r="W183" s="8">
        <v>5.5902777777777782E-3</v>
      </c>
      <c r="X183" s="8">
        <v>4.5254629629629629E-3</v>
      </c>
    </row>
    <row r="184" spans="1:32" ht="13" x14ac:dyDescent="0.3">
      <c r="A184" s="4">
        <f>WEEKNUM(Tabla1[[#This Row],[Fecha]])</f>
        <v>41</v>
      </c>
      <c r="B184" s="5">
        <v>43748</v>
      </c>
      <c r="C184" s="6">
        <f>+MONTH(Tabla1[[#This Row],[Fecha]])</f>
        <v>10</v>
      </c>
      <c r="D184" s="2">
        <f>+YEAR(Tabla1[[#This Row],[Fecha]])</f>
        <v>2019</v>
      </c>
      <c r="E184" s="1" t="s">
        <v>68</v>
      </c>
      <c r="F184" s="1" t="s">
        <v>48</v>
      </c>
      <c r="G184" s="7" t="str">
        <f>+TEXT(Tabla1[[#This Row],[Fecha]],"ddd")</f>
        <v>jue</v>
      </c>
      <c r="H184" s="1" t="s">
        <v>44</v>
      </c>
      <c r="I184" s="1">
        <v>3.53</v>
      </c>
      <c r="J184" s="8">
        <v>5.1273148148148146E-3</v>
      </c>
      <c r="K184" s="8">
        <v>1.8136574074074072E-2</v>
      </c>
      <c r="L184" s="2">
        <v>0</v>
      </c>
      <c r="M184" s="2">
        <f>+Tabla1[[#This Row],[Tiempo2]]*60</f>
        <v>0</v>
      </c>
      <c r="N184" s="2">
        <v>26</v>
      </c>
      <c r="O184" s="2">
        <v>7</v>
      </c>
      <c r="P184" s="1">
        <v>26.7</v>
      </c>
      <c r="Q184" s="1">
        <f>+Tabla1[[#This Row],[Hora en mins]]/60</f>
        <v>0.44500000000000001</v>
      </c>
      <c r="R184" s="1">
        <f>+COUNT(Tabla1[[#This Row],[1km]:[22km]])</f>
        <v>3</v>
      </c>
      <c r="S184" s="1">
        <v>224</v>
      </c>
      <c r="T184" s="1" t="s">
        <v>43</v>
      </c>
      <c r="V184" s="1">
        <v>0</v>
      </c>
      <c r="W184" s="8">
        <v>5.0925925925925921E-3</v>
      </c>
      <c r="X184" s="8">
        <v>5.37037037037037E-3</v>
      </c>
      <c r="Y184" s="8">
        <v>5.162037037037037E-3</v>
      </c>
    </row>
    <row r="185" spans="1:32" ht="13" x14ac:dyDescent="0.3">
      <c r="A185" s="4">
        <f>WEEKNUM(Tabla1[[#This Row],[Fecha]])</f>
        <v>41</v>
      </c>
      <c r="B185" s="5">
        <v>43750</v>
      </c>
      <c r="C185" s="6">
        <f>+MONTH(Tabla1[[#This Row],[Fecha]])</f>
        <v>10</v>
      </c>
      <c r="D185" s="2">
        <f>+YEAR(Tabla1[[#This Row],[Fecha]])</f>
        <v>2019</v>
      </c>
      <c r="E185" s="1" t="s">
        <v>68</v>
      </c>
      <c r="F185" s="1">
        <v>19</v>
      </c>
      <c r="G185" s="7" t="str">
        <f>+TEXT(Tabla1[[#This Row],[Fecha]],"ddd")</f>
        <v>sáb</v>
      </c>
      <c r="H185" s="1" t="s">
        <v>44</v>
      </c>
      <c r="I185" s="1">
        <v>2.71</v>
      </c>
      <c r="J185" s="8">
        <v>5.347222222222222E-3</v>
      </c>
      <c r="K185" s="8">
        <v>1.4490740740740742E-2</v>
      </c>
      <c r="L185" s="2">
        <v>0</v>
      </c>
      <c r="M185" s="2">
        <f>+Tabla1[[#This Row],[Tiempo2]]*60</f>
        <v>0</v>
      </c>
      <c r="N185" s="2">
        <v>20</v>
      </c>
      <c r="O185" s="2">
        <v>52</v>
      </c>
      <c r="P185" s="1">
        <v>20.52</v>
      </c>
      <c r="Q185" s="1">
        <f>+Tabla1[[#This Row],[Hora en mins]]/60</f>
        <v>0.34199999999999997</v>
      </c>
      <c r="R185" s="1">
        <f>+COUNT(Tabla1[[#This Row],[1km]:[22km]])</f>
        <v>2</v>
      </c>
      <c r="S185" s="1">
        <v>169</v>
      </c>
      <c r="T185" s="1" t="s">
        <v>43</v>
      </c>
      <c r="V185" s="1">
        <v>0</v>
      </c>
      <c r="W185" s="8">
        <v>5.8680555555555543E-3</v>
      </c>
      <c r="X185" s="8">
        <v>5.1273148148148146E-3</v>
      </c>
    </row>
    <row r="186" spans="1:32" ht="13" x14ac:dyDescent="0.3">
      <c r="A186" s="4">
        <f>WEEKNUM(Tabla1[[#This Row],[Fecha]])</f>
        <v>42</v>
      </c>
      <c r="B186" s="5">
        <v>43751</v>
      </c>
      <c r="C186" s="6">
        <f>+MONTH(Tabla1[[#This Row],[Fecha]])</f>
        <v>10</v>
      </c>
      <c r="D186" s="2">
        <f>+YEAR(Tabla1[[#This Row],[Fecha]])</f>
        <v>2019</v>
      </c>
      <c r="E186" s="1" t="s">
        <v>68</v>
      </c>
      <c r="F186" s="1">
        <v>16</v>
      </c>
      <c r="G186" s="7" t="str">
        <f>+TEXT(Tabla1[[#This Row],[Fecha]],"ddd")</f>
        <v>dom</v>
      </c>
      <c r="H186" s="1" t="s">
        <v>44</v>
      </c>
      <c r="I186" s="1">
        <v>3.88</v>
      </c>
      <c r="J186" s="8">
        <v>4.9652777777777777E-3</v>
      </c>
      <c r="K186" s="8">
        <v>1.923611111111111E-2</v>
      </c>
      <c r="L186" s="2">
        <v>0</v>
      </c>
      <c r="M186" s="2">
        <f>+Tabla1[[#This Row],[Tiempo2]]*60</f>
        <v>0</v>
      </c>
      <c r="N186" s="2">
        <v>27</v>
      </c>
      <c r="O186" s="2">
        <v>42</v>
      </c>
      <c r="P186" s="1">
        <v>27.42</v>
      </c>
      <c r="Q186" s="1">
        <f>+Tabla1[[#This Row],[Hora en mins]]/60</f>
        <v>0.45700000000000002</v>
      </c>
      <c r="R186" s="1">
        <f>+COUNT(Tabla1[[#This Row],[1km]:[22km]])</f>
        <v>3</v>
      </c>
      <c r="S186" s="1">
        <v>244</v>
      </c>
      <c r="T186" s="1" t="s">
        <v>43</v>
      </c>
      <c r="V186" s="1">
        <v>9</v>
      </c>
      <c r="W186" s="8">
        <v>5.1736111111111115E-3</v>
      </c>
      <c r="X186" s="8">
        <v>4.9074074074074072E-3</v>
      </c>
      <c r="Y186" s="8">
        <v>4.8726851851851856E-3</v>
      </c>
    </row>
    <row r="187" spans="1:32" ht="13" x14ac:dyDescent="0.3">
      <c r="A187" s="4">
        <f>WEEKNUM(Tabla1[[#This Row],[Fecha]])</f>
        <v>42</v>
      </c>
      <c r="B187" s="5">
        <v>43752</v>
      </c>
      <c r="C187" s="6">
        <f>+MONTH(Tabla1[[#This Row],[Fecha]])</f>
        <v>10</v>
      </c>
      <c r="D187" s="2">
        <f>+YEAR(Tabla1[[#This Row],[Fecha]])</f>
        <v>2019</v>
      </c>
      <c r="E187" s="1" t="s">
        <v>68</v>
      </c>
      <c r="F187" s="1">
        <v>11</v>
      </c>
      <c r="G187" s="7" t="str">
        <f>+TEXT(Tabla1[[#This Row],[Fecha]],"ddd")</f>
        <v>lun</v>
      </c>
      <c r="H187" s="1" t="s">
        <v>44</v>
      </c>
      <c r="I187" s="1">
        <v>7.73</v>
      </c>
      <c r="J187" s="8">
        <v>4.9537037037037041E-3</v>
      </c>
      <c r="K187" s="8">
        <v>3.8287037037037036E-2</v>
      </c>
      <c r="L187" s="2">
        <v>0</v>
      </c>
      <c r="M187" s="2">
        <f>+Tabla1[[#This Row],[Tiempo2]]*60</f>
        <v>0</v>
      </c>
      <c r="N187" s="2">
        <v>55</v>
      </c>
      <c r="O187" s="2">
        <v>8</v>
      </c>
      <c r="P187" s="1">
        <v>55.8</v>
      </c>
      <c r="Q187" s="1">
        <f>+Tabla1[[#This Row],[Hora en mins]]/60</f>
        <v>0.92999999999999994</v>
      </c>
      <c r="R187" s="1">
        <f>+COUNT(Tabla1[[#This Row],[1km]:[22km]])</f>
        <v>7</v>
      </c>
      <c r="S187" s="1">
        <v>496</v>
      </c>
      <c r="T187" s="1" t="s">
        <v>43</v>
      </c>
      <c r="V187" s="1">
        <v>0</v>
      </c>
      <c r="W187" s="8">
        <v>5.6365740740740742E-3</v>
      </c>
      <c r="X187" s="8">
        <v>5.115740740740741E-3</v>
      </c>
      <c r="Y187" s="8">
        <v>4.7453703703703703E-3</v>
      </c>
      <c r="Z187" s="8">
        <v>4.8842592592592592E-3</v>
      </c>
      <c r="AA187" s="8">
        <v>4.8842592592592592E-3</v>
      </c>
      <c r="AB187" s="8">
        <v>4.7337962962962958E-3</v>
      </c>
      <c r="AC187" s="8">
        <v>4.7106481481481478E-3</v>
      </c>
    </row>
    <row r="188" spans="1:32" ht="13" x14ac:dyDescent="0.3">
      <c r="A188" s="4">
        <f>WEEKNUM(Tabla1[[#This Row],[Fecha]])</f>
        <v>42</v>
      </c>
      <c r="B188" s="5">
        <v>43755</v>
      </c>
      <c r="C188" s="6">
        <f>+MONTH(Tabla1[[#This Row],[Fecha]])</f>
        <v>10</v>
      </c>
      <c r="D188" s="2">
        <f>+YEAR(Tabla1[[#This Row],[Fecha]])</f>
        <v>2019</v>
      </c>
      <c r="E188" s="1" t="s">
        <v>68</v>
      </c>
      <c r="F188" s="1">
        <v>17</v>
      </c>
      <c r="G188" s="7" t="str">
        <f>+TEXT(Tabla1[[#This Row],[Fecha]],"ddd")</f>
        <v>jue</v>
      </c>
      <c r="H188" s="1" t="s">
        <v>44</v>
      </c>
      <c r="I188" s="1">
        <v>8.3800000000000008</v>
      </c>
      <c r="J188" s="8">
        <v>4.8726851851851856E-3</v>
      </c>
      <c r="K188" s="8">
        <v>4.0833333333333333E-2</v>
      </c>
      <c r="L188" s="2">
        <v>0</v>
      </c>
      <c r="M188" s="2">
        <f>+Tabla1[[#This Row],[Tiempo2]]*60</f>
        <v>0</v>
      </c>
      <c r="N188" s="2">
        <v>58</v>
      </c>
      <c r="O188" s="2">
        <v>48</v>
      </c>
      <c r="P188" s="1">
        <v>58.48</v>
      </c>
      <c r="Q188" s="1">
        <f>+Tabla1[[#This Row],[Hora en mins]]/60</f>
        <v>0.97466666666666657</v>
      </c>
      <c r="R188" s="1">
        <f>+COUNT(Tabla1[[#This Row],[1km]:[22km]])</f>
        <v>8</v>
      </c>
      <c r="S188" s="1">
        <v>534</v>
      </c>
      <c r="T188" s="1" t="s">
        <v>43</v>
      </c>
      <c r="V188" s="1">
        <v>38</v>
      </c>
      <c r="W188" s="8">
        <v>5.7291666666666671E-3</v>
      </c>
      <c r="X188" s="8">
        <v>5.0578703703703706E-3</v>
      </c>
      <c r="Y188" s="8">
        <v>4.9768518518518521E-3</v>
      </c>
      <c r="Z188" s="8">
        <v>4.5833333333333334E-3</v>
      </c>
      <c r="AA188" s="8">
        <v>4.7685185185185183E-3</v>
      </c>
      <c r="AB188" s="8">
        <v>4.6643518518518518E-3</v>
      </c>
      <c r="AC188" s="8">
        <v>4.5023148148148149E-3</v>
      </c>
      <c r="AD188" s="8">
        <v>5.2546296296296299E-3</v>
      </c>
    </row>
    <row r="189" spans="1:32" ht="13" x14ac:dyDescent="0.3">
      <c r="A189" s="4">
        <f>WEEKNUM(Tabla1[[#This Row],[Fecha]])</f>
        <v>42</v>
      </c>
      <c r="B189" s="5">
        <v>43756</v>
      </c>
      <c r="C189" s="6">
        <f>+MONTH(Tabla1[[#This Row],[Fecha]])</f>
        <v>10</v>
      </c>
      <c r="D189" s="2">
        <f>+YEAR(Tabla1[[#This Row],[Fecha]])</f>
        <v>2019</v>
      </c>
      <c r="E189" s="1" t="s">
        <v>65</v>
      </c>
      <c r="F189" s="1">
        <v>20</v>
      </c>
      <c r="G189" s="7" t="str">
        <f>+TEXT(Tabla1[[#This Row],[Fecha]],"ddd")</f>
        <v>vie</v>
      </c>
      <c r="H189" s="1" t="s">
        <v>44</v>
      </c>
      <c r="I189" s="1">
        <v>3.63</v>
      </c>
      <c r="J189" s="8">
        <v>4.6180555555555558E-3</v>
      </c>
      <c r="K189" s="8">
        <v>1.6770833333333332E-2</v>
      </c>
      <c r="L189" s="2">
        <v>0</v>
      </c>
      <c r="M189" s="2">
        <f>+Tabla1[[#This Row],[Tiempo2]]*60</f>
        <v>0</v>
      </c>
      <c r="N189" s="2">
        <v>24</v>
      </c>
      <c r="O189" s="2">
        <v>9</v>
      </c>
      <c r="P189" s="1">
        <v>24.9</v>
      </c>
      <c r="Q189" s="1">
        <f>+Tabla1[[#This Row],[Hora en mins]]/60</f>
        <v>0.41499999999999998</v>
      </c>
      <c r="R189" s="1">
        <f>+COUNT(Tabla1[[#This Row],[1km]:[22km]])</f>
        <v>3</v>
      </c>
      <c r="S189" s="1">
        <v>234</v>
      </c>
      <c r="T189" s="1" t="s">
        <v>43</v>
      </c>
      <c r="V189" s="1">
        <v>8</v>
      </c>
      <c r="W189" s="8">
        <v>4.9537037037037041E-3</v>
      </c>
      <c r="X189" s="8">
        <v>4.5254629629629629E-3</v>
      </c>
      <c r="Y189" s="8">
        <v>4.4907407407407405E-3</v>
      </c>
    </row>
    <row r="190" spans="1:32" ht="13" x14ac:dyDescent="0.3">
      <c r="A190" s="4">
        <f>WEEKNUM(Tabla1[[#This Row],[Fecha]])</f>
        <v>43</v>
      </c>
      <c r="B190" s="5">
        <v>43760</v>
      </c>
      <c r="C190" s="6">
        <f>+MONTH(Tabla1[[#This Row],[Fecha]])</f>
        <v>10</v>
      </c>
      <c r="D190" s="2">
        <f>+YEAR(Tabla1[[#This Row],[Fecha]])</f>
        <v>2019</v>
      </c>
      <c r="E190" s="1" t="s">
        <v>65</v>
      </c>
      <c r="F190" s="1">
        <v>15</v>
      </c>
      <c r="G190" s="7" t="str">
        <f>+TEXT(Tabla1[[#This Row],[Fecha]],"ddd")</f>
        <v>mar</v>
      </c>
      <c r="H190" s="1" t="s">
        <v>44</v>
      </c>
      <c r="I190" s="1">
        <v>6.1</v>
      </c>
      <c r="J190" s="8">
        <v>4.6296296296296302E-3</v>
      </c>
      <c r="K190" s="8">
        <v>2.826388888888889E-2</v>
      </c>
      <c r="L190" s="2">
        <v>0</v>
      </c>
      <c r="M190" s="2">
        <f>+Tabla1[[#This Row],[Tiempo2]]*60</f>
        <v>0</v>
      </c>
      <c r="N190" s="2">
        <v>40</v>
      </c>
      <c r="O190" s="2">
        <v>42</v>
      </c>
      <c r="P190" s="1">
        <v>40.42</v>
      </c>
      <c r="Q190" s="1">
        <f>+Tabla1[[#This Row],[Hora en mins]]/60</f>
        <v>0.67366666666666675</v>
      </c>
      <c r="R190" s="1">
        <f>+COUNT(Tabla1[[#This Row],[1km]:[22km]])</f>
        <v>6</v>
      </c>
      <c r="S190" s="1">
        <v>396</v>
      </c>
      <c r="T190" s="1" t="s">
        <v>43</v>
      </c>
      <c r="V190" s="1">
        <v>15</v>
      </c>
      <c r="W190" s="8">
        <v>5.2546296296296299E-3</v>
      </c>
      <c r="X190" s="8">
        <v>4.9074074074074072E-3</v>
      </c>
      <c r="Y190" s="8">
        <v>4.5370370370370365E-3</v>
      </c>
      <c r="Z190" s="8">
        <v>4.5023148148148149E-3</v>
      </c>
      <c r="AA190" s="8">
        <v>4.3287037037037035E-3</v>
      </c>
      <c r="AB190" s="8">
        <v>4.1203703703703706E-3</v>
      </c>
    </row>
    <row r="191" spans="1:32" ht="13" x14ac:dyDescent="0.3">
      <c r="A191" s="4">
        <f>WEEKNUM(Tabla1[[#This Row],[Fecha]])</f>
        <v>43</v>
      </c>
      <c r="B191" s="5">
        <v>43760</v>
      </c>
      <c r="C191" s="6">
        <f>+MONTH(Tabla1[[#This Row],[Fecha]])</f>
        <v>10</v>
      </c>
      <c r="D191" s="2">
        <f>+YEAR(Tabla1[[#This Row],[Fecha]])</f>
        <v>2019</v>
      </c>
      <c r="E191" s="1" t="s">
        <v>68</v>
      </c>
      <c r="F191" s="1">
        <v>20</v>
      </c>
      <c r="G191" s="7" t="str">
        <f>+TEXT(Tabla1[[#This Row],[Fecha]],"ddd")</f>
        <v>mar</v>
      </c>
      <c r="H191" s="1" t="s">
        <v>44</v>
      </c>
      <c r="I191" s="1">
        <v>4.28</v>
      </c>
      <c r="J191" s="8">
        <v>4.6990740740740743E-3</v>
      </c>
      <c r="K191" s="8">
        <v>2.0127314814814817E-2</v>
      </c>
      <c r="L191" s="2">
        <v>0</v>
      </c>
      <c r="M191" s="2">
        <f>+Tabla1[[#This Row],[Tiempo2]]*60</f>
        <v>0</v>
      </c>
      <c r="N191" s="2">
        <v>28</v>
      </c>
      <c r="O191" s="2">
        <v>59</v>
      </c>
      <c r="P191" s="1">
        <v>28.59</v>
      </c>
      <c r="Q191" s="1">
        <f>+Tabla1[[#This Row],[Hora en mins]]/60</f>
        <v>0.47649999999999998</v>
      </c>
      <c r="R191" s="1">
        <f>+COUNT(Tabla1[[#This Row],[1km]:[22km]])</f>
        <v>4</v>
      </c>
      <c r="S191" s="1">
        <v>275</v>
      </c>
      <c r="T191" s="1" t="s">
        <v>43</v>
      </c>
      <c r="V191" s="1">
        <v>5</v>
      </c>
      <c r="W191" s="8">
        <v>4.9074074074074072E-3</v>
      </c>
      <c r="X191" s="8">
        <v>4.8263888888888887E-3</v>
      </c>
      <c r="Y191" s="8">
        <v>4.7222222222222223E-3</v>
      </c>
      <c r="Z191" s="8">
        <v>4.3518518518518515E-3</v>
      </c>
    </row>
    <row r="192" spans="1:32" ht="13" x14ac:dyDescent="0.3">
      <c r="A192" s="4">
        <f>WEEKNUM(Tabla1[[#This Row],[Fecha]])</f>
        <v>43</v>
      </c>
      <c r="B192" s="5">
        <v>43764</v>
      </c>
      <c r="C192" s="6">
        <f>+MONTH(Tabla1[[#This Row],[Fecha]])</f>
        <v>10</v>
      </c>
      <c r="D192" s="2">
        <f>+YEAR(Tabla1[[#This Row],[Fecha]])</f>
        <v>2019</v>
      </c>
      <c r="E192" s="1" t="s">
        <v>68</v>
      </c>
      <c r="F192" s="1">
        <v>26</v>
      </c>
      <c r="G192" s="7" t="str">
        <f>+TEXT(Tabla1[[#This Row],[Fecha]],"ddd")</f>
        <v>sáb</v>
      </c>
      <c r="H192" s="1" t="s">
        <v>44</v>
      </c>
      <c r="I192" s="1">
        <v>5.28</v>
      </c>
      <c r="J192" s="8">
        <v>4.5601851851851853E-3</v>
      </c>
      <c r="K192" s="8">
        <v>2.4085648148148148E-2</v>
      </c>
      <c r="L192" s="2">
        <v>0</v>
      </c>
      <c r="M192" s="2">
        <f>+Tabla1[[#This Row],[Tiempo2]]*60</f>
        <v>0</v>
      </c>
      <c r="N192" s="2">
        <v>34</v>
      </c>
      <c r="O192" s="2">
        <v>41</v>
      </c>
      <c r="P192" s="1">
        <v>34.409999999999997</v>
      </c>
      <c r="Q192" s="1">
        <f>+Tabla1[[#This Row],[Hora en mins]]/60</f>
        <v>0.5734999999999999</v>
      </c>
      <c r="R192" s="1">
        <f>+COUNT(Tabla1[[#This Row],[1km]:[22km]])</f>
        <v>5</v>
      </c>
      <c r="S192" s="1">
        <v>343</v>
      </c>
      <c r="T192" s="1" t="s">
        <v>43</v>
      </c>
      <c r="V192" s="1">
        <v>19</v>
      </c>
      <c r="W192" s="8">
        <v>4.6527777777777774E-3</v>
      </c>
      <c r="X192" s="8">
        <v>4.5949074074074078E-3</v>
      </c>
      <c r="Y192" s="8">
        <v>4.4328703703703709E-3</v>
      </c>
      <c r="Z192" s="8">
        <v>4.6759259259259263E-3</v>
      </c>
      <c r="AA192" s="8">
        <v>4.6064814814814814E-3</v>
      </c>
    </row>
    <row r="193" spans="1:32" ht="13" x14ac:dyDescent="0.3">
      <c r="A193" s="4">
        <f>WEEKNUM(Tabla1[[#This Row],[Fecha]])</f>
        <v>44</v>
      </c>
      <c r="B193" s="5">
        <v>43767</v>
      </c>
      <c r="C193" s="6">
        <f>+MONTH(Tabla1[[#This Row],[Fecha]])</f>
        <v>10</v>
      </c>
      <c r="D193" s="2">
        <f>+YEAR(Tabla1[[#This Row],[Fecha]])</f>
        <v>2019</v>
      </c>
      <c r="E193" s="1" t="s">
        <v>65</v>
      </c>
      <c r="F193" s="1">
        <v>13</v>
      </c>
      <c r="G193" s="7" t="str">
        <f>+TEXT(Tabla1[[#This Row],[Fecha]],"ddd")</f>
        <v>mar</v>
      </c>
      <c r="H193" s="1" t="s">
        <v>44</v>
      </c>
      <c r="I193" s="1">
        <v>5.12</v>
      </c>
      <c r="J193" s="8">
        <v>4.7916666666666672E-3</v>
      </c>
      <c r="K193" s="8">
        <v>2.4548611111111115E-2</v>
      </c>
      <c r="L193" s="2">
        <v>0</v>
      </c>
      <c r="M193" s="2">
        <f>+Tabla1[[#This Row],[Tiempo2]]*60</f>
        <v>0</v>
      </c>
      <c r="N193" s="2">
        <v>35</v>
      </c>
      <c r="O193" s="2">
        <v>21</v>
      </c>
      <c r="P193" s="1">
        <v>35.21</v>
      </c>
      <c r="Q193" s="1">
        <f>+Tabla1[[#This Row],[Hora en mins]]/60</f>
        <v>0.58683333333333332</v>
      </c>
      <c r="R193" s="1">
        <f>+COUNT(Tabla1[[#This Row],[1km]:[22km]])</f>
        <v>5</v>
      </c>
      <c r="S193" s="1">
        <v>327</v>
      </c>
      <c r="T193" s="1" t="s">
        <v>43</v>
      </c>
      <c r="V193" s="1">
        <v>6</v>
      </c>
      <c r="W193" s="8">
        <v>5.162037037037037E-3</v>
      </c>
      <c r="X193" s="8">
        <v>4.9189814814814816E-3</v>
      </c>
      <c r="Y193" s="8">
        <v>4.9189814814814816E-3</v>
      </c>
      <c r="Z193" s="8">
        <v>4.5254629629629629E-3</v>
      </c>
      <c r="AA193" s="8">
        <v>4.4444444444444444E-3</v>
      </c>
    </row>
    <row r="194" spans="1:32" ht="13" x14ac:dyDescent="0.3">
      <c r="A194" s="4">
        <f>WEEKNUM(Tabla1[[#This Row],[Fecha]])</f>
        <v>44</v>
      </c>
      <c r="B194" s="5">
        <v>43769</v>
      </c>
      <c r="C194" s="6">
        <f>+MONTH(Tabla1[[#This Row],[Fecha]])</f>
        <v>10</v>
      </c>
      <c r="D194" s="2">
        <f>+YEAR(Tabla1[[#This Row],[Fecha]])</f>
        <v>2019</v>
      </c>
      <c r="E194" s="1" t="s">
        <v>65</v>
      </c>
      <c r="F194" s="1">
        <v>16</v>
      </c>
      <c r="G194" s="7" t="str">
        <f>+TEXT(Tabla1[[#This Row],[Fecha]],"ddd")</f>
        <v>jue</v>
      </c>
      <c r="H194" s="1" t="s">
        <v>44</v>
      </c>
      <c r="I194" s="1">
        <v>3.68</v>
      </c>
      <c r="J194" s="8">
        <v>4.6527777777777774E-3</v>
      </c>
      <c r="K194" s="8">
        <v>1.7141203703703704E-2</v>
      </c>
      <c r="L194" s="2">
        <v>0</v>
      </c>
      <c r="M194" s="2">
        <f>+Tabla1[[#This Row],[Tiempo2]]*60</f>
        <v>0</v>
      </c>
      <c r="N194" s="2">
        <v>24</v>
      </c>
      <c r="O194" s="2">
        <v>41</v>
      </c>
      <c r="P194" s="1">
        <v>24.41</v>
      </c>
      <c r="Q194" s="1">
        <f>+Tabla1[[#This Row],[Hora en mins]]/60</f>
        <v>0.40683333333333332</v>
      </c>
      <c r="R194" s="1">
        <f>+COUNT(Tabla1[[#This Row],[1km]:[22km]])</f>
        <v>3</v>
      </c>
      <c r="S194" s="1">
        <v>237</v>
      </c>
      <c r="T194" s="1" t="s">
        <v>43</v>
      </c>
      <c r="V194" s="1">
        <v>0</v>
      </c>
      <c r="W194" s="8">
        <v>4.8263888888888887E-3</v>
      </c>
      <c r="X194" s="8">
        <v>4.8032407407407407E-3</v>
      </c>
      <c r="Y194" s="8">
        <v>4.5023148148148149E-3</v>
      </c>
    </row>
    <row r="195" spans="1:32" ht="13" x14ac:dyDescent="0.3">
      <c r="A195" s="4">
        <f>WEEKNUM(Tabla1[[#This Row],[Fecha]])</f>
        <v>45</v>
      </c>
      <c r="B195" s="5">
        <v>43772</v>
      </c>
      <c r="C195" s="6">
        <f>+MONTH(Tabla1[[#This Row],[Fecha]])</f>
        <v>11</v>
      </c>
      <c r="D195" s="2">
        <f>+YEAR(Tabla1[[#This Row],[Fecha]])</f>
        <v>2019</v>
      </c>
      <c r="E195" s="1" t="s">
        <v>65</v>
      </c>
      <c r="F195" s="1">
        <v>19</v>
      </c>
      <c r="G195" s="7" t="str">
        <f>+TEXT(Tabla1[[#This Row],[Fecha]],"ddd")</f>
        <v>dom</v>
      </c>
      <c r="H195" s="1" t="s">
        <v>49</v>
      </c>
      <c r="I195" s="1">
        <v>0.5</v>
      </c>
      <c r="J195" s="8">
        <v>4.8842592592592592E-3</v>
      </c>
      <c r="K195" s="8">
        <v>2.4421296296296296E-3</v>
      </c>
      <c r="L195" s="2">
        <v>0</v>
      </c>
      <c r="M195" s="2">
        <f>+Tabla1[[#This Row],[Tiempo2]]*60</f>
        <v>0</v>
      </c>
      <c r="N195" s="2">
        <v>3</v>
      </c>
      <c r="O195" s="2">
        <v>31</v>
      </c>
      <c r="P195" s="1">
        <v>3.31</v>
      </c>
      <c r="Q195" s="1">
        <f>+Tabla1[[#This Row],[Hora en mins]]/60</f>
        <v>5.5166666666666669E-2</v>
      </c>
      <c r="R195" s="1">
        <f>+COUNT(Tabla1[[#This Row],[1km]:[22km]])</f>
        <v>0</v>
      </c>
      <c r="S195" s="1">
        <v>33</v>
      </c>
      <c r="T195" s="1" t="s">
        <v>43</v>
      </c>
      <c r="V195" s="1" t="s">
        <v>48</v>
      </c>
      <c r="W195" s="8" t="s">
        <v>48</v>
      </c>
      <c r="X195" s="8" t="s">
        <v>48</v>
      </c>
      <c r="Y195" s="8"/>
      <c r="Z195" s="8"/>
      <c r="AA195" s="8"/>
    </row>
    <row r="196" spans="1:32" ht="13" x14ac:dyDescent="0.3">
      <c r="A196" s="4">
        <f>WEEKNUM(Tabla1[[#This Row],[Fecha]])</f>
        <v>45</v>
      </c>
      <c r="B196" s="5">
        <v>43772</v>
      </c>
      <c r="C196" s="6">
        <f>+MONTH(Tabla1[[#This Row],[Fecha]])</f>
        <v>11</v>
      </c>
      <c r="D196" s="2">
        <f>+YEAR(Tabla1[[#This Row],[Fecha]])</f>
        <v>2019</v>
      </c>
      <c r="E196" s="1" t="s">
        <v>65</v>
      </c>
      <c r="F196" s="1">
        <v>19</v>
      </c>
      <c r="G196" s="7" t="str">
        <f>+TEXT(Tabla1[[#This Row],[Fecha]],"ddd")</f>
        <v>dom</v>
      </c>
      <c r="H196" s="1" t="s">
        <v>49</v>
      </c>
      <c r="I196" s="1">
        <v>0.53</v>
      </c>
      <c r="J196" s="8">
        <v>4.8148148148148152E-3</v>
      </c>
      <c r="K196" s="8">
        <v>2.5925925925925925E-3</v>
      </c>
      <c r="L196" s="2">
        <v>0</v>
      </c>
      <c r="M196" s="2">
        <f>+Tabla1[[#This Row],[Tiempo2]]*60</f>
        <v>0</v>
      </c>
      <c r="N196" s="2">
        <v>3</v>
      </c>
      <c r="O196" s="2">
        <v>44</v>
      </c>
      <c r="P196" s="1">
        <v>3.44</v>
      </c>
      <c r="Q196" s="1">
        <f>+Tabla1[[#This Row],[Hora en mins]]/60</f>
        <v>5.7333333333333333E-2</v>
      </c>
      <c r="R196" s="1">
        <f>+COUNT(Tabla1[[#This Row],[1km]:[22km]])</f>
        <v>0</v>
      </c>
      <c r="S196" s="1">
        <v>35</v>
      </c>
      <c r="T196" s="1" t="s">
        <v>43</v>
      </c>
      <c r="V196" s="1" t="s">
        <v>48</v>
      </c>
      <c r="W196" s="8" t="s">
        <v>48</v>
      </c>
      <c r="X196" s="8" t="s">
        <v>48</v>
      </c>
      <c r="Y196" s="8"/>
      <c r="Z196" s="8"/>
      <c r="AA196" s="8"/>
    </row>
    <row r="197" spans="1:32" ht="13" x14ac:dyDescent="0.3">
      <c r="A197" s="4">
        <f>WEEKNUM(Tabla1[[#This Row],[Fecha]])</f>
        <v>45</v>
      </c>
      <c r="B197" s="5">
        <v>43772</v>
      </c>
      <c r="C197" s="6">
        <f>+MONTH(Tabla1[[#This Row],[Fecha]])</f>
        <v>11</v>
      </c>
      <c r="D197" s="2">
        <f>+YEAR(Tabla1[[#This Row],[Fecha]])</f>
        <v>2019</v>
      </c>
      <c r="E197" s="1" t="s">
        <v>65</v>
      </c>
      <c r="F197" s="1">
        <v>19</v>
      </c>
      <c r="G197" s="7" t="str">
        <f>+TEXT(Tabla1[[#This Row],[Fecha]],"ddd")</f>
        <v>dom</v>
      </c>
      <c r="H197" s="1" t="s">
        <v>49</v>
      </c>
      <c r="I197" s="1">
        <v>2.29</v>
      </c>
      <c r="J197" s="8">
        <v>4.9537037037037041E-3</v>
      </c>
      <c r="K197" s="8">
        <v>1.1400462962962965E-2</v>
      </c>
      <c r="L197" s="2">
        <v>0</v>
      </c>
      <c r="M197" s="2">
        <f>+Tabla1[[#This Row],[Tiempo2]]*60</f>
        <v>0</v>
      </c>
      <c r="N197" s="2">
        <v>16</v>
      </c>
      <c r="O197" s="2">
        <v>25</v>
      </c>
      <c r="P197" s="1">
        <v>16.25</v>
      </c>
      <c r="Q197" s="1">
        <f>+Tabla1[[#This Row],[Hora en mins]]/60</f>
        <v>0.27083333333333331</v>
      </c>
      <c r="R197" s="1">
        <f>+COUNT(Tabla1[[#This Row],[1km]:[22km]])</f>
        <v>0</v>
      </c>
      <c r="S197" s="1">
        <v>154</v>
      </c>
      <c r="T197" s="1" t="s">
        <v>43</v>
      </c>
      <c r="V197" s="1" t="s">
        <v>48</v>
      </c>
      <c r="W197" s="8" t="s">
        <v>48</v>
      </c>
      <c r="X197" s="8" t="s">
        <v>48</v>
      </c>
      <c r="Y197" s="8"/>
      <c r="Z197" s="8"/>
      <c r="AA197" s="8"/>
    </row>
    <row r="198" spans="1:32" ht="13" x14ac:dyDescent="0.3">
      <c r="A198" s="4">
        <f>WEEKNUM(Tabla1[[#This Row],[Fecha]])</f>
        <v>45</v>
      </c>
      <c r="B198" s="5">
        <v>43772</v>
      </c>
      <c r="C198" s="6">
        <f>+MONTH(Tabla1[[#This Row],[Fecha]])</f>
        <v>11</v>
      </c>
      <c r="D198" s="2">
        <f>+YEAR(Tabla1[[#This Row],[Fecha]])</f>
        <v>2019</v>
      </c>
      <c r="E198" s="1" t="s">
        <v>65</v>
      </c>
      <c r="F198" s="1">
        <v>19</v>
      </c>
      <c r="G198" s="7" t="str">
        <f>+TEXT(Tabla1[[#This Row],[Fecha]],"ddd")</f>
        <v>dom</v>
      </c>
      <c r="H198" s="1" t="s">
        <v>49</v>
      </c>
      <c r="I198" s="1">
        <v>2.5</v>
      </c>
      <c r="J198" s="8">
        <v>4.6296296296296302E-3</v>
      </c>
      <c r="K198" s="8">
        <v>1.1562499999999998E-2</v>
      </c>
      <c r="L198" s="2">
        <v>0</v>
      </c>
      <c r="M198" s="2">
        <f>+Tabla1[[#This Row],[Tiempo2]]*60</f>
        <v>0</v>
      </c>
      <c r="N198" s="2">
        <v>16</v>
      </c>
      <c r="O198" s="2">
        <v>39</v>
      </c>
      <c r="P198" s="1">
        <v>16.39</v>
      </c>
      <c r="Q198" s="1">
        <f>+Tabla1[[#This Row],[Hora en mins]]/60</f>
        <v>0.27316666666666667</v>
      </c>
      <c r="R198" s="1">
        <f>+COUNT(Tabla1[[#This Row],[1km]:[22km]])</f>
        <v>0</v>
      </c>
      <c r="S198" s="1">
        <v>166</v>
      </c>
      <c r="T198" s="1" t="s">
        <v>43</v>
      </c>
      <c r="V198" s="1" t="s">
        <v>48</v>
      </c>
      <c r="W198" s="8" t="s">
        <v>48</v>
      </c>
      <c r="X198" s="8" t="s">
        <v>48</v>
      </c>
      <c r="Y198" s="8"/>
      <c r="Z198" s="8"/>
      <c r="AA198" s="8"/>
    </row>
    <row r="199" spans="1:32" ht="13" x14ac:dyDescent="0.3">
      <c r="A199" s="4">
        <f>WEEKNUM(Tabla1[[#This Row],[Fecha]])</f>
        <v>45</v>
      </c>
      <c r="B199" s="5">
        <v>43772</v>
      </c>
      <c r="C199" s="6">
        <f>+MONTH(Tabla1[[#This Row],[Fecha]])</f>
        <v>11</v>
      </c>
      <c r="D199" s="2">
        <f>+YEAR(Tabla1[[#This Row],[Fecha]])</f>
        <v>2019</v>
      </c>
      <c r="E199" s="1" t="s">
        <v>68</v>
      </c>
      <c r="F199" s="1">
        <v>22</v>
      </c>
      <c r="G199" s="7" t="str">
        <f>+TEXT(Tabla1[[#This Row],[Fecha]],"ddd")</f>
        <v>dom</v>
      </c>
      <c r="H199" s="1" t="s">
        <v>44</v>
      </c>
      <c r="I199" s="1">
        <v>2.56</v>
      </c>
      <c r="J199" s="8">
        <v>4.31712962962963E-3</v>
      </c>
      <c r="K199" s="8">
        <v>1.1064814814814814E-2</v>
      </c>
      <c r="L199" s="2">
        <v>0</v>
      </c>
      <c r="M199" s="2">
        <f>+Tabla1[[#This Row],[Tiempo2]]*60</f>
        <v>0</v>
      </c>
      <c r="N199" s="2">
        <v>15</v>
      </c>
      <c r="O199" s="2">
        <v>56</v>
      </c>
      <c r="P199" s="1">
        <v>15.56</v>
      </c>
      <c r="Q199" s="1">
        <f>+Tabla1[[#This Row],[Hora en mins]]/60</f>
        <v>0.25933333333333336</v>
      </c>
      <c r="R199" s="1">
        <f>+COUNT(Tabla1[[#This Row],[1km]:[22km]])</f>
        <v>2</v>
      </c>
      <c r="S199" s="1">
        <v>168</v>
      </c>
      <c r="T199" s="1" t="s">
        <v>43</v>
      </c>
      <c r="V199" s="1">
        <v>0</v>
      </c>
      <c r="W199" s="8">
        <v>4.5601851851851853E-3</v>
      </c>
      <c r="X199" s="8">
        <v>4.1782407407407402E-3</v>
      </c>
      <c r="Y199" s="8"/>
      <c r="Z199" s="8"/>
      <c r="AA199" s="8"/>
    </row>
    <row r="200" spans="1:32" ht="13" x14ac:dyDescent="0.3">
      <c r="A200" s="4">
        <f>WEEKNUM(Tabla1[[#This Row],[Fecha]])</f>
        <v>45</v>
      </c>
      <c r="B200" s="5">
        <v>43775</v>
      </c>
      <c r="C200" s="6">
        <f>+MONTH(Tabla1[[#This Row],[Fecha]])</f>
        <v>11</v>
      </c>
      <c r="D200" s="2">
        <f>+YEAR(Tabla1[[#This Row],[Fecha]])</f>
        <v>2019</v>
      </c>
      <c r="E200" s="1" t="s">
        <v>68</v>
      </c>
      <c r="F200" s="1">
        <v>23</v>
      </c>
      <c r="G200" s="11" t="str">
        <f>+TEXT(Tabla1[[#This Row],[Fecha]],"ddd")</f>
        <v>mié</v>
      </c>
      <c r="H200" s="1" t="s">
        <v>44</v>
      </c>
      <c r="I200" s="1">
        <v>6.2</v>
      </c>
      <c r="J200" s="8">
        <v>4.8611111111111112E-3</v>
      </c>
      <c r="K200" s="8">
        <v>3.0173611111111113E-2</v>
      </c>
      <c r="L200" s="2">
        <v>0</v>
      </c>
      <c r="M200" s="2">
        <f>+Tabla1[[#This Row],[Tiempo2]]*60</f>
        <v>0</v>
      </c>
      <c r="N200" s="2">
        <v>43</v>
      </c>
      <c r="O200" s="2">
        <v>27</v>
      </c>
      <c r="P200" s="1">
        <v>43.27</v>
      </c>
      <c r="Q200" s="1">
        <f>+Tabla1[[#This Row],[Hora en mins]]/60</f>
        <v>0.72116666666666673</v>
      </c>
      <c r="R200" s="1">
        <f>+COUNT(Tabla1[[#This Row],[1km]:[22km]])</f>
        <v>0</v>
      </c>
      <c r="S200" s="1">
        <v>414</v>
      </c>
      <c r="T200" s="1" t="s">
        <v>43</v>
      </c>
      <c r="V200" s="1" t="s">
        <v>48</v>
      </c>
      <c r="W200" s="8" t="s">
        <v>48</v>
      </c>
      <c r="X200" s="8" t="s">
        <v>48</v>
      </c>
      <c r="Y200" s="8" t="s">
        <v>48</v>
      </c>
      <c r="Z200" s="8" t="s">
        <v>48</v>
      </c>
      <c r="AA200" s="8" t="s">
        <v>48</v>
      </c>
      <c r="AB200" s="1" t="s">
        <v>48</v>
      </c>
    </row>
    <row r="201" spans="1:32" ht="13" x14ac:dyDescent="0.3">
      <c r="A201" s="4">
        <f>WEEKNUM(Tabla1[[#This Row],[Fecha]])</f>
        <v>46</v>
      </c>
      <c r="B201" s="5">
        <v>43780</v>
      </c>
      <c r="C201" s="6">
        <f>+MONTH(Tabla1[[#This Row],[Fecha]])</f>
        <v>11</v>
      </c>
      <c r="D201" s="2">
        <f>+YEAR(Tabla1[[#This Row],[Fecha]])</f>
        <v>2019</v>
      </c>
      <c r="E201" s="1" t="s">
        <v>65</v>
      </c>
      <c r="F201" s="1">
        <v>19</v>
      </c>
      <c r="G201" s="7" t="str">
        <f>+TEXT(Tabla1[[#This Row],[Fecha]],"ddd")</f>
        <v>lun</v>
      </c>
      <c r="H201" s="1" t="s">
        <v>44</v>
      </c>
      <c r="I201" s="1">
        <v>4.1500000000000004</v>
      </c>
      <c r="J201" s="8">
        <v>4.5833333333333334E-3</v>
      </c>
      <c r="K201" s="8">
        <v>1.9050925925925926E-2</v>
      </c>
      <c r="L201" s="2">
        <v>0</v>
      </c>
      <c r="M201" s="2">
        <f>+Tabla1[[#This Row],[Tiempo2]]*60</f>
        <v>0</v>
      </c>
      <c r="N201" s="2">
        <v>27</v>
      </c>
      <c r="O201" s="2">
        <v>26</v>
      </c>
      <c r="P201" s="1">
        <v>27.26</v>
      </c>
      <c r="Q201" s="1">
        <f>+Tabla1[[#This Row],[Hora en mins]]/60</f>
        <v>0.45433333333333337</v>
      </c>
      <c r="R201" s="1">
        <f>+COUNT(Tabla1[[#This Row],[1km]:[22km]])</f>
        <v>4</v>
      </c>
      <c r="S201" s="1">
        <v>269</v>
      </c>
      <c r="T201" s="1" t="s">
        <v>43</v>
      </c>
      <c r="V201" s="1">
        <v>14</v>
      </c>
      <c r="W201" s="8">
        <v>5.0000000000000001E-3</v>
      </c>
      <c r="X201" s="8">
        <v>4.9884259259259265E-3</v>
      </c>
      <c r="Y201" s="8">
        <v>4.5717592592592589E-3</v>
      </c>
      <c r="Z201" s="8">
        <v>3.8425925925925923E-3</v>
      </c>
      <c r="AA201" s="8"/>
    </row>
    <row r="202" spans="1:32" ht="13" x14ac:dyDescent="0.3">
      <c r="A202" s="4">
        <f>WEEKNUM(Tabla1[[#This Row],[Fecha]])</f>
        <v>46</v>
      </c>
      <c r="B202" s="5">
        <v>43784</v>
      </c>
      <c r="C202" s="6">
        <f>+MONTH(Tabla1[[#This Row],[Fecha]])</f>
        <v>11</v>
      </c>
      <c r="D202" s="2">
        <f>+YEAR(Tabla1[[#This Row],[Fecha]])</f>
        <v>2019</v>
      </c>
      <c r="E202" s="1" t="s">
        <v>65</v>
      </c>
      <c r="F202" s="1">
        <v>22</v>
      </c>
      <c r="G202" s="7" t="str">
        <f>+TEXT(Tabla1[[#This Row],[Fecha]],"ddd")</f>
        <v>vie</v>
      </c>
      <c r="H202" s="1" t="s">
        <v>44</v>
      </c>
      <c r="I202" s="1">
        <v>4.09</v>
      </c>
      <c r="J202" s="8">
        <v>4.3981481481481484E-3</v>
      </c>
      <c r="K202" s="8">
        <v>1.7974537037037035E-2</v>
      </c>
      <c r="L202" s="2">
        <v>0</v>
      </c>
      <c r="M202" s="2">
        <f>+Tabla1[[#This Row],[Tiempo2]]*60</f>
        <v>0</v>
      </c>
      <c r="N202" s="2">
        <v>25</v>
      </c>
      <c r="O202" s="2">
        <v>53</v>
      </c>
      <c r="P202" s="1">
        <v>25.53</v>
      </c>
      <c r="Q202" s="1">
        <f>+Tabla1[[#This Row],[Hora en mins]]/60</f>
        <v>0.42550000000000004</v>
      </c>
      <c r="R202" s="1">
        <f>+COUNT(Tabla1[[#This Row],[1km]:[22km]])</f>
        <v>4</v>
      </c>
      <c r="S202" s="1">
        <v>269</v>
      </c>
      <c r="T202" s="1" t="s">
        <v>43</v>
      </c>
      <c r="V202" s="1">
        <v>6</v>
      </c>
      <c r="W202" s="8">
        <v>4.6064814814814814E-3</v>
      </c>
      <c r="X202" s="8">
        <v>4.4560185185185189E-3</v>
      </c>
      <c r="Y202" s="8">
        <v>4.2361111111111106E-3</v>
      </c>
      <c r="Z202" s="8">
        <v>4.2824074074074075E-3</v>
      </c>
      <c r="AA202" s="8"/>
    </row>
    <row r="203" spans="1:32" ht="13" x14ac:dyDescent="0.3">
      <c r="A203" s="4">
        <f>WEEKNUM(Tabla1[[#This Row],[Fecha]])</f>
        <v>46</v>
      </c>
      <c r="B203" s="5">
        <v>43785</v>
      </c>
      <c r="C203" s="6">
        <f>+MONTH(Tabla1[[#This Row],[Fecha]])</f>
        <v>11</v>
      </c>
      <c r="D203" s="2">
        <f>+YEAR(Tabla1[[#This Row],[Fecha]])</f>
        <v>2019</v>
      </c>
      <c r="E203" s="1" t="s">
        <v>68</v>
      </c>
      <c r="F203" s="1">
        <v>21</v>
      </c>
      <c r="G203" s="7" t="str">
        <f>+TEXT(Tabla1[[#This Row],[Fecha]],"ddd")</f>
        <v>sáb</v>
      </c>
      <c r="H203" s="1" t="s">
        <v>44</v>
      </c>
      <c r="I203" s="1">
        <v>6.78</v>
      </c>
      <c r="J203" s="8">
        <v>4.2939814814814811E-3</v>
      </c>
      <c r="K203" s="8">
        <v>2.9131944444444446E-2</v>
      </c>
      <c r="L203" s="2">
        <v>0</v>
      </c>
      <c r="M203" s="2">
        <f>+Tabla1[[#This Row],[Tiempo2]]*60</f>
        <v>0</v>
      </c>
      <c r="N203" s="2">
        <v>41</v>
      </c>
      <c r="O203" s="2">
        <v>57</v>
      </c>
      <c r="P203" s="1">
        <v>41.57</v>
      </c>
      <c r="Q203" s="1">
        <f>+Tabla1[[#This Row],[Hora en mins]]/60</f>
        <v>0.6928333333333333</v>
      </c>
      <c r="R203" s="1">
        <f>+COUNT(Tabla1[[#This Row],[1km]:[22km]])</f>
        <v>6</v>
      </c>
      <c r="S203" s="1">
        <v>445</v>
      </c>
      <c r="T203" s="1" t="s">
        <v>43</v>
      </c>
      <c r="V203" s="1">
        <v>10</v>
      </c>
      <c r="W203" s="8">
        <v>4.6296296296296302E-3</v>
      </c>
      <c r="X203" s="8">
        <v>4.2361111111111106E-3</v>
      </c>
      <c r="Y203" s="8">
        <v>4.2708333333333339E-3</v>
      </c>
      <c r="Z203" s="8">
        <v>4.2592592592592595E-3</v>
      </c>
      <c r="AA203" s="8">
        <v>4.2361111111111106E-3</v>
      </c>
      <c r="AB203" s="8">
        <v>4.2939814814814811E-3</v>
      </c>
    </row>
    <row r="204" spans="1:32" ht="13" x14ac:dyDescent="0.3">
      <c r="A204" s="4">
        <f>WEEKNUM(Tabla1[[#This Row],[Fecha]])</f>
        <v>47</v>
      </c>
      <c r="B204" s="5">
        <v>43786</v>
      </c>
      <c r="C204" s="6">
        <f>+MONTH(Tabla1[[#This Row],[Fecha]])</f>
        <v>11</v>
      </c>
      <c r="D204" s="2">
        <f>+YEAR(Tabla1[[#This Row],[Fecha]])</f>
        <v>2019</v>
      </c>
      <c r="E204" s="1" t="s">
        <v>68</v>
      </c>
      <c r="F204" s="1">
        <v>28</v>
      </c>
      <c r="G204" s="7" t="str">
        <f>+TEXT(Tabla1[[#This Row],[Fecha]],"ddd")</f>
        <v>dom</v>
      </c>
      <c r="H204" s="1" t="s">
        <v>44</v>
      </c>
      <c r="I204" s="1">
        <v>8.76</v>
      </c>
      <c r="J204" s="8">
        <v>4.6990740740740743E-3</v>
      </c>
      <c r="K204" s="8">
        <v>4.1192129629629634E-2</v>
      </c>
      <c r="L204" s="2">
        <v>0</v>
      </c>
      <c r="M204" s="2">
        <f>+Tabla1[[#This Row],[Tiempo2]]*60</f>
        <v>0</v>
      </c>
      <c r="N204" s="2">
        <v>59</v>
      </c>
      <c r="O204" s="2">
        <v>19</v>
      </c>
      <c r="P204" s="1">
        <v>59.19</v>
      </c>
      <c r="Q204" s="1">
        <f>+Tabla1[[#This Row],[Hora en mins]]/60</f>
        <v>0.98649999999999993</v>
      </c>
      <c r="R204" s="1">
        <f>+COUNT(Tabla1[[#This Row],[1km]:[22km]])</f>
        <v>8</v>
      </c>
      <c r="S204" s="1">
        <v>570</v>
      </c>
      <c r="T204" s="1" t="s">
        <v>43</v>
      </c>
      <c r="V204" s="1">
        <v>37</v>
      </c>
      <c r="W204" s="8">
        <v>5.2314814814814819E-3</v>
      </c>
      <c r="X204" s="8">
        <v>4.7222222222222223E-3</v>
      </c>
      <c r="Y204" s="8">
        <v>4.8379629629629632E-3</v>
      </c>
      <c r="Z204" s="8">
        <v>4.6180555555555558E-3</v>
      </c>
      <c r="AA204" s="8">
        <v>4.5601851851851853E-3</v>
      </c>
      <c r="AB204" s="8">
        <v>4.8495370370370368E-3</v>
      </c>
      <c r="AC204" s="8">
        <v>4.6643518518518518E-3</v>
      </c>
      <c r="AD204" s="8">
        <v>4.5254629629629629E-3</v>
      </c>
    </row>
    <row r="205" spans="1:32" ht="13" x14ac:dyDescent="0.3">
      <c r="A205" s="4">
        <f>WEEKNUM(Tabla1[[#This Row],[Fecha]])</f>
        <v>47</v>
      </c>
      <c r="B205" s="5">
        <v>43792</v>
      </c>
      <c r="C205" s="6">
        <f>+MONTH(Tabla1[[#This Row],[Fecha]])</f>
        <v>11</v>
      </c>
      <c r="D205" s="2">
        <f>+YEAR(Tabla1[[#This Row],[Fecha]])</f>
        <v>2019</v>
      </c>
      <c r="E205" s="1" t="s">
        <v>68</v>
      </c>
      <c r="F205" s="1">
        <v>20</v>
      </c>
      <c r="G205" s="7" t="str">
        <f>+TEXT(Tabla1[[#This Row],[Fecha]],"ddd")</f>
        <v>sáb</v>
      </c>
      <c r="H205" s="1" t="s">
        <v>60</v>
      </c>
      <c r="I205" s="1">
        <v>10.09</v>
      </c>
      <c r="J205" s="8">
        <v>4.2129629629629626E-3</v>
      </c>
      <c r="K205" s="8">
        <v>4.2557870370370371E-2</v>
      </c>
      <c r="L205" s="2">
        <v>1</v>
      </c>
      <c r="M205" s="2">
        <f>+Tabla1[[#This Row],[Tiempo2]]*60</f>
        <v>60</v>
      </c>
      <c r="N205" s="2">
        <v>1</v>
      </c>
      <c r="O205" s="2">
        <v>17</v>
      </c>
      <c r="P205" s="1">
        <v>61.17</v>
      </c>
      <c r="Q205" s="1">
        <f>+Tabla1[[#This Row],[Hora en mins]]/60</f>
        <v>1.0195000000000001</v>
      </c>
      <c r="R205" s="1">
        <f>+COUNT(Tabla1[[#This Row],[1km]:[22km]])</f>
        <v>10</v>
      </c>
      <c r="S205" s="1">
        <v>660</v>
      </c>
      <c r="T205" s="1" t="s">
        <v>43</v>
      </c>
      <c r="V205" s="1">
        <v>32</v>
      </c>
      <c r="W205" s="8">
        <v>5.0231481481481481E-3</v>
      </c>
      <c r="X205" s="8">
        <v>4.7222222222222223E-3</v>
      </c>
      <c r="Y205" s="8">
        <v>4.6412037037037038E-3</v>
      </c>
      <c r="Z205" s="8">
        <v>4.1319444444444442E-3</v>
      </c>
      <c r="AA205" s="8">
        <v>3.645833333333333E-3</v>
      </c>
      <c r="AB205" s="8">
        <v>4.0509259259259257E-3</v>
      </c>
      <c r="AC205" s="8">
        <v>3.9699074074074072E-3</v>
      </c>
      <c r="AD205" s="8">
        <v>3.8541666666666668E-3</v>
      </c>
      <c r="AE205" s="8">
        <v>4.0277777777777777E-3</v>
      </c>
      <c r="AF205" s="8">
        <v>4.0046296296296297E-3</v>
      </c>
    </row>
    <row r="206" spans="1:32" ht="13" x14ac:dyDescent="0.3">
      <c r="A206" s="4">
        <f>WEEKNUM(Tabla1[[#This Row],[Fecha]])</f>
        <v>48</v>
      </c>
      <c r="B206" s="5">
        <v>43793</v>
      </c>
      <c r="C206" s="6">
        <f>+MONTH(Tabla1[[#This Row],[Fecha]])</f>
        <v>11</v>
      </c>
      <c r="D206" s="2">
        <f>+YEAR(Tabla1[[#This Row],[Fecha]])</f>
        <v>2019</v>
      </c>
      <c r="E206" s="1" t="s">
        <v>65</v>
      </c>
      <c r="F206" s="1">
        <v>18</v>
      </c>
      <c r="G206" s="7" t="str">
        <f>+TEXT(Tabla1[[#This Row],[Fecha]],"ddd")</f>
        <v>dom</v>
      </c>
      <c r="H206" s="1" t="s">
        <v>44</v>
      </c>
      <c r="I206" s="1">
        <v>5.1100000000000003</v>
      </c>
      <c r="J206" s="8">
        <v>4.31712962962963E-3</v>
      </c>
      <c r="K206" s="8">
        <v>2.2060185185185183E-2</v>
      </c>
      <c r="L206" s="2">
        <v>0</v>
      </c>
      <c r="M206" s="2">
        <f>+Tabla1[[#This Row],[Tiempo2]]*60</f>
        <v>0</v>
      </c>
      <c r="N206" s="2">
        <v>31</v>
      </c>
      <c r="O206" s="2">
        <v>46</v>
      </c>
      <c r="P206" s="1">
        <v>31.46</v>
      </c>
      <c r="Q206" s="1">
        <f>+Tabla1[[#This Row],[Hora en mins]]/60</f>
        <v>0.52433333333333332</v>
      </c>
      <c r="R206" s="1">
        <f>+COUNT(Tabla1[[#This Row],[1km]:[22km]])</f>
        <v>5</v>
      </c>
      <c r="S206" s="1">
        <v>332</v>
      </c>
      <c r="T206" s="1" t="s">
        <v>43</v>
      </c>
      <c r="V206" s="1">
        <v>6</v>
      </c>
      <c r="W206" s="8">
        <v>4.7685185185185183E-3</v>
      </c>
      <c r="X206" s="8">
        <v>4.3518518518518515E-3</v>
      </c>
      <c r="Y206" s="8">
        <v>4.2476851851851851E-3</v>
      </c>
      <c r="Z206" s="8">
        <v>4.1319444444444442E-3</v>
      </c>
      <c r="AA206" s="8">
        <v>4.108796296296297E-3</v>
      </c>
    </row>
    <row r="207" spans="1:32" ht="13" x14ac:dyDescent="0.3">
      <c r="A207" s="4">
        <f>WEEKNUM(Tabla1[[#This Row],[Fecha]])</f>
        <v>48</v>
      </c>
      <c r="B207" s="5">
        <v>43795</v>
      </c>
      <c r="C207" s="6">
        <f>+MONTH(Tabla1[[#This Row],[Fecha]])</f>
        <v>11</v>
      </c>
      <c r="D207" s="2">
        <f>+YEAR(Tabla1[[#This Row],[Fecha]])</f>
        <v>2019</v>
      </c>
      <c r="E207" s="1" t="s">
        <v>68</v>
      </c>
      <c r="F207" s="1">
        <v>22</v>
      </c>
      <c r="G207" s="7" t="str">
        <f>+TEXT(Tabla1[[#This Row],[Fecha]],"ddd")</f>
        <v>mar</v>
      </c>
      <c r="H207" s="1" t="s">
        <v>44</v>
      </c>
      <c r="I207" s="1">
        <v>10.61</v>
      </c>
      <c r="J207" s="8">
        <v>4.5717592592592589E-3</v>
      </c>
      <c r="K207" s="8">
        <v>4.8564814814814818E-2</v>
      </c>
      <c r="L207" s="2">
        <v>1</v>
      </c>
      <c r="M207" s="2">
        <f>+Tabla1[[#This Row],[Tiempo2]]*60</f>
        <v>60</v>
      </c>
      <c r="N207" s="2">
        <v>9</v>
      </c>
      <c r="O207" s="2">
        <v>56</v>
      </c>
      <c r="P207" s="1">
        <v>69.56</v>
      </c>
      <c r="Q207" s="1">
        <f>+Tabla1[[#This Row],[Hora en mins]]/60</f>
        <v>1.1593333333333333</v>
      </c>
      <c r="R207" s="1">
        <f>+COUNT(Tabla1[[#This Row],[1km]:[22km]])</f>
        <v>10</v>
      </c>
      <c r="S207" s="1">
        <v>685</v>
      </c>
      <c r="T207" s="1" t="s">
        <v>43</v>
      </c>
      <c r="V207" s="1">
        <v>20</v>
      </c>
      <c r="W207" s="8">
        <v>4.9305555555555552E-3</v>
      </c>
      <c r="X207" s="8">
        <v>4.8495370370370368E-3</v>
      </c>
      <c r="Y207" s="8">
        <v>4.7106481481481478E-3</v>
      </c>
      <c r="Z207" s="8">
        <v>4.7800925925925919E-3</v>
      </c>
      <c r="AA207" s="8">
        <v>4.4328703703703709E-3</v>
      </c>
      <c r="AB207" s="8">
        <v>4.5601851851851853E-3</v>
      </c>
      <c r="AC207" s="8">
        <v>4.6064814814814814E-3</v>
      </c>
      <c r="AD207" s="8">
        <v>4.4791666666666669E-3</v>
      </c>
      <c r="AE207" s="8">
        <v>4.5833333333333334E-3</v>
      </c>
      <c r="AF207" s="8">
        <v>4.2361111111111106E-3</v>
      </c>
    </row>
    <row r="208" spans="1:32" ht="13" x14ac:dyDescent="0.3">
      <c r="A208" s="4">
        <f>WEEKNUM(Tabla1[[#This Row],[Fecha]])</f>
        <v>49</v>
      </c>
      <c r="B208" s="5">
        <v>43804</v>
      </c>
      <c r="C208" s="6">
        <f>+MONTH(Tabla1[[#This Row],[Fecha]])</f>
        <v>12</v>
      </c>
      <c r="D208" s="2">
        <f>+YEAR(Tabla1[[#This Row],[Fecha]])</f>
        <v>2019</v>
      </c>
      <c r="E208" s="1" t="s">
        <v>67</v>
      </c>
      <c r="F208" s="1">
        <v>21</v>
      </c>
      <c r="G208" s="7" t="str">
        <f>+TEXT(Tabla1[[#This Row],[Fecha]],"ddd")</f>
        <v>jue</v>
      </c>
      <c r="H208" s="1" t="s">
        <v>44</v>
      </c>
      <c r="I208" s="1">
        <v>8.4</v>
      </c>
      <c r="J208" s="8">
        <v>4.5486111111111109E-3</v>
      </c>
      <c r="K208" s="8">
        <v>3.8217592592592588E-2</v>
      </c>
      <c r="L208" s="2">
        <v>0</v>
      </c>
      <c r="M208" s="2">
        <f>+Tabla1[[#This Row],[Tiempo2]]*60</f>
        <v>0</v>
      </c>
      <c r="N208" s="2">
        <v>55</v>
      </c>
      <c r="O208" s="2">
        <v>2</v>
      </c>
      <c r="P208" s="1">
        <v>55.2</v>
      </c>
      <c r="Q208" s="1">
        <f>+Tabla1[[#This Row],[Hora en mins]]/60</f>
        <v>0.92</v>
      </c>
      <c r="R208" s="1">
        <f>+COUNT(Tabla1[[#This Row],[1km]:[22km]])</f>
        <v>9</v>
      </c>
      <c r="S208" s="1">
        <v>537</v>
      </c>
      <c r="T208" s="1" t="s">
        <v>43</v>
      </c>
      <c r="V208" s="1">
        <v>14</v>
      </c>
      <c r="W208" s="8">
        <v>4.7569444444444447E-3</v>
      </c>
      <c r="X208" s="8">
        <v>4.7453703703703703E-3</v>
      </c>
      <c r="Y208" s="8">
        <v>4.6296296296296302E-3</v>
      </c>
      <c r="Z208" s="8">
        <v>4.7222222222222223E-3</v>
      </c>
      <c r="AA208" s="8">
        <v>4.5949074074074078E-3</v>
      </c>
      <c r="AB208" s="8">
        <v>4.386574074074074E-3</v>
      </c>
      <c r="AC208" s="8">
        <v>4.5370370370370365E-3</v>
      </c>
      <c r="AD208" s="8">
        <v>4.0509259259259257E-3</v>
      </c>
      <c r="AE208" s="8">
        <v>4.4212962962962956E-3</v>
      </c>
    </row>
    <row r="209" spans="1:29" ht="13" x14ac:dyDescent="0.3">
      <c r="A209" s="4">
        <f>WEEKNUM(Tabla1[[#This Row],[Fecha]])</f>
        <v>51</v>
      </c>
      <c r="B209" s="5">
        <v>43816</v>
      </c>
      <c r="C209" s="6">
        <f>+MONTH(Tabla1[[#This Row],[Fecha]])</f>
        <v>12</v>
      </c>
      <c r="D209" s="2">
        <f>+YEAR(Tabla1[[#This Row],[Fecha]])</f>
        <v>2019</v>
      </c>
      <c r="E209" s="1" t="s">
        <v>68</v>
      </c>
      <c r="F209" s="1">
        <v>24</v>
      </c>
      <c r="G209" s="7" t="str">
        <f>+TEXT(Tabla1[[#This Row],[Fecha]],"ddd")</f>
        <v>mar</v>
      </c>
      <c r="H209" s="1" t="s">
        <v>44</v>
      </c>
      <c r="I209" s="1">
        <v>6.06</v>
      </c>
      <c r="J209" s="8">
        <v>4.7106481481481478E-3</v>
      </c>
      <c r="K209" s="8">
        <v>2.8587962962962964E-2</v>
      </c>
      <c r="L209" s="2">
        <v>0</v>
      </c>
      <c r="M209" s="2">
        <f>+Tabla1[[#This Row],[Tiempo2]]*60</f>
        <v>0</v>
      </c>
      <c r="N209" s="2">
        <v>41</v>
      </c>
      <c r="O209" s="2">
        <v>10</v>
      </c>
      <c r="P209" s="1">
        <v>41.1</v>
      </c>
      <c r="Q209" s="1">
        <f>+Tabla1[[#This Row],[Hora en mins]]/60</f>
        <v>0.68500000000000005</v>
      </c>
      <c r="R209" s="1">
        <f>+COUNT(Tabla1[[#This Row],[1km]:[22km]])</f>
        <v>7</v>
      </c>
      <c r="S209" s="1">
        <v>387</v>
      </c>
      <c r="T209" s="1" t="s">
        <v>43</v>
      </c>
      <c r="V209" s="1">
        <v>7</v>
      </c>
      <c r="W209" s="8">
        <v>4.8263888888888887E-3</v>
      </c>
      <c r="X209" s="8">
        <v>4.6874999999999998E-3</v>
      </c>
      <c r="Y209" s="8">
        <v>4.9305555555555552E-3</v>
      </c>
      <c r="Z209" s="8">
        <v>4.5833333333333334E-3</v>
      </c>
      <c r="AA209" s="8">
        <v>4.7800925925925919E-3</v>
      </c>
      <c r="AB209" s="8">
        <v>4.409722222222222E-3</v>
      </c>
      <c r="AC209" s="8">
        <v>5.6597222222222222E-3</v>
      </c>
    </row>
    <row r="210" spans="1:29" ht="13" x14ac:dyDescent="0.3">
      <c r="A210" s="4">
        <f>WEEKNUM(Tabla1[[#This Row],[Fecha]])</f>
        <v>52</v>
      </c>
      <c r="B210" s="5">
        <v>43821</v>
      </c>
      <c r="C210" s="6">
        <f>+MONTH(Tabla1[[#This Row],[Fecha]])</f>
        <v>12</v>
      </c>
      <c r="D210" s="2">
        <f>+YEAR(Tabla1[[#This Row],[Fecha]])</f>
        <v>2019</v>
      </c>
      <c r="E210" s="1" t="s">
        <v>67</v>
      </c>
      <c r="F210" s="1" t="s">
        <v>48</v>
      </c>
      <c r="G210" s="7" t="str">
        <f>+TEXT(Tabla1[[#This Row],[Fecha]],"ddd")</f>
        <v>dom</v>
      </c>
      <c r="H210" s="1" t="s">
        <v>60</v>
      </c>
      <c r="I210" s="1">
        <v>4.18</v>
      </c>
      <c r="J210" s="12">
        <v>4.2592592592592595E-3</v>
      </c>
      <c r="K210" s="8">
        <v>1.7800925925925925E-2</v>
      </c>
      <c r="L210" s="2">
        <v>0</v>
      </c>
      <c r="M210" s="2">
        <f>+Tabla1[[#This Row],[Tiempo2]]*60</f>
        <v>0</v>
      </c>
      <c r="N210" s="2">
        <v>25</v>
      </c>
      <c r="O210" s="2">
        <v>38</v>
      </c>
      <c r="P210" s="1">
        <v>25.38</v>
      </c>
      <c r="Q210" s="1">
        <f>+Tabla1[[#This Row],[Hora en mins]]/60</f>
        <v>0.42299999999999999</v>
      </c>
      <c r="R210" s="1">
        <f>+COUNT(Tabla1[[#This Row],[1km]:[22km]])</f>
        <v>5</v>
      </c>
      <c r="S210" s="1">
        <v>272</v>
      </c>
      <c r="T210" s="1" t="s">
        <v>43</v>
      </c>
      <c r="V210" s="1">
        <v>23</v>
      </c>
      <c r="W210" s="8">
        <v>4.5949074074074078E-3</v>
      </c>
      <c r="X210" s="8">
        <v>4.409722222222222E-3</v>
      </c>
      <c r="Y210" s="8">
        <v>3.9814814814814817E-3</v>
      </c>
      <c r="Z210" s="8">
        <v>4.0393518518518521E-3</v>
      </c>
      <c r="AA210" s="8">
        <v>4.2939814814814811E-3</v>
      </c>
    </row>
    <row r="211" spans="1:29" ht="13" x14ac:dyDescent="0.3">
      <c r="A211" s="4">
        <f>WEEKNUM(Tabla1[[#This Row],[Fecha]])</f>
        <v>52</v>
      </c>
      <c r="B211" s="5">
        <v>43825</v>
      </c>
      <c r="C211" s="6">
        <f>+MONTH(Tabla1[[#This Row],[Fecha]])</f>
        <v>12</v>
      </c>
      <c r="D211" s="2">
        <f>+YEAR(Tabla1[[#This Row],[Fecha]])</f>
        <v>2019</v>
      </c>
      <c r="E211" s="1" t="s">
        <v>68</v>
      </c>
      <c r="F211" s="1" t="s">
        <v>48</v>
      </c>
      <c r="G211" s="7" t="str">
        <f>+TEXT(Tabla1[[#This Row],[Fecha]],"ddd")</f>
        <v>jue</v>
      </c>
      <c r="H211" s="1" t="s">
        <v>61</v>
      </c>
      <c r="I211" s="1">
        <v>2.86</v>
      </c>
      <c r="J211" s="8">
        <v>7.3611111111111108E-3</v>
      </c>
      <c r="K211" s="8">
        <v>2.1087962962962961E-2</v>
      </c>
      <c r="L211" s="2">
        <v>0</v>
      </c>
      <c r="M211" s="2">
        <f>+Tabla1[[#This Row],[Tiempo2]]*60</f>
        <v>0</v>
      </c>
      <c r="N211" s="2">
        <v>30</v>
      </c>
      <c r="O211" s="2">
        <v>22</v>
      </c>
      <c r="P211" s="1">
        <v>30.22</v>
      </c>
      <c r="Q211" s="1">
        <f>+Tabla1[[#This Row],[Hora en mins]]/60</f>
        <v>0.5036666666666666</v>
      </c>
      <c r="R211" s="1">
        <f>+COUNT(Tabla1[[#This Row],[1km]:[22km]])</f>
        <v>3</v>
      </c>
      <c r="S211" s="1">
        <v>133</v>
      </c>
      <c r="T211" s="1" t="s">
        <v>43</v>
      </c>
      <c r="V211" s="1">
        <v>18</v>
      </c>
      <c r="W211" s="8">
        <v>7.3263888888888892E-3</v>
      </c>
      <c r="X211" s="8">
        <v>7.2685185185185188E-3</v>
      </c>
      <c r="Y211" s="8">
        <v>7.5000000000000006E-3</v>
      </c>
      <c r="Z211" s="8"/>
      <c r="AA211" s="8"/>
    </row>
    <row r="212" spans="1:29" ht="13" x14ac:dyDescent="0.3">
      <c r="A212" s="4">
        <f>WEEKNUM(Tabla1[[#This Row],[Fecha]])</f>
        <v>6</v>
      </c>
      <c r="B212" s="5">
        <v>43865</v>
      </c>
      <c r="C212" s="6">
        <f>+MONTH(Tabla1[[#This Row],[Fecha]])</f>
        <v>2</v>
      </c>
      <c r="D212" s="2">
        <f>+YEAR(Tabla1[[#This Row],[Fecha]])</f>
        <v>2020</v>
      </c>
      <c r="E212" s="1" t="s">
        <v>68</v>
      </c>
      <c r="F212" s="1">
        <v>31</v>
      </c>
      <c r="G212" s="7" t="str">
        <f>+TEXT(Tabla1[[#This Row],[Fecha]],"ddd")</f>
        <v>mar</v>
      </c>
      <c r="H212" s="1" t="s">
        <v>44</v>
      </c>
      <c r="I212" s="1">
        <v>4.0999999999999996</v>
      </c>
      <c r="J212" s="8">
        <v>4.8379629629629632E-3</v>
      </c>
      <c r="K212" s="8">
        <v>1.982638888888889E-2</v>
      </c>
      <c r="L212" s="2">
        <v>0</v>
      </c>
      <c r="M212" s="2">
        <f>+Tabla1[[#This Row],[Tiempo2]]*60</f>
        <v>0</v>
      </c>
      <c r="N212" s="2">
        <v>28</v>
      </c>
      <c r="O212" s="2">
        <v>33</v>
      </c>
      <c r="P212" s="1">
        <v>28.33</v>
      </c>
      <c r="Q212" s="1">
        <f>+Tabla1[[#This Row],[Hora en mins]]/60</f>
        <v>0.47216666666666662</v>
      </c>
      <c r="R212" s="1">
        <f>+COUNT(Tabla1[[#This Row],[1km]:[22km]])</f>
        <v>5</v>
      </c>
      <c r="S212" s="1">
        <v>259</v>
      </c>
      <c r="T212" s="1" t="s">
        <v>43</v>
      </c>
      <c r="V212" s="1">
        <v>9</v>
      </c>
      <c r="W212" s="8">
        <v>4.9884259259259265E-3</v>
      </c>
      <c r="X212" s="8">
        <v>5.0925925925925921E-3</v>
      </c>
      <c r="Y212" s="8">
        <v>4.4560185185185189E-3</v>
      </c>
      <c r="Z212" s="8">
        <v>4.7685185185185183E-3</v>
      </c>
      <c r="AA212" s="8">
        <v>5.1967592592592595E-3</v>
      </c>
    </row>
    <row r="213" spans="1:29" ht="13" x14ac:dyDescent="0.3">
      <c r="A213" s="4">
        <f>WEEKNUM(Tabla1[[#This Row],[Fecha]])</f>
        <v>7</v>
      </c>
      <c r="B213" s="5">
        <v>43870</v>
      </c>
      <c r="C213" s="6">
        <f>+MONTH(Tabla1[[#This Row],[Fecha]])</f>
        <v>2</v>
      </c>
      <c r="D213" s="2">
        <f>+YEAR(Tabla1[[#This Row],[Fecha]])</f>
        <v>2020</v>
      </c>
      <c r="E213" s="1" t="s">
        <v>68</v>
      </c>
      <c r="G213" s="7" t="str">
        <f>+TEXT(Tabla1[[#This Row],[Fecha]],"ddd")</f>
        <v>dom</v>
      </c>
      <c r="H213" s="1" t="s">
        <v>44</v>
      </c>
      <c r="I213" s="1">
        <v>3.16</v>
      </c>
      <c r="J213" s="8">
        <v>5.9375000000000009E-3</v>
      </c>
      <c r="K213" s="8">
        <v>1.8749999999999999E-2</v>
      </c>
      <c r="L213" s="2">
        <v>0</v>
      </c>
      <c r="M213" s="2">
        <f>+Tabla1[[#This Row],[Tiempo2]]*60</f>
        <v>0</v>
      </c>
      <c r="N213" s="2">
        <v>27</v>
      </c>
      <c r="O213" s="2">
        <v>0</v>
      </c>
      <c r="P213" s="1">
        <v>27</v>
      </c>
      <c r="Q213" s="1">
        <f>+Tabla1[[#This Row],[Hora en mins]]/60</f>
        <v>0.45</v>
      </c>
      <c r="R213" s="1">
        <f>+COUNT(Tabla1[[#This Row],[1km]:[22km]])</f>
        <v>4</v>
      </c>
      <c r="S213" s="1">
        <v>184</v>
      </c>
      <c r="T213" s="1" t="s">
        <v>43</v>
      </c>
      <c r="V213" s="1">
        <v>7</v>
      </c>
      <c r="W213" s="8">
        <v>6.2847222222222228E-3</v>
      </c>
      <c r="X213" s="8">
        <v>5.3587962962962964E-3</v>
      </c>
      <c r="Y213" s="8">
        <v>6.168981481481481E-3</v>
      </c>
      <c r="Z213" s="8">
        <v>5.9953703703703697E-3</v>
      </c>
      <c r="AA213" s="8"/>
    </row>
    <row r="214" spans="1:29" ht="13" x14ac:dyDescent="0.3">
      <c r="A214" s="4">
        <f>WEEKNUM(Tabla1[[#This Row],[Fecha]])</f>
        <v>7</v>
      </c>
      <c r="B214" s="5">
        <v>43872</v>
      </c>
      <c r="C214" s="6">
        <f>+MONTH(Tabla1[[#This Row],[Fecha]])</f>
        <v>2</v>
      </c>
      <c r="D214" s="2">
        <f>+YEAR(Tabla1[[#This Row],[Fecha]])</f>
        <v>2020</v>
      </c>
      <c r="E214" s="1" t="s">
        <v>68</v>
      </c>
      <c r="G214" s="7" t="str">
        <f>+TEXT(Tabla1[[#This Row],[Fecha]],"ddd")</f>
        <v>mar</v>
      </c>
      <c r="H214" s="1" t="s">
        <v>44</v>
      </c>
      <c r="I214" s="1">
        <v>5.63</v>
      </c>
      <c r="J214" s="8">
        <v>4.8726851851851856E-3</v>
      </c>
      <c r="K214" s="8">
        <v>2.7442129629629632E-2</v>
      </c>
      <c r="L214" s="2">
        <v>0</v>
      </c>
      <c r="M214" s="2">
        <f>+Tabla1[[#This Row],[Tiempo2]]*60</f>
        <v>0</v>
      </c>
      <c r="N214" s="2">
        <v>39</v>
      </c>
      <c r="O214" s="2">
        <v>31</v>
      </c>
      <c r="P214" s="1">
        <v>39.31</v>
      </c>
      <c r="Q214" s="1">
        <f>+Tabla1[[#This Row],[Hora en mins]]/60</f>
        <v>0.65516666666666667</v>
      </c>
      <c r="R214" s="1">
        <f>+COUNT(Tabla1[[#This Row],[1km]:[22km]])</f>
        <v>6</v>
      </c>
      <c r="S214" s="1">
        <v>354</v>
      </c>
      <c r="T214" s="1" t="s">
        <v>43</v>
      </c>
      <c r="V214" s="1">
        <v>17</v>
      </c>
      <c r="W214" s="8">
        <v>5.3935185185185188E-3</v>
      </c>
      <c r="X214" s="8">
        <v>4.8032407407407407E-3</v>
      </c>
      <c r="Y214" s="8">
        <v>4.8032407407407407E-3</v>
      </c>
      <c r="Z214" s="8">
        <v>4.9537037037037041E-3</v>
      </c>
      <c r="AA214" s="8">
        <v>4.6296296296296302E-3</v>
      </c>
      <c r="AB214" s="8">
        <v>4.5833333333333334E-3</v>
      </c>
    </row>
    <row r="215" spans="1:29" ht="13" x14ac:dyDescent="0.3">
      <c r="A215" s="4">
        <f>WEEKNUM(Tabla1[[#This Row],[Fecha]])</f>
        <v>12</v>
      </c>
      <c r="B215" s="5">
        <v>43909</v>
      </c>
      <c r="C215" s="6">
        <f>+MONTH(Tabla1[[#This Row],[Fecha]])</f>
        <v>3</v>
      </c>
      <c r="D215" s="2">
        <f>+YEAR(Tabla1[[#This Row],[Fecha]])</f>
        <v>2020</v>
      </c>
      <c r="E215" s="1" t="s">
        <v>68</v>
      </c>
      <c r="G215" s="7" t="str">
        <f>+TEXT(Tabla1[[#This Row],[Fecha]],"ddd")</f>
        <v>jue</v>
      </c>
      <c r="H215" s="1" t="s">
        <v>44</v>
      </c>
      <c r="I215" s="1">
        <v>3.35</v>
      </c>
      <c r="J215" s="8">
        <v>4.7222222222222223E-3</v>
      </c>
      <c r="K215" s="8">
        <v>1.5844907407407408E-2</v>
      </c>
      <c r="L215" s="2">
        <v>0</v>
      </c>
      <c r="M215" s="2">
        <f>+Tabla1[[#This Row],[Tiempo2]]*60</f>
        <v>0</v>
      </c>
      <c r="N215" s="2">
        <v>22</v>
      </c>
      <c r="O215" s="2">
        <v>49</v>
      </c>
      <c r="P215" s="1">
        <v>22.49</v>
      </c>
      <c r="Q215" s="1">
        <f>+Tabla1[[#This Row],[Hora en mins]]/60</f>
        <v>0.3748333333333333</v>
      </c>
      <c r="R215" s="1">
        <f>+COUNT(Tabla1[[#This Row],[1km]:[22km]])</f>
        <v>4</v>
      </c>
      <c r="S215" s="1">
        <v>217</v>
      </c>
      <c r="T215" s="1" t="s">
        <v>43</v>
      </c>
      <c r="V215" s="1">
        <v>8</v>
      </c>
      <c r="W215" s="8">
        <v>4.9189814814814816E-3</v>
      </c>
      <c r="X215" s="8">
        <v>4.6643518518518518E-3</v>
      </c>
      <c r="Y215" s="8">
        <v>4.6064814814814814E-3</v>
      </c>
      <c r="Z215" s="8">
        <v>4.7106481481481478E-3</v>
      </c>
      <c r="AA215" s="8"/>
    </row>
    <row r="216" spans="1:29" ht="13" x14ac:dyDescent="0.3">
      <c r="A216" s="4">
        <f>WEEKNUM(Tabla1[[#This Row],[Fecha]])</f>
        <v>42</v>
      </c>
      <c r="B216" s="5">
        <v>44118</v>
      </c>
      <c r="C216" s="6">
        <f>+MONTH(Tabla1[[#This Row],[Fecha]])</f>
        <v>10</v>
      </c>
      <c r="D216" s="2">
        <f>+YEAR(Tabla1[[#This Row],[Fecha]])</f>
        <v>2020</v>
      </c>
      <c r="E216" s="1" t="s">
        <v>67</v>
      </c>
      <c r="G216" s="7" t="str">
        <f>+TEXT(Tabla1[[#This Row],[Fecha]],"ddd")</f>
        <v>mié</v>
      </c>
      <c r="H216" s="1" t="s">
        <v>44</v>
      </c>
      <c r="I216" s="1">
        <v>1.67</v>
      </c>
      <c r="J216" s="8">
        <v>8.5763888888888886E-3</v>
      </c>
      <c r="K216" s="8">
        <v>1.4328703703703703E-2</v>
      </c>
      <c r="L216" s="2">
        <v>0</v>
      </c>
      <c r="M216" s="2">
        <f>+Tabla1[[#This Row],[Tiempo2]]*60</f>
        <v>0</v>
      </c>
      <c r="N216" s="2">
        <v>20</v>
      </c>
      <c r="O216" s="2">
        <v>38</v>
      </c>
      <c r="P216" s="1">
        <v>20.38</v>
      </c>
      <c r="Q216" s="1">
        <f>+Tabla1[[#This Row],[Hora en mins]]/60</f>
        <v>0.33966666666666667</v>
      </c>
      <c r="R216" s="1">
        <f>+COUNT(Tabla1[[#This Row],[1km]:[22km]])</f>
        <v>2</v>
      </c>
      <c r="S216" s="1">
        <v>90</v>
      </c>
      <c r="T216" s="1" t="s">
        <v>43</v>
      </c>
      <c r="V216" s="1">
        <v>7</v>
      </c>
      <c r="W216" s="8">
        <v>7.1643518518518514E-3</v>
      </c>
      <c r="X216" s="8">
        <v>1.068287037037037E-2</v>
      </c>
      <c r="Y216" s="8"/>
      <c r="Z216" s="8"/>
      <c r="AA216" s="8"/>
    </row>
    <row r="217" spans="1:29" ht="13" x14ac:dyDescent="0.3">
      <c r="A217" s="4">
        <f>WEEKNUM(Tabla1[[#This Row],[Fecha]])</f>
        <v>6</v>
      </c>
      <c r="B217" s="5">
        <v>44230</v>
      </c>
      <c r="C217" s="6">
        <f>+MONTH(Tabla1[[#This Row],[Fecha]])</f>
        <v>2</v>
      </c>
      <c r="D217" s="2">
        <f>+YEAR(Tabla1[[#This Row],[Fecha]])</f>
        <v>2021</v>
      </c>
      <c r="E217" s="1" t="s">
        <v>68</v>
      </c>
      <c r="G217" s="7" t="str">
        <f>+TEXT(Tabla1[[#This Row],[Fecha]],"ddd")</f>
        <v>mié</v>
      </c>
      <c r="H217" s="1" t="s">
        <v>44</v>
      </c>
      <c r="I217" s="1">
        <v>3.44</v>
      </c>
      <c r="J217" s="8">
        <v>4.5370370370370365E-3</v>
      </c>
      <c r="K217" s="8">
        <v>1.5625E-2</v>
      </c>
      <c r="L217" s="2">
        <v>0</v>
      </c>
      <c r="M217" s="2">
        <f>+Tabla1[[#This Row],[Tiempo2]]*60</f>
        <v>0</v>
      </c>
      <c r="N217" s="2">
        <v>22</v>
      </c>
      <c r="O217" s="2">
        <v>30</v>
      </c>
      <c r="P217" s="1">
        <v>22.3</v>
      </c>
      <c r="Q217" s="1">
        <f>+Tabla1[[#This Row],[Hora en mins]]/60</f>
        <v>0.3716666666666667</v>
      </c>
      <c r="R217" s="1">
        <f>+COUNT(Tabla1[[#This Row],[1km]:[22km]])</f>
        <v>4</v>
      </c>
      <c r="S217" s="1">
        <v>228</v>
      </c>
      <c r="T217" s="1" t="s">
        <v>43</v>
      </c>
      <c r="V217" s="1">
        <v>8</v>
      </c>
      <c r="W217" s="8">
        <v>4.5486111111111109E-3</v>
      </c>
      <c r="X217" s="8">
        <v>4.5949074074074078E-3</v>
      </c>
      <c r="Y217" s="8">
        <v>4.4675925925925933E-3</v>
      </c>
      <c r="Z217" s="8">
        <v>4.5601851851851853E-3</v>
      </c>
      <c r="AA217" s="8"/>
    </row>
    <row r="218" spans="1:29" ht="13" x14ac:dyDescent="0.3">
      <c r="A218" s="4">
        <f>WEEKNUM(Tabla1[[#This Row],[Fecha]])</f>
        <v>28</v>
      </c>
      <c r="B218" s="5">
        <v>44386</v>
      </c>
      <c r="C218" s="6">
        <f>+MONTH(Tabla1[[#This Row],[Fecha]])</f>
        <v>7</v>
      </c>
      <c r="D218" s="2">
        <f>+YEAR(Tabla1[[#This Row],[Fecha]])</f>
        <v>2021</v>
      </c>
      <c r="E218" s="1" t="s">
        <v>68</v>
      </c>
      <c r="G218" s="7" t="str">
        <f>+TEXT(Tabla1[[#This Row],[Fecha]],"ddd")</f>
        <v>vie</v>
      </c>
      <c r="H218" s="1" t="s">
        <v>44</v>
      </c>
      <c r="I218" s="1">
        <v>3.7</v>
      </c>
      <c r="J218" s="8">
        <v>5.4166666666666669E-3</v>
      </c>
      <c r="K218" s="8">
        <v>2.0034722222222221E-2</v>
      </c>
      <c r="L218" s="2">
        <v>0</v>
      </c>
      <c r="M218" s="2">
        <f>+Tabla1[[#This Row],[Tiempo2]]*60</f>
        <v>0</v>
      </c>
      <c r="N218" s="2">
        <v>28</v>
      </c>
      <c r="O218" s="2">
        <v>51</v>
      </c>
      <c r="P218" s="1">
        <v>28.51</v>
      </c>
      <c r="Q218" s="1">
        <f>+Tabla1[[#This Row],[Hora en mins]]/60</f>
        <v>0.47516666666666668</v>
      </c>
      <c r="R218" s="1">
        <f>+COUNT(Tabla1[[#This Row],[1km]:[22km]])</f>
        <v>4</v>
      </c>
      <c r="S218" s="1">
        <v>200</v>
      </c>
      <c r="T218" s="1" t="s">
        <v>43</v>
      </c>
      <c r="W218" s="8">
        <v>5.3819444444444453E-3</v>
      </c>
      <c r="X218" s="8">
        <v>5.5555555555555558E-3</v>
      </c>
      <c r="Y218" s="8">
        <v>5.4629629629629637E-3</v>
      </c>
      <c r="Z218" s="8">
        <v>5.208333333333333E-3</v>
      </c>
      <c r="AA218" s="8"/>
    </row>
    <row r="219" spans="1:29" ht="13" x14ac:dyDescent="0.3">
      <c r="A219" s="4">
        <f>WEEKNUM(Tabla1[[#This Row],[Fecha]])</f>
        <v>28</v>
      </c>
      <c r="B219" s="5">
        <v>44387</v>
      </c>
      <c r="C219" s="6">
        <f>+MONTH(Tabla1[[#This Row],[Fecha]])</f>
        <v>7</v>
      </c>
      <c r="D219" s="2">
        <f>+YEAR(Tabla1[[#This Row],[Fecha]])</f>
        <v>2021</v>
      </c>
      <c r="E219" s="1" t="s">
        <v>68</v>
      </c>
      <c r="G219" s="7" t="str">
        <f>+TEXT(Tabla1[[#This Row],[Fecha]],"ddd")</f>
        <v>sáb</v>
      </c>
      <c r="H219" s="1" t="s">
        <v>44</v>
      </c>
      <c r="I219" s="1">
        <v>3.06</v>
      </c>
      <c r="J219" s="8">
        <v>5.1504629629629635E-3</v>
      </c>
      <c r="K219" s="8">
        <v>1.5752314814814813E-2</v>
      </c>
      <c r="L219" s="2">
        <v>0</v>
      </c>
      <c r="M219" s="2">
        <f>+Tabla1[[#This Row],[Tiempo2]]*60</f>
        <v>0</v>
      </c>
      <c r="N219" s="2">
        <v>22</v>
      </c>
      <c r="O219" s="2">
        <v>41</v>
      </c>
      <c r="P219" s="1">
        <v>22.41</v>
      </c>
      <c r="Q219" s="1">
        <f>+Tabla1[[#This Row],[Hora en mins]]/60</f>
        <v>0.3735</v>
      </c>
      <c r="R219" s="1">
        <f>+COUNT(Tabla1[[#This Row],[1km]:[22km]])</f>
        <v>4</v>
      </c>
      <c r="S219" s="1">
        <v>169</v>
      </c>
      <c r="T219" s="1" t="s">
        <v>43</v>
      </c>
      <c r="W219" s="8">
        <v>5.8101851851851856E-3</v>
      </c>
      <c r="X219" s="8">
        <v>5.3125000000000004E-3</v>
      </c>
      <c r="Y219" s="8">
        <v>4.363425925925926E-3</v>
      </c>
      <c r="Z219" s="8">
        <v>4.6990740740740743E-3</v>
      </c>
      <c r="AA219" s="8"/>
    </row>
    <row r="220" spans="1:29" ht="13" x14ac:dyDescent="0.3">
      <c r="A220" s="4">
        <f>WEEKNUM(Tabla1[[#This Row],[Fecha]])</f>
        <v>29</v>
      </c>
      <c r="B220" s="5">
        <v>44390</v>
      </c>
      <c r="C220" s="6">
        <f>+MONTH(Tabla1[[#This Row],[Fecha]])</f>
        <v>7</v>
      </c>
      <c r="D220" s="2">
        <f>+YEAR(Tabla1[[#This Row],[Fecha]])</f>
        <v>2021</v>
      </c>
      <c r="E220" s="1" t="s">
        <v>68</v>
      </c>
      <c r="G220" s="7" t="str">
        <f>+TEXT(Tabla1[[#This Row],[Fecha]],"ddd")</f>
        <v>mar</v>
      </c>
      <c r="H220" s="1" t="s">
        <v>44</v>
      </c>
      <c r="I220" s="1">
        <v>3.49</v>
      </c>
      <c r="J220" s="8">
        <v>5.2314814814814819E-3</v>
      </c>
      <c r="K220" s="8">
        <v>1.8298611111111113E-2</v>
      </c>
      <c r="L220" s="2">
        <v>0</v>
      </c>
      <c r="M220" s="2">
        <f>+Tabla1[[#This Row],[Tiempo2]]*60</f>
        <v>0</v>
      </c>
      <c r="N220" s="2">
        <v>26</v>
      </c>
      <c r="O220" s="2">
        <v>21</v>
      </c>
      <c r="P220" s="1">
        <v>26.21</v>
      </c>
      <c r="Q220" s="1">
        <f>+Tabla1[[#This Row],[Hora en mins]]/60</f>
        <v>0.43683333333333335</v>
      </c>
      <c r="R220" s="1">
        <f>+COUNT(Tabla1[[#This Row],[1km]:[22km]])</f>
        <v>4</v>
      </c>
      <c r="S220" s="1">
        <v>194</v>
      </c>
      <c r="T220" s="1" t="s">
        <v>43</v>
      </c>
      <c r="W220" s="8">
        <v>5.7407407407407416E-3</v>
      </c>
      <c r="X220" s="8">
        <v>5.3587962962962964E-3</v>
      </c>
      <c r="Y220" s="8">
        <v>4.6874999999999998E-3</v>
      </c>
      <c r="Z220" s="8">
        <v>5.0925925925925921E-3</v>
      </c>
      <c r="AA220" s="8"/>
    </row>
    <row r="221" spans="1:29" ht="13" x14ac:dyDescent="0.3">
      <c r="A221" s="4">
        <f>WEEKNUM(Tabla1[[#This Row],[Fecha]])</f>
        <v>36</v>
      </c>
      <c r="B221" s="5">
        <v>44437</v>
      </c>
      <c r="C221" s="6">
        <f>+MONTH(Tabla1[[#This Row],[Fecha]])</f>
        <v>8</v>
      </c>
      <c r="D221" s="2">
        <f>+YEAR(Tabla1[[#This Row],[Fecha]])</f>
        <v>2021</v>
      </c>
      <c r="E221" s="1" t="s">
        <v>68</v>
      </c>
      <c r="G221" s="7" t="str">
        <f>+TEXT(Tabla1[[#This Row],[Fecha]],"ddd")</f>
        <v>dom</v>
      </c>
      <c r="H221" s="1" t="s">
        <v>44</v>
      </c>
      <c r="I221" s="1">
        <v>3.51</v>
      </c>
      <c r="J221" s="8">
        <v>5.208333333333333E-3</v>
      </c>
      <c r="K221" s="8">
        <v>1.8310185185185186E-2</v>
      </c>
      <c r="L221" s="2">
        <v>0</v>
      </c>
      <c r="M221" s="2">
        <f>+Tabla1[[#This Row],[Tiempo2]]*60</f>
        <v>0</v>
      </c>
      <c r="N221" s="2">
        <v>26</v>
      </c>
      <c r="O221" s="2">
        <v>22</v>
      </c>
      <c r="P221" s="1">
        <v>26.22</v>
      </c>
      <c r="Q221" s="1">
        <f>+Tabla1[[#This Row],[Hora en mins]]/60</f>
        <v>0.437</v>
      </c>
      <c r="R221" s="1">
        <f>+COUNT(Tabla1[[#This Row],[1km]:[22km]])</f>
        <v>4</v>
      </c>
      <c r="S221" s="1">
        <v>191</v>
      </c>
      <c r="T221" s="1" t="s">
        <v>43</v>
      </c>
      <c r="W221" s="8">
        <v>5.5671296296296302E-3</v>
      </c>
      <c r="X221" s="8">
        <v>5.0115740740740737E-3</v>
      </c>
      <c r="Y221" s="8">
        <v>5.0578703703703706E-3</v>
      </c>
      <c r="Z221" s="8">
        <v>5.2314814814814819E-3</v>
      </c>
      <c r="AA221" s="8"/>
    </row>
    <row r="222" spans="1:29" ht="13" x14ac:dyDescent="0.3">
      <c r="A222" s="4">
        <f>WEEKNUM(Tabla1[[#This Row],[Fecha]])</f>
        <v>36</v>
      </c>
      <c r="B222" s="5">
        <v>44438</v>
      </c>
      <c r="C222" s="6">
        <f>+MONTH(Tabla1[[#This Row],[Fecha]])</f>
        <v>8</v>
      </c>
      <c r="D222" s="2">
        <f>+YEAR(Tabla1[[#This Row],[Fecha]])</f>
        <v>2021</v>
      </c>
      <c r="E222" s="1" t="s">
        <v>67</v>
      </c>
      <c r="G222" s="7" t="str">
        <f>+TEXT(Tabla1[[#This Row],[Fecha]],"ddd")</f>
        <v>lun</v>
      </c>
      <c r="H222" s="1" t="s">
        <v>44</v>
      </c>
      <c r="I222" s="1">
        <v>2.54</v>
      </c>
      <c r="J222" s="8">
        <v>5.9953703703703697E-3</v>
      </c>
      <c r="K222" s="8">
        <v>1.5231481481481483E-2</v>
      </c>
      <c r="L222" s="2">
        <v>0</v>
      </c>
      <c r="M222" s="2">
        <f>+Tabla1[[#This Row],[Tiempo2]]*60</f>
        <v>0</v>
      </c>
      <c r="N222" s="2">
        <v>21</v>
      </c>
      <c r="O222" s="2">
        <v>56</v>
      </c>
      <c r="P222" s="1">
        <v>21.56</v>
      </c>
      <c r="Q222" s="1">
        <f>+Tabla1[[#This Row],[Hora en mins]]/60</f>
        <v>0.35933333333333334</v>
      </c>
      <c r="R222" s="1">
        <f>+COUNT(Tabla1[[#This Row],[1km]:[22km]])</f>
        <v>3</v>
      </c>
      <c r="S222" s="1">
        <v>130</v>
      </c>
      <c r="T222" s="1" t="s">
        <v>43</v>
      </c>
      <c r="W222" s="8">
        <v>5.2777777777777771E-3</v>
      </c>
      <c r="X222" s="8">
        <v>6.3888888888888884E-3</v>
      </c>
      <c r="Y222" s="8">
        <v>6.6203703703703702E-3</v>
      </c>
      <c r="Z222" s="8"/>
      <c r="AA222" s="8"/>
    </row>
    <row r="223" spans="1:29" ht="13" x14ac:dyDescent="0.3">
      <c r="A223" s="4">
        <f>WEEKNUM(Tabla1[[#This Row],[Fecha]])</f>
        <v>38</v>
      </c>
      <c r="B223" s="5">
        <v>44453</v>
      </c>
      <c r="C223" s="6">
        <f>+MONTH(Tabla1[[#This Row],[Fecha]])</f>
        <v>9</v>
      </c>
      <c r="D223" s="2">
        <f>+YEAR(Tabla1[[#This Row],[Fecha]])</f>
        <v>2021</v>
      </c>
      <c r="E223" s="1" t="s">
        <v>68</v>
      </c>
      <c r="G223" s="7" t="str">
        <f>+TEXT(Tabla1[[#This Row],[Fecha]],"ddd")</f>
        <v>mar</v>
      </c>
      <c r="H223" s="1" t="s">
        <v>44</v>
      </c>
      <c r="I223" s="1">
        <v>3.54</v>
      </c>
      <c r="J223" s="8">
        <v>5.0810185185185186E-3</v>
      </c>
      <c r="K223" s="8">
        <v>1.7974537037037035E-2</v>
      </c>
      <c r="L223" s="2">
        <v>0</v>
      </c>
      <c r="M223" s="2">
        <f>+Tabla1[[#This Row],[Tiempo2]]*60</f>
        <v>0</v>
      </c>
      <c r="N223" s="2">
        <v>25</v>
      </c>
      <c r="O223" s="2">
        <v>53</v>
      </c>
      <c r="P223" s="1">
        <v>25.53</v>
      </c>
      <c r="Q223" s="1">
        <f>+Tabla1[[#This Row],[Hora en mins]]/60</f>
        <v>0.42550000000000004</v>
      </c>
      <c r="R223" s="1">
        <f>+COUNT(Tabla1[[#This Row],[1km]:[22km]])</f>
        <v>4</v>
      </c>
      <c r="S223" s="1">
        <v>197</v>
      </c>
      <c r="T223" s="1" t="s">
        <v>43</v>
      </c>
      <c r="W223" s="8">
        <v>5.5671296296296302E-3</v>
      </c>
      <c r="X223" s="8">
        <v>5.2199074074074066E-3</v>
      </c>
      <c r="Y223" s="8">
        <v>4.6874999999999998E-3</v>
      </c>
      <c r="Z223" s="8">
        <v>4.6643518518518518E-3</v>
      </c>
      <c r="AA223" s="8"/>
    </row>
    <row r="224" spans="1:29" ht="13" x14ac:dyDescent="0.3">
      <c r="A224" s="4">
        <f>WEEKNUM(Tabla1[[#This Row],[Fecha]])</f>
        <v>43</v>
      </c>
      <c r="B224" s="5">
        <v>44487</v>
      </c>
      <c r="C224" s="6">
        <f>+MONTH(Tabla1[[#This Row],[Fecha]])</f>
        <v>10</v>
      </c>
      <c r="D224" s="2">
        <f>+YEAR(Tabla1[[#This Row],[Fecha]])</f>
        <v>2021</v>
      </c>
      <c r="E224" s="1" t="s">
        <v>68</v>
      </c>
      <c r="G224" s="7" t="str">
        <f>+TEXT(Tabla1[[#This Row],[Fecha]],"ddd")</f>
        <v>lun</v>
      </c>
      <c r="H224" s="1" t="s">
        <v>44</v>
      </c>
      <c r="I224" s="1">
        <v>3.11</v>
      </c>
      <c r="J224" s="8">
        <v>5.1967592592592595E-3</v>
      </c>
      <c r="K224" s="8">
        <v>1.6157407407407409E-2</v>
      </c>
      <c r="L224" s="2">
        <v>0</v>
      </c>
      <c r="M224" s="2">
        <f>+Tabla1[[#This Row],[Tiempo2]]*60</f>
        <v>0</v>
      </c>
      <c r="N224" s="2">
        <v>23</v>
      </c>
      <c r="O224" s="2">
        <v>16</v>
      </c>
      <c r="P224" s="1">
        <v>23.16</v>
      </c>
      <c r="Q224" s="1">
        <f>+Tabla1[[#This Row],[Hora en mins]]/60</f>
        <v>0.38600000000000001</v>
      </c>
      <c r="R224" s="1">
        <f>+COUNT(Tabla1[[#This Row],[1km]:[22km]])</f>
        <v>4</v>
      </c>
      <c r="S224" s="1">
        <v>173</v>
      </c>
      <c r="T224" s="1" t="s">
        <v>43</v>
      </c>
      <c r="W224" s="8">
        <v>5.5671296296296302E-3</v>
      </c>
      <c r="X224" s="8">
        <v>5.2430555555555555E-3</v>
      </c>
      <c r="Y224" s="8">
        <v>4.8611111111111112E-3</v>
      </c>
      <c r="Z224" s="8">
        <v>4.4791666666666669E-3</v>
      </c>
      <c r="AA224" s="8"/>
    </row>
    <row r="225" spans="1:44" ht="13" x14ac:dyDescent="0.3">
      <c r="A225" s="4">
        <f>WEEKNUM(Tabla1[[#This Row],[Fecha]])</f>
        <v>6</v>
      </c>
      <c r="B225" s="13">
        <v>44597</v>
      </c>
      <c r="C225" s="14">
        <f>+MONTH(Tabla1[[#This Row],[Fecha]])</f>
        <v>2</v>
      </c>
      <c r="D225" s="4">
        <f>+YEAR(Tabla1[[#This Row],[Fecha]])</f>
        <v>2022</v>
      </c>
      <c r="E225" s="1" t="s">
        <v>68</v>
      </c>
      <c r="F225" s="3"/>
      <c r="G225" s="15" t="str">
        <f>+TEXT(Tabla1[[#This Row],[Fecha]],"ddd")</f>
        <v>sáb</v>
      </c>
      <c r="H225" s="3" t="s">
        <v>44</v>
      </c>
      <c r="I225" s="3">
        <v>3.21</v>
      </c>
      <c r="J225" s="12">
        <v>6.6666666666666671E-3</v>
      </c>
      <c r="K225" s="12">
        <v>2.1423611111111112E-2</v>
      </c>
      <c r="L225" s="4">
        <v>0</v>
      </c>
      <c r="M225" s="2">
        <f>+Tabla1[[#This Row],[Tiempo2]]*60</f>
        <v>0</v>
      </c>
      <c r="N225" s="4">
        <v>30</v>
      </c>
      <c r="O225" s="4">
        <v>51</v>
      </c>
      <c r="P225" s="1">
        <v>30.51</v>
      </c>
      <c r="Q225" s="1">
        <f>+Tabla1[[#This Row],[Hora en mins]]/60</f>
        <v>0.50850000000000006</v>
      </c>
      <c r="R225" s="1">
        <f>+COUNT(Tabla1[[#This Row],[1km]:[22km]])</f>
        <v>4</v>
      </c>
      <c r="S225" s="3">
        <v>152</v>
      </c>
      <c r="T225" s="3" t="s">
        <v>43</v>
      </c>
      <c r="U225" s="3">
        <v>138</v>
      </c>
      <c r="V225" s="3"/>
      <c r="W225" s="12">
        <v>7.2106481481481475E-3</v>
      </c>
      <c r="X225" s="12">
        <v>6.7129629629629622E-3</v>
      </c>
      <c r="Y225" s="12">
        <v>6.215277777777777E-3</v>
      </c>
      <c r="Z225" s="12">
        <v>5.9837962962962961E-3</v>
      </c>
      <c r="AA225" s="12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</row>
    <row r="226" spans="1:44" ht="13" x14ac:dyDescent="0.3">
      <c r="A226" s="4">
        <f>WEEKNUM(Tabla1[[#This Row],[Fecha]])</f>
        <v>7</v>
      </c>
      <c r="B226" s="13">
        <v>44598</v>
      </c>
      <c r="C226" s="14">
        <f>+MONTH(Tabla1[[#This Row],[Fecha]])</f>
        <v>2</v>
      </c>
      <c r="D226" s="4">
        <f>+YEAR(Tabla1[[#This Row],[Fecha]])</f>
        <v>2022</v>
      </c>
      <c r="E226" s="1" t="s">
        <v>65</v>
      </c>
      <c r="F226" s="3"/>
      <c r="G226" s="15" t="str">
        <f>+TEXT(Tabla1[[#This Row],[Fecha]],"ddd")</f>
        <v>dom</v>
      </c>
      <c r="H226" s="3" t="s">
        <v>44</v>
      </c>
      <c r="I226" s="3">
        <v>3.21</v>
      </c>
      <c r="J226" s="12">
        <v>6.6435185185185182E-3</v>
      </c>
      <c r="K226" s="12">
        <v>2.1296296296296299E-2</v>
      </c>
      <c r="L226" s="4">
        <v>0</v>
      </c>
      <c r="M226" s="2">
        <f>+Tabla1[[#This Row],[Tiempo2]]*60</f>
        <v>0</v>
      </c>
      <c r="N226" s="4">
        <v>30</v>
      </c>
      <c r="O226" s="4">
        <v>40</v>
      </c>
      <c r="P226" s="1">
        <v>30.4</v>
      </c>
      <c r="Q226" s="1">
        <f>+Tabla1[[#This Row],[Hora en mins]]/60</f>
        <v>0.5066666666666666</v>
      </c>
      <c r="R226" s="1">
        <f>+COUNT(Tabla1[[#This Row],[1km]:[22km]])</f>
        <v>4</v>
      </c>
      <c r="S226" s="3">
        <v>148</v>
      </c>
      <c r="T226" s="3" t="s">
        <v>43</v>
      </c>
      <c r="U226" s="1">
        <v>134</v>
      </c>
      <c r="V226" s="3"/>
      <c r="W226" s="12">
        <v>6.9791666666666674E-3</v>
      </c>
      <c r="X226" s="12">
        <v>6.3888888888888884E-3</v>
      </c>
      <c r="Y226" s="12">
        <v>6.5972222222222222E-3</v>
      </c>
      <c r="Z226" s="12">
        <v>6.4583333333333333E-3</v>
      </c>
      <c r="AA226" s="12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</row>
    <row r="227" spans="1:44" ht="13" x14ac:dyDescent="0.3">
      <c r="A227" s="4">
        <f>WEEKNUM(Tabla1[[#This Row],[Fecha]])</f>
        <v>7</v>
      </c>
      <c r="B227" s="13">
        <v>44600</v>
      </c>
      <c r="C227" s="14">
        <f>+MONTH(Tabla1[[#This Row],[Fecha]])</f>
        <v>2</v>
      </c>
      <c r="D227" s="4">
        <f>+YEAR(Tabla1[[#This Row],[Fecha]])</f>
        <v>2022</v>
      </c>
      <c r="E227" s="1" t="s">
        <v>68</v>
      </c>
      <c r="F227" s="3"/>
      <c r="G227" s="15" t="str">
        <f>+TEXT(Tabla1[[#This Row],[Fecha]],"ddd")</f>
        <v>mar</v>
      </c>
      <c r="H227" s="3" t="s">
        <v>44</v>
      </c>
      <c r="I227" s="3">
        <v>4.17</v>
      </c>
      <c r="J227" s="12">
        <v>6.9444444444444441E-3</v>
      </c>
      <c r="K227" s="12">
        <v>2.8981481481481483E-2</v>
      </c>
      <c r="L227" s="4">
        <v>0</v>
      </c>
      <c r="M227" s="2">
        <f>+Tabla1[[#This Row],[Tiempo2]]*60</f>
        <v>0</v>
      </c>
      <c r="N227" s="4">
        <v>41</v>
      </c>
      <c r="O227" s="4">
        <v>44</v>
      </c>
      <c r="P227" s="1">
        <v>41.44</v>
      </c>
      <c r="Q227" s="1">
        <f>+Tabla1[[#This Row],[Hora en mins]]/60</f>
        <v>0.69066666666666665</v>
      </c>
      <c r="R227" s="1">
        <f>+COUNT(Tabla1[[#This Row],[1km]:[22km]])</f>
        <v>5</v>
      </c>
      <c r="S227" s="3">
        <v>189</v>
      </c>
      <c r="T227" s="3" t="s">
        <v>43</v>
      </c>
      <c r="U227" s="1">
        <v>129</v>
      </c>
      <c r="V227" s="3"/>
      <c r="W227" s="12">
        <v>7.1759259259259259E-3</v>
      </c>
      <c r="X227" s="12">
        <v>6.8055555555555569E-3</v>
      </c>
      <c r="Y227" s="12">
        <v>6.9097222222222225E-3</v>
      </c>
      <c r="Z227" s="12">
        <v>6.7129629629629622E-3</v>
      </c>
      <c r="AA227" s="12">
        <v>8.0555555555555554E-3</v>
      </c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</row>
    <row r="228" spans="1:44" ht="13" x14ac:dyDescent="0.3">
      <c r="A228" s="4">
        <f>WEEKNUM(Tabla1[[#This Row],[Fecha]])</f>
        <v>11</v>
      </c>
      <c r="B228" s="13">
        <v>44626</v>
      </c>
      <c r="C228" s="14">
        <f>+MONTH(Tabla1[[#This Row],[Fecha]])</f>
        <v>3</v>
      </c>
      <c r="D228" s="4">
        <f>+YEAR(Tabla1[[#This Row],[Fecha]])</f>
        <v>2022</v>
      </c>
      <c r="E228" s="1" t="s">
        <v>68</v>
      </c>
      <c r="F228" s="3"/>
      <c r="G228" s="15" t="str">
        <f>+TEXT(Tabla1[[#This Row],[Fecha]],"ddd")</f>
        <v>dom</v>
      </c>
      <c r="H228" s="3" t="s">
        <v>44</v>
      </c>
      <c r="I228" s="3">
        <v>3.2</v>
      </c>
      <c r="J228" s="12">
        <v>7.3032407407407412E-3</v>
      </c>
      <c r="K228" s="12">
        <v>2.3356481481481482E-2</v>
      </c>
      <c r="L228" s="4">
        <v>0</v>
      </c>
      <c r="M228" s="2">
        <f>+Tabla1[[#This Row],[Tiempo2]]*60</f>
        <v>0</v>
      </c>
      <c r="N228" s="4">
        <v>33</v>
      </c>
      <c r="O228" s="4">
        <v>38</v>
      </c>
      <c r="P228" s="1">
        <v>33.380000000000003</v>
      </c>
      <c r="Q228" s="1">
        <f>+Tabla1[[#This Row],[Hora en mins]]/60</f>
        <v>0.55633333333333335</v>
      </c>
      <c r="R228" s="1">
        <f>+COUNT(Tabla1[[#This Row],[1km]:[22km]])</f>
        <v>4</v>
      </c>
      <c r="S228" s="3">
        <v>139</v>
      </c>
      <c r="T228" s="3" t="s">
        <v>43</v>
      </c>
      <c r="U228" s="1">
        <v>127</v>
      </c>
      <c r="V228" s="3"/>
      <c r="W228" s="12">
        <v>7.2916666666666659E-3</v>
      </c>
      <c r="X228" s="12">
        <v>7.2685185185185188E-3</v>
      </c>
      <c r="Y228" s="12">
        <v>7.3726851851851861E-3</v>
      </c>
      <c r="Z228" s="12">
        <v>7.2337962962962963E-3</v>
      </c>
      <c r="AA228" s="12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</row>
    <row r="229" spans="1:44" ht="13" x14ac:dyDescent="0.3">
      <c r="A229" s="4">
        <f>WEEKNUM(Tabla1[[#This Row],[Fecha]])</f>
        <v>11</v>
      </c>
      <c r="B229" s="13">
        <v>44631</v>
      </c>
      <c r="C229" s="14">
        <f>+MONTH(Tabla1[[#This Row],[Fecha]])</f>
        <v>3</v>
      </c>
      <c r="D229" s="4">
        <f>+YEAR(Tabla1[[#This Row],[Fecha]])</f>
        <v>2022</v>
      </c>
      <c r="E229" s="1" t="s">
        <v>68</v>
      </c>
      <c r="F229" s="3"/>
      <c r="G229" s="15" t="str">
        <f>+TEXT(Tabla1[[#This Row],[Fecha]],"ddd")</f>
        <v>vie</v>
      </c>
      <c r="H229" s="3" t="s">
        <v>44</v>
      </c>
      <c r="I229" s="3">
        <v>4.8600000000000003</v>
      </c>
      <c r="J229" s="12">
        <v>6.2037037037037043E-3</v>
      </c>
      <c r="K229" s="12">
        <v>3.019675925925926E-2</v>
      </c>
      <c r="L229" s="4">
        <v>0</v>
      </c>
      <c r="M229" s="2">
        <f>+Tabla1[[#This Row],[Tiempo2]]*60</f>
        <v>0</v>
      </c>
      <c r="N229" s="4">
        <v>43</v>
      </c>
      <c r="O229" s="4">
        <v>29</v>
      </c>
      <c r="P229" s="1">
        <v>43.29</v>
      </c>
      <c r="Q229" s="1">
        <f>+Tabla1[[#This Row],[Hora en mins]]/60</f>
        <v>0.72150000000000003</v>
      </c>
      <c r="R229" s="1">
        <f>+COUNT(Tabla1[[#This Row],[1km]:[22km]])</f>
        <v>5</v>
      </c>
      <c r="S229" s="3">
        <v>242</v>
      </c>
      <c r="T229" s="3" t="s">
        <v>43</v>
      </c>
      <c r="U229" s="1">
        <v>142</v>
      </c>
      <c r="V229" s="3"/>
      <c r="W229" s="12">
        <v>6.875E-3</v>
      </c>
      <c r="X229" s="12">
        <v>6.6087962962962966E-3</v>
      </c>
      <c r="Y229" s="12">
        <v>6.3657407407407404E-3</v>
      </c>
      <c r="Z229" s="12">
        <v>5.5555555555555558E-3</v>
      </c>
      <c r="AA229" s="12">
        <v>5.5555555555555558E-3</v>
      </c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</row>
    <row r="230" spans="1:44" ht="13" x14ac:dyDescent="0.3">
      <c r="A230" s="4">
        <f>WEEKNUM(Tabla1[[#This Row],[Fecha]])</f>
        <v>11</v>
      </c>
      <c r="B230" s="13">
        <v>44632</v>
      </c>
      <c r="C230" s="14">
        <f>+MONTH(Tabla1[[#This Row],[Fecha]])</f>
        <v>3</v>
      </c>
      <c r="D230" s="4">
        <f>+YEAR(Tabla1[[#This Row],[Fecha]])</f>
        <v>2022</v>
      </c>
      <c r="E230" s="1" t="s">
        <v>67</v>
      </c>
      <c r="F230" s="3"/>
      <c r="G230" s="15" t="str">
        <f>+TEXT(Tabla1[[#This Row],[Fecha]],"ddd")</f>
        <v>sáb</v>
      </c>
      <c r="H230" s="3" t="s">
        <v>44</v>
      </c>
      <c r="I230" s="3">
        <v>3.69</v>
      </c>
      <c r="J230" s="12">
        <v>4.8032407407407407E-3</v>
      </c>
      <c r="K230" s="12">
        <v>1.7743055555555557E-2</v>
      </c>
      <c r="L230" s="4">
        <v>0</v>
      </c>
      <c r="M230" s="2">
        <f>+Tabla1[[#This Row],[Tiempo2]]*60</f>
        <v>0</v>
      </c>
      <c r="N230" s="4">
        <v>25</v>
      </c>
      <c r="O230" s="4">
        <v>33</v>
      </c>
      <c r="P230" s="1">
        <v>25.33</v>
      </c>
      <c r="Q230" s="1">
        <f>+Tabla1[[#This Row],[Hora en mins]]/60</f>
        <v>0.42216666666666663</v>
      </c>
      <c r="R230" s="1">
        <f>+COUNT(Tabla1[[#This Row],[1km]:[22km]])</f>
        <v>4</v>
      </c>
      <c r="S230" s="3">
        <v>211</v>
      </c>
      <c r="T230" s="3" t="s">
        <v>43</v>
      </c>
      <c r="U230" s="1">
        <v>166</v>
      </c>
      <c r="V230" s="3"/>
      <c r="W230" s="12">
        <v>5.185185185185185E-3</v>
      </c>
      <c r="X230" s="12">
        <v>4.8263888888888887E-3</v>
      </c>
      <c r="Y230" s="12">
        <v>4.6990740740740743E-3</v>
      </c>
      <c r="Z230" s="12">
        <v>4.386574074074074E-3</v>
      </c>
      <c r="AA230" s="12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</row>
    <row r="231" spans="1:44" ht="13" x14ac:dyDescent="0.3">
      <c r="A231" s="4">
        <f>WEEKNUM(Tabla1[[#This Row],[Fecha]])</f>
        <v>12</v>
      </c>
      <c r="B231" s="13">
        <v>44635</v>
      </c>
      <c r="C231" s="14">
        <f>+MONTH(Tabla1[[#This Row],[Fecha]])</f>
        <v>3</v>
      </c>
      <c r="D231" s="4">
        <f>+YEAR(Tabla1[[#This Row],[Fecha]])</f>
        <v>2022</v>
      </c>
      <c r="E231" s="1" t="s">
        <v>68</v>
      </c>
      <c r="F231" s="3"/>
      <c r="G231" s="15" t="str">
        <f>+TEXT(Tabla1[[#This Row],[Fecha]],"ddd")</f>
        <v>mar</v>
      </c>
      <c r="H231" s="3" t="s">
        <v>44</v>
      </c>
      <c r="I231" s="3">
        <v>3.78</v>
      </c>
      <c r="J231" s="12">
        <v>4.9652777777777777E-3</v>
      </c>
      <c r="K231" s="12">
        <v>1.877314814814815E-2</v>
      </c>
      <c r="L231" s="4">
        <v>0</v>
      </c>
      <c r="M231" s="2">
        <f>+Tabla1[[#This Row],[Tiempo2]]*60</f>
        <v>0</v>
      </c>
      <c r="N231" s="4">
        <v>27</v>
      </c>
      <c r="O231" s="4">
        <v>2</v>
      </c>
      <c r="P231" s="1">
        <v>27.2</v>
      </c>
      <c r="Q231" s="1">
        <f>+Tabla1[[#This Row],[Hora en mins]]/60</f>
        <v>0.45333333333333331</v>
      </c>
      <c r="R231" s="1">
        <f>+COUNT(Tabla1[[#This Row],[1km]:[22km]])</f>
        <v>4</v>
      </c>
      <c r="S231" s="3">
        <v>213</v>
      </c>
      <c r="T231" s="3" t="s">
        <v>43</v>
      </c>
      <c r="U231" s="1">
        <v>162</v>
      </c>
      <c r="V231" s="3"/>
      <c r="W231" s="12">
        <v>5.0231481481481481E-3</v>
      </c>
      <c r="X231" s="12">
        <v>5.1041666666666666E-3</v>
      </c>
      <c r="Y231" s="12">
        <v>4.8842592592592592E-3</v>
      </c>
      <c r="Z231" s="12">
        <v>4.7916666666666672E-3</v>
      </c>
      <c r="AA231" s="12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</row>
    <row r="232" spans="1:44" ht="13" x14ac:dyDescent="0.3">
      <c r="A232" s="4">
        <f>WEEKNUM(Tabla1[[#This Row],[Fecha]])</f>
        <v>12</v>
      </c>
      <c r="B232" s="13">
        <v>44636</v>
      </c>
      <c r="C232" s="14">
        <f>+MONTH(Tabla1[[#This Row],[Fecha]])</f>
        <v>3</v>
      </c>
      <c r="D232" s="4">
        <f>+YEAR(Tabla1[[#This Row],[Fecha]])</f>
        <v>2022</v>
      </c>
      <c r="E232" s="1" t="s">
        <v>68</v>
      </c>
      <c r="F232" s="3"/>
      <c r="G232" s="15" t="str">
        <f>+TEXT(Tabla1[[#This Row],[Fecha]],"ddd")</f>
        <v>mié</v>
      </c>
      <c r="H232" s="3" t="s">
        <v>44</v>
      </c>
      <c r="I232" s="3">
        <v>2.81</v>
      </c>
      <c r="J232" s="12">
        <v>5.2546296296296299E-3</v>
      </c>
      <c r="K232" s="12">
        <v>1.4768518518518519E-2</v>
      </c>
      <c r="L232" s="4">
        <v>0</v>
      </c>
      <c r="M232" s="2">
        <f>+Tabla1[[#This Row],[Tiempo2]]*60</f>
        <v>0</v>
      </c>
      <c r="N232" s="4">
        <v>21</v>
      </c>
      <c r="O232" s="4">
        <v>16</v>
      </c>
      <c r="P232" s="1">
        <v>21.16</v>
      </c>
      <c r="Q232" s="1">
        <f>+Tabla1[[#This Row],[Hora en mins]]/60</f>
        <v>0.35266666666666668</v>
      </c>
      <c r="R232" s="1">
        <f>+COUNT(Tabla1[[#This Row],[1km]:[22km]])</f>
        <v>3</v>
      </c>
      <c r="S232" s="3">
        <v>154</v>
      </c>
      <c r="T232" s="3" t="s">
        <v>43</v>
      </c>
      <c r="U232" s="1">
        <v>152</v>
      </c>
      <c r="V232" s="3"/>
      <c r="W232" s="12">
        <v>4.8148148148148152E-3</v>
      </c>
      <c r="X232" s="12">
        <v>4.6180555555555558E-3</v>
      </c>
      <c r="Y232" s="12">
        <v>6.5740740740740733E-3</v>
      </c>
      <c r="Z232" s="12"/>
      <c r="AA232" s="12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</row>
    <row r="233" spans="1:44" ht="13" x14ac:dyDescent="0.3">
      <c r="A233" s="4">
        <f>WEEKNUM(Tabla1[[#This Row],[Fecha]])</f>
        <v>12</v>
      </c>
      <c r="B233" s="13">
        <v>44637</v>
      </c>
      <c r="C233" s="14">
        <f>+MONTH(Tabla1[[#This Row],[Fecha]])</f>
        <v>3</v>
      </c>
      <c r="D233" s="4">
        <f>+YEAR(Tabla1[[#This Row],[Fecha]])</f>
        <v>2022</v>
      </c>
      <c r="E233" s="1" t="s">
        <v>68</v>
      </c>
      <c r="F233" s="3"/>
      <c r="G233" s="15" t="str">
        <f>+TEXT(Tabla1[[#This Row],[Fecha]],"ddd")</f>
        <v>jue</v>
      </c>
      <c r="H233" s="3" t="s">
        <v>44</v>
      </c>
      <c r="I233" s="3">
        <v>4.91</v>
      </c>
      <c r="J233" s="12">
        <v>5.4976851851851853E-3</v>
      </c>
      <c r="K233" s="12">
        <v>2.7013888888888889E-2</v>
      </c>
      <c r="L233" s="4">
        <v>0</v>
      </c>
      <c r="M233" s="2">
        <f>+Tabla1[[#This Row],[Tiempo2]]*60</f>
        <v>0</v>
      </c>
      <c r="N233" s="4">
        <v>38</v>
      </c>
      <c r="O233" s="4">
        <v>54</v>
      </c>
      <c r="P233" s="1">
        <v>38.54</v>
      </c>
      <c r="Q233" s="1">
        <f>+Tabla1[[#This Row],[Hora en mins]]/60</f>
        <v>0.64233333333333331</v>
      </c>
      <c r="R233" s="1">
        <f>+COUNT(Tabla1[[#This Row],[1km]:[22km]])</f>
        <v>5</v>
      </c>
      <c r="S233" s="3">
        <v>262</v>
      </c>
      <c r="T233" s="3" t="s">
        <v>43</v>
      </c>
      <c r="U233" s="1">
        <v>145</v>
      </c>
      <c r="V233" s="3"/>
      <c r="W233" s="12">
        <v>6.7013888888888887E-3</v>
      </c>
      <c r="X233" s="12">
        <v>6.2731481481481484E-3</v>
      </c>
      <c r="Y233" s="12">
        <v>4.9421296296296288E-3</v>
      </c>
      <c r="Z233" s="12">
        <v>5.0347222222222225E-3</v>
      </c>
      <c r="AA233" s="12">
        <v>4.4907407407407405E-3</v>
      </c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</row>
    <row r="234" spans="1:44" ht="13" x14ac:dyDescent="0.3">
      <c r="A234" s="4">
        <f>WEEKNUM(Tabla1[[#This Row],[Fecha]])</f>
        <v>12</v>
      </c>
      <c r="B234" s="13">
        <v>44638</v>
      </c>
      <c r="C234" s="14">
        <f>+MONTH(Tabla1[[#This Row],[Fecha]])</f>
        <v>3</v>
      </c>
      <c r="D234" s="4">
        <f>+YEAR(Tabla1[[#This Row],[Fecha]])</f>
        <v>2022</v>
      </c>
      <c r="E234" s="1" t="s">
        <v>68</v>
      </c>
      <c r="F234" s="3"/>
      <c r="G234" s="15" t="str">
        <f>+TEXT(Tabla1[[#This Row],[Fecha]],"ddd")</f>
        <v>vie</v>
      </c>
      <c r="H234" s="3" t="s">
        <v>44</v>
      </c>
      <c r="I234" s="3">
        <v>1.78</v>
      </c>
      <c r="J234" s="12">
        <v>6.9212962962962969E-3</v>
      </c>
      <c r="K234" s="12">
        <v>1.230324074074074E-2</v>
      </c>
      <c r="L234" s="4">
        <v>0</v>
      </c>
      <c r="M234" s="2">
        <f>+Tabla1[[#This Row],[Tiempo2]]*60</f>
        <v>0</v>
      </c>
      <c r="N234" s="4">
        <v>17</v>
      </c>
      <c r="O234" s="4">
        <v>43</v>
      </c>
      <c r="P234" s="1">
        <v>17.43</v>
      </c>
      <c r="Q234" s="1">
        <f>+Tabla1[[#This Row],[Hora en mins]]/60</f>
        <v>0.29049999999999998</v>
      </c>
      <c r="R234" s="1">
        <f>+COUNT(Tabla1[[#This Row],[1km]:[22km]])</f>
        <v>2</v>
      </c>
      <c r="S234" s="3">
        <v>83</v>
      </c>
      <c r="T234" s="3" t="s">
        <v>43</v>
      </c>
      <c r="U234" s="1">
        <v>133</v>
      </c>
      <c r="V234" s="3"/>
      <c r="W234" s="12">
        <v>6.9907407407407409E-3</v>
      </c>
      <c r="X234" s="12">
        <v>6.828703703703704E-3</v>
      </c>
      <c r="Y234" s="12"/>
      <c r="Z234" s="12"/>
      <c r="AA234" s="12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</row>
    <row r="235" spans="1:44" ht="13" x14ac:dyDescent="0.3">
      <c r="A235" s="4">
        <f>WEEKNUM(Tabla1[[#This Row],[Fecha]])</f>
        <v>14</v>
      </c>
      <c r="B235" s="13">
        <v>44648</v>
      </c>
      <c r="C235" s="14">
        <f>+MONTH(Tabla1[[#This Row],[Fecha]])</f>
        <v>3</v>
      </c>
      <c r="D235" s="4">
        <f>+YEAR(Tabla1[[#This Row],[Fecha]])</f>
        <v>2022</v>
      </c>
      <c r="E235" s="1" t="s">
        <v>68</v>
      </c>
      <c r="F235" s="3"/>
      <c r="G235" s="15" t="str">
        <f>+TEXT(Tabla1[[#This Row],[Fecha]],"ddd")</f>
        <v>lun</v>
      </c>
      <c r="H235" s="3" t="s">
        <v>44</v>
      </c>
      <c r="I235" s="3">
        <v>2.56</v>
      </c>
      <c r="J235" s="12">
        <v>6.8865740740740736E-3</v>
      </c>
      <c r="K235" s="12">
        <v>1.7638888888888888E-2</v>
      </c>
      <c r="L235" s="4">
        <v>0</v>
      </c>
      <c r="M235" s="2">
        <f>+Tabla1[[#This Row],[Tiempo2]]*60</f>
        <v>0</v>
      </c>
      <c r="N235" s="4">
        <v>25</v>
      </c>
      <c r="O235" s="4">
        <v>24</v>
      </c>
      <c r="P235" s="1">
        <v>25.24</v>
      </c>
      <c r="Q235" s="1">
        <f>+Tabla1[[#This Row],[Hora en mins]]/60</f>
        <v>0.42066666666666663</v>
      </c>
      <c r="R235" s="1">
        <f>+COUNT(Tabla1[[#This Row],[1km]:[22km]])</f>
        <v>3</v>
      </c>
      <c r="S235" s="3">
        <v>117</v>
      </c>
      <c r="T235" s="3" t="s">
        <v>43</v>
      </c>
      <c r="U235" s="1">
        <v>131</v>
      </c>
      <c r="V235" s="3"/>
      <c r="W235" s="12">
        <v>6.8981481481481489E-3</v>
      </c>
      <c r="X235" s="12">
        <v>6.9097222222222225E-3</v>
      </c>
      <c r="Y235" s="12">
        <v>6.851851851851852E-3</v>
      </c>
      <c r="Z235" s="12"/>
      <c r="AA235" s="12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</row>
    <row r="236" spans="1:44" ht="13" x14ac:dyDescent="0.3">
      <c r="A236" s="4">
        <f>WEEKNUM(Tabla1[[#This Row],[Fecha]])</f>
        <v>14</v>
      </c>
      <c r="B236" s="13">
        <v>44648</v>
      </c>
      <c r="C236" s="14">
        <f>+MONTH(Tabla1[[#This Row],[Fecha]])</f>
        <v>3</v>
      </c>
      <c r="D236" s="4">
        <f>+YEAR(Tabla1[[#This Row],[Fecha]])</f>
        <v>2022</v>
      </c>
      <c r="E236" s="1" t="s">
        <v>68</v>
      </c>
      <c r="F236" s="3"/>
      <c r="G236" s="15" t="str">
        <f>+TEXT(Tabla1[[#This Row],[Fecha]],"ddd")</f>
        <v>lun</v>
      </c>
      <c r="H236" s="3" t="s">
        <v>44</v>
      </c>
      <c r="I236" s="3">
        <v>2.59</v>
      </c>
      <c r="J236" s="12">
        <v>5.5902777777777782E-3</v>
      </c>
      <c r="K236" s="12">
        <v>1.4525462962962964E-2</v>
      </c>
      <c r="L236" s="4">
        <v>0</v>
      </c>
      <c r="M236" s="2">
        <f>+Tabla1[[#This Row],[Tiempo2]]*60</f>
        <v>0</v>
      </c>
      <c r="N236" s="4">
        <v>20</v>
      </c>
      <c r="O236" s="4">
        <v>55</v>
      </c>
      <c r="P236" s="1">
        <v>20.55</v>
      </c>
      <c r="Q236" s="1">
        <f>+Tabla1[[#This Row],[Hora en mins]]/60</f>
        <v>0.34250000000000003</v>
      </c>
      <c r="R236" s="1">
        <f>+COUNT(Tabla1[[#This Row],[1km]:[22km]])</f>
        <v>3</v>
      </c>
      <c r="S236" s="3">
        <v>135</v>
      </c>
      <c r="T236" s="3" t="s">
        <v>43</v>
      </c>
      <c r="U236" s="1">
        <v>150</v>
      </c>
      <c r="V236" s="3"/>
      <c r="W236" s="12">
        <v>4.8726851851851856E-3</v>
      </c>
      <c r="X236" s="12">
        <v>5.4745370370370373E-3</v>
      </c>
      <c r="Y236" s="12">
        <v>7.013888888888889E-3</v>
      </c>
      <c r="Z236" s="12"/>
      <c r="AA236" s="12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</row>
    <row r="237" spans="1:44" ht="13" x14ac:dyDescent="0.3">
      <c r="A237" s="4">
        <f>WEEKNUM(Tabla1[[#This Row],[Fecha]])</f>
        <v>14</v>
      </c>
      <c r="B237" s="13">
        <v>44651</v>
      </c>
      <c r="C237" s="14">
        <f>+MONTH(Tabla1[[#This Row],[Fecha]])</f>
        <v>3</v>
      </c>
      <c r="D237" s="4">
        <f>+YEAR(Tabla1[[#This Row],[Fecha]])</f>
        <v>2022</v>
      </c>
      <c r="E237" s="1" t="s">
        <v>68</v>
      </c>
      <c r="F237" s="3"/>
      <c r="G237" s="15" t="str">
        <f>+TEXT(Tabla1[[#This Row],[Fecha]],"ddd")</f>
        <v>jue</v>
      </c>
      <c r="H237" s="3" t="s">
        <v>44</v>
      </c>
      <c r="I237" s="3">
        <v>4.0199999999999996</v>
      </c>
      <c r="J237" s="12">
        <v>4.4675925925925933E-3</v>
      </c>
      <c r="K237" s="12">
        <v>1.7951388888888888E-2</v>
      </c>
      <c r="L237" s="4">
        <v>0</v>
      </c>
      <c r="M237" s="2">
        <f>+Tabla1[[#This Row],[Tiempo2]]*60</f>
        <v>0</v>
      </c>
      <c r="N237" s="4">
        <v>25</v>
      </c>
      <c r="O237" s="4">
        <v>51</v>
      </c>
      <c r="P237" s="1">
        <v>25.51</v>
      </c>
      <c r="Q237" s="1">
        <f>+Tabla1[[#This Row],[Hora en mins]]/60</f>
        <v>0.42516666666666669</v>
      </c>
      <c r="R237" s="1">
        <f>+COUNT(Tabla1[[#This Row],[1km]:[22km]])</f>
        <v>5</v>
      </c>
      <c r="S237" s="3">
        <v>234</v>
      </c>
      <c r="T237" s="3" t="s">
        <v>43</v>
      </c>
      <c r="U237" s="1">
        <v>168</v>
      </c>
      <c r="V237" s="3"/>
      <c r="W237" s="12">
        <v>4.6180555555555558E-3</v>
      </c>
      <c r="X237" s="12">
        <v>4.7106481481481478E-3</v>
      </c>
      <c r="Y237" s="12">
        <v>4.386574074074074E-3</v>
      </c>
      <c r="Z237" s="12">
        <v>4.1435185185185186E-3</v>
      </c>
      <c r="AA237" s="12">
        <v>5.0462962962962961E-3</v>
      </c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</row>
    <row r="238" spans="1:44" ht="13" x14ac:dyDescent="0.3">
      <c r="A238" s="4">
        <f>WEEKNUM(Tabla1[[#This Row],[Fecha]])</f>
        <v>14</v>
      </c>
      <c r="B238" s="13">
        <v>44652</v>
      </c>
      <c r="C238" s="14">
        <f>+MONTH(Tabla1[[#This Row],[Fecha]])</f>
        <v>4</v>
      </c>
      <c r="D238" s="4">
        <f>+YEAR(Tabla1[[#This Row],[Fecha]])</f>
        <v>2022</v>
      </c>
      <c r="E238" s="1" t="s">
        <v>68</v>
      </c>
      <c r="F238" s="3"/>
      <c r="G238" s="15" t="str">
        <f>+TEXT(Tabla1[[#This Row],[Fecha]],"ddd")</f>
        <v>vie</v>
      </c>
      <c r="H238" s="3" t="s">
        <v>44</v>
      </c>
      <c r="I238" s="3">
        <v>4.38</v>
      </c>
      <c r="J238" s="12">
        <v>4.6874999999999998E-3</v>
      </c>
      <c r="K238" s="12">
        <v>2.0520833333333332E-2</v>
      </c>
      <c r="L238" s="4">
        <v>0</v>
      </c>
      <c r="M238" s="2">
        <f>+Tabla1[[#This Row],[Tiempo2]]*60</f>
        <v>0</v>
      </c>
      <c r="N238" s="4">
        <v>29</v>
      </c>
      <c r="O238" s="4">
        <v>33</v>
      </c>
      <c r="P238" s="1">
        <v>29.33</v>
      </c>
      <c r="Q238" s="1">
        <f>+Tabla1[[#This Row],[Hora en mins]]/60</f>
        <v>0.48883333333333329</v>
      </c>
      <c r="R238" s="1">
        <f>+COUNT(Tabla1[[#This Row],[1km]:[22km]])</f>
        <v>5</v>
      </c>
      <c r="S238" s="3">
        <v>250</v>
      </c>
      <c r="T238" s="3" t="s">
        <v>43</v>
      </c>
      <c r="U238" s="1">
        <v>165</v>
      </c>
      <c r="V238" s="3"/>
      <c r="W238" s="12">
        <v>4.8032407407407407E-3</v>
      </c>
      <c r="X238" s="12">
        <v>5.185185185185185E-3</v>
      </c>
      <c r="Y238" s="12">
        <v>4.6064814814814814E-3</v>
      </c>
      <c r="Z238" s="12">
        <v>4.4212962962962956E-3</v>
      </c>
      <c r="AA238" s="12">
        <v>3.9814814814814817E-3</v>
      </c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</row>
    <row r="239" spans="1:44" ht="13" x14ac:dyDescent="0.3">
      <c r="A239" s="4">
        <f>WEEKNUM(Tabla1[[#This Row],[Fecha]])</f>
        <v>14</v>
      </c>
      <c r="B239" s="13">
        <v>44653</v>
      </c>
      <c r="C239" s="14">
        <f>+MONTH(Tabla1[[#This Row],[Fecha]])</f>
        <v>4</v>
      </c>
      <c r="D239" s="4">
        <f>+YEAR(Tabla1[[#This Row],[Fecha]])</f>
        <v>2022</v>
      </c>
      <c r="E239" s="1" t="s">
        <v>68</v>
      </c>
      <c r="F239" s="3"/>
      <c r="G239" s="15" t="str">
        <f>+TEXT(Tabla1[[#This Row],[Fecha]],"ddd")</f>
        <v>sáb</v>
      </c>
      <c r="H239" s="3" t="s">
        <v>44</v>
      </c>
      <c r="I239" s="3">
        <v>4.43</v>
      </c>
      <c r="J239" s="12">
        <v>5.3009259259259251E-3</v>
      </c>
      <c r="K239" s="12">
        <v>2.3495370370370371E-2</v>
      </c>
      <c r="L239" s="4">
        <v>0</v>
      </c>
      <c r="M239" s="2">
        <f>+Tabla1[[#This Row],[Tiempo2]]*60</f>
        <v>0</v>
      </c>
      <c r="N239" s="4">
        <v>33</v>
      </c>
      <c r="O239" s="4">
        <v>50</v>
      </c>
      <c r="P239" s="1">
        <v>33.5</v>
      </c>
      <c r="Q239" s="1">
        <f>+Tabla1[[#This Row],[Hora en mins]]/60</f>
        <v>0.55833333333333335</v>
      </c>
      <c r="R239" s="1">
        <f>+COUNT(Tabla1[[#This Row],[1km]:[22km]])</f>
        <v>5</v>
      </c>
      <c r="S239" s="3">
        <v>242</v>
      </c>
      <c r="T239" s="3" t="s">
        <v>43</v>
      </c>
      <c r="U239" s="1">
        <v>155</v>
      </c>
      <c r="V239" s="3"/>
      <c r="W239" s="12">
        <v>5.208333333333333E-3</v>
      </c>
      <c r="X239" s="12">
        <v>4.8379629629629632E-3</v>
      </c>
      <c r="Y239" s="12">
        <v>4.6064814814814814E-3</v>
      </c>
      <c r="Z239" s="12">
        <v>5.7754629629629623E-3</v>
      </c>
      <c r="AA239" s="12">
        <v>7.0949074074074074E-3</v>
      </c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</row>
    <row r="240" spans="1:44" ht="13" x14ac:dyDescent="0.3">
      <c r="A240" s="4">
        <f>WEEKNUM(Tabla1[[#This Row],[Fecha]])</f>
        <v>15</v>
      </c>
      <c r="B240" s="13">
        <v>44655</v>
      </c>
      <c r="C240" s="14">
        <f>+MONTH(Tabla1[[#This Row],[Fecha]])</f>
        <v>4</v>
      </c>
      <c r="D240" s="4">
        <f>+YEAR(Tabla1[[#This Row],[Fecha]])</f>
        <v>2022</v>
      </c>
      <c r="E240" s="1" t="s">
        <v>68</v>
      </c>
      <c r="F240" s="3"/>
      <c r="G240" s="15" t="str">
        <f>+TEXT(Tabla1[[#This Row],[Fecha]],"ddd")</f>
        <v>lun</v>
      </c>
      <c r="H240" s="3" t="s">
        <v>44</v>
      </c>
      <c r="I240" s="3">
        <v>0.62</v>
      </c>
      <c r="J240" s="12">
        <v>7.106481481481481E-3</v>
      </c>
      <c r="K240" s="12">
        <v>4.4444444444444444E-3</v>
      </c>
      <c r="L240" s="4">
        <v>0</v>
      </c>
      <c r="M240" s="2">
        <f>+Tabla1[[#This Row],[Tiempo2]]*60</f>
        <v>0</v>
      </c>
      <c r="N240" s="4">
        <v>6</v>
      </c>
      <c r="O240" s="4">
        <v>24</v>
      </c>
      <c r="P240" s="1">
        <v>6.24</v>
      </c>
      <c r="Q240" s="1">
        <f>+Tabla1[[#This Row],[Hora en mins]]/60</f>
        <v>0.10400000000000001</v>
      </c>
      <c r="R240" s="1">
        <f>+COUNT(Tabla1[[#This Row],[1km]:[22km]])</f>
        <v>1</v>
      </c>
      <c r="S240" s="3">
        <v>27</v>
      </c>
      <c r="T240" s="3" t="s">
        <v>43</v>
      </c>
      <c r="U240" s="1">
        <v>127</v>
      </c>
      <c r="V240" s="3"/>
      <c r="W240" s="12">
        <v>7.106481481481481E-3</v>
      </c>
      <c r="X240" s="12"/>
      <c r="Y240" s="12"/>
      <c r="Z240" s="12"/>
      <c r="AA240" s="12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</row>
    <row r="241" spans="1:44" ht="13" x14ac:dyDescent="0.3">
      <c r="A241" s="4">
        <f>WEEKNUM(Tabla1[[#This Row],[Fecha]])</f>
        <v>15</v>
      </c>
      <c r="B241" s="13">
        <v>44655</v>
      </c>
      <c r="C241" s="14">
        <f>+MONTH(Tabla1[[#This Row],[Fecha]])</f>
        <v>4</v>
      </c>
      <c r="D241" s="4">
        <f>+YEAR(Tabla1[[#This Row],[Fecha]])</f>
        <v>2022</v>
      </c>
      <c r="E241" s="1" t="s">
        <v>68</v>
      </c>
      <c r="F241" s="3"/>
      <c r="G241" s="15" t="str">
        <f>+TEXT(Tabla1[[#This Row],[Fecha]],"ddd")</f>
        <v>lun</v>
      </c>
      <c r="H241" s="3" t="s">
        <v>44</v>
      </c>
      <c r="I241" s="3">
        <v>5.12</v>
      </c>
      <c r="J241" s="12">
        <v>5.3587962962962964E-3</v>
      </c>
      <c r="K241" s="12">
        <v>2.7465277777777772E-2</v>
      </c>
      <c r="L241" s="4">
        <v>0</v>
      </c>
      <c r="M241" s="2">
        <f>+Tabla1[[#This Row],[Tiempo2]]*60</f>
        <v>0</v>
      </c>
      <c r="N241" s="4">
        <v>39</v>
      </c>
      <c r="O241" s="4">
        <v>33</v>
      </c>
      <c r="P241" s="1">
        <v>39.33</v>
      </c>
      <c r="Q241" s="1">
        <f>+Tabla1[[#This Row],[Hora en mins]]/60</f>
        <v>0.65549999999999997</v>
      </c>
      <c r="R241" s="1">
        <f>+COUNT(Tabla1[[#This Row],[1km]:[22km]])</f>
        <v>6</v>
      </c>
      <c r="S241" s="3">
        <v>28</v>
      </c>
      <c r="T241" s="3" t="s">
        <v>43</v>
      </c>
      <c r="U241" s="1">
        <v>151</v>
      </c>
      <c r="V241" s="3"/>
      <c r="W241" s="12">
        <v>5.2893518518518515E-3</v>
      </c>
      <c r="X241" s="12">
        <v>4.6990740740740743E-3</v>
      </c>
      <c r="Y241" s="12">
        <v>4.6874999999999998E-3</v>
      </c>
      <c r="Z241" s="12">
        <v>4.8148148148148152E-3</v>
      </c>
      <c r="AA241" s="12">
        <v>6.9791666666666674E-3</v>
      </c>
      <c r="AB241" s="12">
        <v>8.1481481481481474E-3</v>
      </c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</row>
    <row r="242" spans="1:44" ht="13" x14ac:dyDescent="0.3">
      <c r="A242" s="4">
        <f>WEEKNUM(Tabla1[[#This Row],[Fecha]])</f>
        <v>15</v>
      </c>
      <c r="B242" s="13">
        <v>44658</v>
      </c>
      <c r="C242" s="14">
        <f>+MONTH(Tabla1[[#This Row],[Fecha]])</f>
        <v>4</v>
      </c>
      <c r="D242" s="4">
        <f>+YEAR(Tabla1[[#This Row],[Fecha]])</f>
        <v>2022</v>
      </c>
      <c r="E242" s="1" t="s">
        <v>68</v>
      </c>
      <c r="F242" s="3"/>
      <c r="G242" s="15" t="str">
        <f>+TEXT(Tabla1[[#This Row],[Fecha]],"ddd")</f>
        <v>jue</v>
      </c>
      <c r="H242" s="3" t="s">
        <v>44</v>
      </c>
      <c r="I242" s="3">
        <v>4.57</v>
      </c>
      <c r="J242" s="12">
        <v>5.0347222222222225E-3</v>
      </c>
      <c r="K242" s="12">
        <v>2.2951388888888886E-2</v>
      </c>
      <c r="L242" s="4">
        <v>0</v>
      </c>
      <c r="M242" s="2">
        <f>+Tabla1[[#This Row],[Tiempo2]]*60</f>
        <v>0</v>
      </c>
      <c r="N242" s="4">
        <v>33</v>
      </c>
      <c r="O242" s="4">
        <v>3</v>
      </c>
      <c r="P242" s="1">
        <v>33.299999999999997</v>
      </c>
      <c r="Q242" s="1">
        <f>+Tabla1[[#This Row],[Hora en mins]]/60</f>
        <v>0.55499999999999994</v>
      </c>
      <c r="R242" s="1">
        <f>+COUNT(Tabla1[[#This Row],[1km]:[22km]])</f>
        <v>5</v>
      </c>
      <c r="S242" s="3">
        <v>255</v>
      </c>
      <c r="T242" s="3" t="s">
        <v>43</v>
      </c>
      <c r="U242" s="1">
        <v>167</v>
      </c>
      <c r="V242" s="3"/>
      <c r="W242" s="12">
        <v>5.7523148148148143E-3</v>
      </c>
      <c r="X242" s="12">
        <v>4.8611111111111112E-3</v>
      </c>
      <c r="Y242" s="12">
        <v>4.9305555555555552E-3</v>
      </c>
      <c r="Z242" s="12">
        <v>4.5833333333333334E-3</v>
      </c>
      <c r="AA242" s="12">
        <v>5.0231481481481481E-3</v>
      </c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</row>
    <row r="243" spans="1:44" ht="13" x14ac:dyDescent="0.3">
      <c r="A243" s="4">
        <f>WEEKNUM(Tabla1[[#This Row],[Fecha]])</f>
        <v>15</v>
      </c>
      <c r="B243" s="13">
        <v>44659</v>
      </c>
      <c r="C243" s="14">
        <f>+MONTH(Tabla1[[#This Row],[Fecha]])</f>
        <v>4</v>
      </c>
      <c r="D243" s="4">
        <f>+YEAR(Tabla1[[#This Row],[Fecha]])</f>
        <v>2022</v>
      </c>
      <c r="E243" s="1" t="s">
        <v>68</v>
      </c>
      <c r="F243" s="3"/>
      <c r="G243" s="15" t="str">
        <f>+TEXT(Tabla1[[#This Row],[Fecha]],"ddd")</f>
        <v>vie</v>
      </c>
      <c r="H243" s="3" t="s">
        <v>44</v>
      </c>
      <c r="I243" s="3">
        <v>4.3899999999999997</v>
      </c>
      <c r="J243" s="12">
        <v>4.6990740740740743E-3</v>
      </c>
      <c r="K243" s="12">
        <v>2.0659722222222222E-2</v>
      </c>
      <c r="L243" s="4">
        <v>0</v>
      </c>
      <c r="M243" s="2">
        <f>+Tabla1[[#This Row],[Tiempo2]]*60</f>
        <v>0</v>
      </c>
      <c r="N243" s="4">
        <v>29</v>
      </c>
      <c r="O243" s="4">
        <v>45</v>
      </c>
      <c r="P243" s="1">
        <v>29.45</v>
      </c>
      <c r="Q243" s="1">
        <f>+Tabla1[[#This Row],[Hora en mins]]/60</f>
        <v>0.49083333333333334</v>
      </c>
      <c r="R243" s="1">
        <f>+COUNT(Tabla1[[#This Row],[1km]:[22km]])</f>
        <v>5</v>
      </c>
      <c r="S243" s="3">
        <v>252</v>
      </c>
      <c r="T243" s="3" t="s">
        <v>43</v>
      </c>
      <c r="U243" s="1">
        <v>171</v>
      </c>
      <c r="V243" s="3"/>
      <c r="W243" s="12">
        <v>5.347222222222222E-3</v>
      </c>
      <c r="X243" s="12">
        <v>4.6296296296296302E-3</v>
      </c>
      <c r="Y243" s="12">
        <v>4.4675925925925933E-3</v>
      </c>
      <c r="Z243" s="12">
        <v>4.386574074074074E-3</v>
      </c>
      <c r="AA243" s="12">
        <v>4.6759259259259263E-3</v>
      </c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</row>
    <row r="244" spans="1:44" ht="13" x14ac:dyDescent="0.3">
      <c r="A244" s="4">
        <f>WEEKNUM(Tabla1[[#This Row],[Fecha]])</f>
        <v>15</v>
      </c>
      <c r="B244" s="13">
        <v>44660</v>
      </c>
      <c r="C244" s="14">
        <f>+MONTH(Tabla1[[#This Row],[Fecha]])</f>
        <v>4</v>
      </c>
      <c r="D244" s="4">
        <f>+YEAR(Tabla1[[#This Row],[Fecha]])</f>
        <v>2022</v>
      </c>
      <c r="E244" s="1" t="s">
        <v>68</v>
      </c>
      <c r="F244" s="3"/>
      <c r="G244" s="15" t="str">
        <f>+TEXT(Tabla1[[#This Row],[Fecha]],"ddd")</f>
        <v>sáb</v>
      </c>
      <c r="H244" s="3" t="s">
        <v>44</v>
      </c>
      <c r="I244" s="3">
        <v>5.55</v>
      </c>
      <c r="J244" s="12">
        <v>4.8611111111111112E-3</v>
      </c>
      <c r="K244" s="12">
        <v>2.6921296296296294E-2</v>
      </c>
      <c r="L244" s="4">
        <v>0</v>
      </c>
      <c r="M244" s="2">
        <f>+Tabla1[[#This Row],[Tiempo2]]*60</f>
        <v>0</v>
      </c>
      <c r="N244" s="4">
        <v>38</v>
      </c>
      <c r="O244" s="4">
        <v>46</v>
      </c>
      <c r="P244" s="1">
        <v>38.46</v>
      </c>
      <c r="Q244" s="1">
        <f>+Tabla1[[#This Row],[Hora en mins]]/60</f>
        <v>0.64100000000000001</v>
      </c>
      <c r="R244" s="1">
        <f>+COUNT(Tabla1[[#This Row],[1km]:[22km]])</f>
        <v>6</v>
      </c>
      <c r="S244" s="3">
        <v>315</v>
      </c>
      <c r="T244" s="3" t="s">
        <v>43</v>
      </c>
      <c r="U244" s="1">
        <v>172</v>
      </c>
      <c r="V244" s="3"/>
      <c r="W244" s="12">
        <v>5.4398148148148149E-3</v>
      </c>
      <c r="X244" s="12">
        <v>4.7569444444444447E-3</v>
      </c>
      <c r="Y244" s="12">
        <v>5.0231481481481481E-3</v>
      </c>
      <c r="Z244" s="12">
        <v>4.7685185185185183E-3</v>
      </c>
      <c r="AA244" s="12">
        <v>4.5370370370370365E-3</v>
      </c>
      <c r="AB244" s="12">
        <v>4.4328703703703709E-3</v>
      </c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</row>
    <row r="245" spans="1:44" ht="13" x14ac:dyDescent="0.3">
      <c r="A245" s="4">
        <f>WEEKNUM(Tabla1[[#This Row],[Fecha]])</f>
        <v>16</v>
      </c>
      <c r="B245" s="13">
        <v>44661</v>
      </c>
      <c r="C245" s="14">
        <f>+MONTH(Tabla1[[#This Row],[Fecha]])</f>
        <v>4</v>
      </c>
      <c r="D245" s="4">
        <f>+YEAR(Tabla1[[#This Row],[Fecha]])</f>
        <v>2022</v>
      </c>
      <c r="E245" s="1" t="s">
        <v>68</v>
      </c>
      <c r="F245" s="3"/>
      <c r="G245" s="15" t="str">
        <f>+TEXT(Tabla1[[#This Row],[Fecha]],"ddd")</f>
        <v>dom</v>
      </c>
      <c r="H245" s="3" t="s">
        <v>44</v>
      </c>
      <c r="I245" s="3">
        <v>4.08</v>
      </c>
      <c r="J245" s="12">
        <v>5.2777777777777771E-3</v>
      </c>
      <c r="K245" s="12">
        <v>2.1527777777777781E-2</v>
      </c>
      <c r="L245" s="4">
        <v>0</v>
      </c>
      <c r="M245" s="2">
        <f>+Tabla1[[#This Row],[Tiempo2]]*60</f>
        <v>0</v>
      </c>
      <c r="N245" s="4">
        <v>31</v>
      </c>
      <c r="O245" s="4">
        <v>0</v>
      </c>
      <c r="P245" s="1">
        <v>31</v>
      </c>
      <c r="Q245" s="1">
        <f>+Tabla1[[#This Row],[Hora en mins]]/60</f>
        <v>0.51666666666666672</v>
      </c>
      <c r="R245" s="1">
        <f>+COUNT(Tabla1[[#This Row],[1km]:[22km]])</f>
        <v>5</v>
      </c>
      <c r="S245" s="3">
        <v>221</v>
      </c>
      <c r="T245" s="3" t="s">
        <v>43</v>
      </c>
      <c r="U245" s="1">
        <v>167</v>
      </c>
      <c r="V245" s="3"/>
      <c r="W245" s="12">
        <v>5.6365740740740742E-3</v>
      </c>
      <c r="X245" s="12">
        <v>5.1504629629629635E-3</v>
      </c>
      <c r="Y245" s="12">
        <v>4.9652777777777777E-3</v>
      </c>
      <c r="Z245" s="12">
        <v>5.138888888888889E-3</v>
      </c>
      <c r="AA245" s="12">
        <v>8.3101851851851861E-3</v>
      </c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</row>
    <row r="246" spans="1:44" ht="13" x14ac:dyDescent="0.3">
      <c r="A246" s="4">
        <f>WEEKNUM(Tabla1[[#This Row],[Fecha]])</f>
        <v>16</v>
      </c>
      <c r="B246" s="13">
        <v>44663</v>
      </c>
      <c r="C246" s="14">
        <f>+MONTH(Tabla1[[#This Row],[Fecha]])</f>
        <v>4</v>
      </c>
      <c r="D246" s="4">
        <f>+YEAR(Tabla1[[#This Row],[Fecha]])</f>
        <v>2022</v>
      </c>
      <c r="E246" s="1" t="s">
        <v>68</v>
      </c>
      <c r="F246" s="3"/>
      <c r="G246" s="15" t="str">
        <f>+TEXT(Tabla1[[#This Row],[Fecha]],"ddd")</f>
        <v>mar</v>
      </c>
      <c r="H246" s="3" t="s">
        <v>44</v>
      </c>
      <c r="I246" s="3">
        <v>4.38</v>
      </c>
      <c r="J246" s="12">
        <v>4.9652777777777777E-3</v>
      </c>
      <c r="K246" s="12">
        <v>2.1770833333333336E-2</v>
      </c>
      <c r="L246" s="4">
        <v>0</v>
      </c>
      <c r="M246" s="2">
        <f>+Tabla1[[#This Row],[Tiempo2]]*60</f>
        <v>0</v>
      </c>
      <c r="N246" s="4">
        <v>31</v>
      </c>
      <c r="O246" s="4">
        <v>21</v>
      </c>
      <c r="P246" s="1">
        <v>31.21</v>
      </c>
      <c r="Q246" s="1">
        <f>+Tabla1[[#This Row],[Hora en mins]]/60</f>
        <v>0.52016666666666667</v>
      </c>
      <c r="R246" s="1">
        <f>+COUNT(Tabla1[[#This Row],[1km]:[22km]])</f>
        <v>5</v>
      </c>
      <c r="S246" s="3">
        <v>248</v>
      </c>
      <c r="T246" s="3" t="s">
        <v>43</v>
      </c>
      <c r="U246" s="1">
        <v>166</v>
      </c>
      <c r="V246" s="3"/>
      <c r="W246" s="12">
        <v>5.37037037037037E-3</v>
      </c>
      <c r="X246" s="12">
        <v>5.0578703703703706E-3</v>
      </c>
      <c r="Y246" s="12">
        <v>4.7800925925925919E-3</v>
      </c>
      <c r="Z246" s="12">
        <v>4.7222222222222223E-3</v>
      </c>
      <c r="AA246" s="12">
        <v>4.8032407407407407E-3</v>
      </c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</row>
    <row r="247" spans="1:44" ht="13" x14ac:dyDescent="0.3">
      <c r="A247" s="4">
        <f>WEEKNUM(Tabla1[[#This Row],[Fecha]])</f>
        <v>16</v>
      </c>
      <c r="B247" s="13">
        <v>44666</v>
      </c>
      <c r="C247" s="14">
        <f>+MONTH(Tabla1[[#This Row],[Fecha]])</f>
        <v>4</v>
      </c>
      <c r="D247" s="4">
        <f>+YEAR(Tabla1[[#This Row],[Fecha]])</f>
        <v>2022</v>
      </c>
      <c r="E247" s="1" t="s">
        <v>68</v>
      </c>
      <c r="F247" s="3"/>
      <c r="G247" s="15" t="str">
        <f>+TEXT(Tabla1[[#This Row],[Fecha]],"ddd")</f>
        <v>vie</v>
      </c>
      <c r="H247" s="3" t="s">
        <v>44</v>
      </c>
      <c r="I247" s="3">
        <v>4.1100000000000003</v>
      </c>
      <c r="J247" s="12">
        <v>4.8148148148148152E-3</v>
      </c>
      <c r="K247" s="12">
        <v>1.9768518518518515E-2</v>
      </c>
      <c r="L247" s="4">
        <v>0</v>
      </c>
      <c r="M247" s="2">
        <f>+Tabla1[[#This Row],[Tiempo2]]*60</f>
        <v>0</v>
      </c>
      <c r="N247" s="4">
        <v>28</v>
      </c>
      <c r="O247" s="4">
        <v>28</v>
      </c>
      <c r="P247" s="1">
        <v>28.28</v>
      </c>
      <c r="Q247" s="1">
        <f>+Tabla1[[#This Row],[Hora en mins]]/60</f>
        <v>0.47133333333333333</v>
      </c>
      <c r="R247" s="1">
        <f>+COUNT(Tabla1[[#This Row],[1km]:[22km]])</f>
        <v>5</v>
      </c>
      <c r="S247" s="3">
        <v>231</v>
      </c>
      <c r="T247" s="3" t="s">
        <v>43</v>
      </c>
      <c r="U247" s="1">
        <v>169</v>
      </c>
      <c r="V247" s="3"/>
      <c r="W247" s="12">
        <v>5.37037037037037E-3</v>
      </c>
      <c r="X247" s="12">
        <v>4.7222222222222223E-3</v>
      </c>
      <c r="Y247" s="12">
        <v>4.6064814814814814E-3</v>
      </c>
      <c r="Z247" s="12">
        <v>4.6412037037037038E-3</v>
      </c>
      <c r="AA247" s="12">
        <v>3.9467592592592592E-3</v>
      </c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</row>
    <row r="248" spans="1:44" ht="13" x14ac:dyDescent="0.3">
      <c r="A248" s="4">
        <f>WEEKNUM(Tabla1[[#This Row],[Fecha]])</f>
        <v>16</v>
      </c>
      <c r="B248" s="13">
        <v>44667</v>
      </c>
      <c r="C248" s="14">
        <f>+MONTH(Tabla1[[#This Row],[Fecha]])</f>
        <v>4</v>
      </c>
      <c r="D248" s="4">
        <f>+YEAR(Tabla1[[#This Row],[Fecha]])</f>
        <v>2022</v>
      </c>
      <c r="E248" s="1" t="s">
        <v>68</v>
      </c>
      <c r="F248" s="3"/>
      <c r="G248" s="15" t="str">
        <f>+TEXT(Tabla1[[#This Row],[Fecha]],"ddd")</f>
        <v>sáb</v>
      </c>
      <c r="H248" s="3" t="s">
        <v>44</v>
      </c>
      <c r="I248" s="3">
        <v>7.3</v>
      </c>
      <c r="J248" s="12">
        <v>4.7569444444444447E-3</v>
      </c>
      <c r="K248" s="12">
        <v>3.4664351851851849E-2</v>
      </c>
      <c r="L248" s="4">
        <v>0</v>
      </c>
      <c r="M248" s="4">
        <f>+Tabla1[[#This Row],[Tiempo2]]*60</f>
        <v>0</v>
      </c>
      <c r="N248" s="4">
        <v>49</v>
      </c>
      <c r="O248" s="4">
        <v>55</v>
      </c>
      <c r="P248" s="4">
        <v>49.55</v>
      </c>
      <c r="Q248" s="4">
        <f>+Tabla1[[#This Row],[Hora en mins]]/60</f>
        <v>0.82583333333333331</v>
      </c>
      <c r="R248" s="4">
        <f>+COUNT(Tabla1[[#This Row],[1km]:[22km]])</f>
        <v>8</v>
      </c>
      <c r="S248" s="3">
        <v>413</v>
      </c>
      <c r="T248" s="3" t="s">
        <v>43</v>
      </c>
      <c r="U248" s="1">
        <v>168</v>
      </c>
      <c r="V248" s="3"/>
      <c r="W248" s="12">
        <v>5.3935185185185188E-3</v>
      </c>
      <c r="X248" s="12">
        <v>5.0347222222222225E-3</v>
      </c>
      <c r="Y248" s="12">
        <v>4.7222222222222223E-3</v>
      </c>
      <c r="Z248" s="12">
        <v>4.4791666666666669E-3</v>
      </c>
      <c r="AA248" s="12">
        <v>4.3055555555555555E-3</v>
      </c>
      <c r="AB248" s="12">
        <v>4.6759259259259263E-3</v>
      </c>
      <c r="AC248" s="12">
        <v>4.6412037037037038E-3</v>
      </c>
      <c r="AD248" s="12">
        <v>4.8726851851851856E-3</v>
      </c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</row>
    <row r="249" spans="1:44" ht="13" x14ac:dyDescent="0.3">
      <c r="A249" s="4">
        <f>WEEKNUM(Tabla1[[#This Row],[Fecha]])</f>
        <v>17</v>
      </c>
      <c r="B249" s="13">
        <v>44668</v>
      </c>
      <c r="C249" s="14">
        <f>+MONTH(Tabla1[[#This Row],[Fecha]])</f>
        <v>4</v>
      </c>
      <c r="D249" s="4">
        <f>+YEAR(Tabla1[[#This Row],[Fecha]])</f>
        <v>2022</v>
      </c>
      <c r="E249" s="1" t="s">
        <v>68</v>
      </c>
      <c r="F249" s="3"/>
      <c r="G249" s="15" t="str">
        <f>+TEXT(Tabla1[[#This Row],[Fecha]],"ddd")</f>
        <v>dom</v>
      </c>
      <c r="H249" s="3" t="s">
        <v>44</v>
      </c>
      <c r="I249" s="3">
        <v>4.2</v>
      </c>
      <c r="J249" s="12">
        <v>4.7337962962962958E-3</v>
      </c>
      <c r="K249" s="12">
        <v>1.9884259259259258E-2</v>
      </c>
      <c r="L249" s="4">
        <v>0</v>
      </c>
      <c r="M249" s="4">
        <f>+Tabla1[[#This Row],[Tiempo2]]*60</f>
        <v>0</v>
      </c>
      <c r="N249" s="4">
        <v>28</v>
      </c>
      <c r="O249" s="4">
        <v>28</v>
      </c>
      <c r="P249" s="4">
        <v>28.38</v>
      </c>
      <c r="Q249" s="4">
        <f>+Tabla1[[#This Row],[Hora en mins]]/60</f>
        <v>0.47299999999999998</v>
      </c>
      <c r="R249" s="4">
        <f>+COUNT(Tabla1[[#This Row],[1km]:[22km]])</f>
        <v>5</v>
      </c>
      <c r="S249" s="3">
        <v>240</v>
      </c>
      <c r="T249" s="3" t="s">
        <v>43</v>
      </c>
      <c r="U249" s="1">
        <v>170</v>
      </c>
      <c r="V249" s="3"/>
      <c r="W249" s="12">
        <v>5.208333333333333E-3</v>
      </c>
      <c r="X249" s="12">
        <v>4.7222222222222223E-3</v>
      </c>
      <c r="Y249" s="12">
        <v>4.6990740740740743E-3</v>
      </c>
      <c r="Z249" s="12">
        <v>4.3287037037037035E-3</v>
      </c>
      <c r="AA249" s="12">
        <v>4.7106481481481478E-3</v>
      </c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</row>
    <row r="250" spans="1:44" ht="13" x14ac:dyDescent="0.3">
      <c r="A250" s="4">
        <f>WEEKNUM(Tabla1[[#This Row],[Fecha]])</f>
        <v>17</v>
      </c>
      <c r="B250" s="13">
        <v>44670</v>
      </c>
      <c r="C250" s="14">
        <f>+MONTH(Tabla1[[#This Row],[Fecha]])</f>
        <v>4</v>
      </c>
      <c r="D250" s="4">
        <f>+YEAR(Tabla1[[#This Row],[Fecha]])</f>
        <v>2022</v>
      </c>
      <c r="E250" s="1" t="s">
        <v>68</v>
      </c>
      <c r="F250" s="3"/>
      <c r="G250" s="15" t="str">
        <f>+TEXT(Tabla1[[#This Row],[Fecha]],"ddd")</f>
        <v>mar</v>
      </c>
      <c r="H250" s="3" t="s">
        <v>44</v>
      </c>
      <c r="I250" s="3">
        <v>8.07</v>
      </c>
      <c r="J250" s="12">
        <v>4.5486111111111109E-3</v>
      </c>
      <c r="K250" s="12">
        <v>3.6724537037037035E-2</v>
      </c>
      <c r="L250" s="4">
        <v>0</v>
      </c>
      <c r="M250" s="4">
        <f>+Tabla1[[#This Row],[Tiempo2]]*60</f>
        <v>0</v>
      </c>
      <c r="N250" s="4">
        <v>52</v>
      </c>
      <c r="O250" s="4">
        <v>53</v>
      </c>
      <c r="P250" s="4">
        <v>52.53</v>
      </c>
      <c r="Q250" s="4">
        <f>+Tabla1[[#This Row],[Hora en mins]]/60</f>
        <v>0.87550000000000006</v>
      </c>
      <c r="R250" s="4">
        <f>+COUNT(Tabla1[[#This Row],[1km]:[22km]])</f>
        <v>9</v>
      </c>
      <c r="S250" s="3">
        <v>466</v>
      </c>
      <c r="T250" s="3" t="s">
        <v>43</v>
      </c>
      <c r="U250" s="1">
        <v>170</v>
      </c>
      <c r="V250" s="3"/>
      <c r="W250" s="12">
        <v>5.3356481481481484E-3</v>
      </c>
      <c r="X250" s="12">
        <v>4.8726851851851856E-3</v>
      </c>
      <c r="Y250" s="12">
        <v>4.6296296296296302E-3</v>
      </c>
      <c r="Z250" s="12">
        <v>4.2013888888888891E-3</v>
      </c>
      <c r="AA250" s="12">
        <v>4.2129629629629626E-3</v>
      </c>
      <c r="AB250" s="12">
        <v>4.3749999999999995E-3</v>
      </c>
      <c r="AC250" s="12">
        <v>4.3981481481481484E-3</v>
      </c>
      <c r="AD250" s="12">
        <v>4.4444444444444444E-3</v>
      </c>
      <c r="AE250" s="12">
        <v>3.9351851851851857E-3</v>
      </c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</row>
    <row r="251" spans="1:44" ht="13" x14ac:dyDescent="0.3">
      <c r="A251" s="4">
        <f>WEEKNUM(Tabla1[[#This Row],[Fecha]])</f>
        <v>17</v>
      </c>
      <c r="B251" s="13">
        <v>44671</v>
      </c>
      <c r="C251" s="14">
        <f>+MONTH(Tabla1[[#This Row],[Fecha]])</f>
        <v>4</v>
      </c>
      <c r="D251" s="4">
        <f>+YEAR(Tabla1[[#This Row],[Fecha]])</f>
        <v>2022</v>
      </c>
      <c r="E251" s="1" t="s">
        <v>68</v>
      </c>
      <c r="F251" s="3"/>
      <c r="G251" s="15" t="str">
        <f>+TEXT(Tabla1[[#This Row],[Fecha]],"ddd")</f>
        <v>mié</v>
      </c>
      <c r="H251" s="3" t="s">
        <v>44</v>
      </c>
      <c r="I251" s="3">
        <v>7.23</v>
      </c>
      <c r="J251" s="12">
        <v>4.7800925925925919E-3</v>
      </c>
      <c r="K251" s="12">
        <v>4.027777777777778E-2</v>
      </c>
      <c r="L251" s="4">
        <v>0</v>
      </c>
      <c r="M251" s="4">
        <f>+Tabla1[[#This Row],[Tiempo2]]*60</f>
        <v>0</v>
      </c>
      <c r="N251" s="4">
        <v>58</v>
      </c>
      <c r="O251" s="4">
        <v>0</v>
      </c>
      <c r="P251" s="4">
        <v>58</v>
      </c>
      <c r="Q251" s="4">
        <f>+Tabla1[[#This Row],[Hora en mins]]/60</f>
        <v>0.96666666666666667</v>
      </c>
      <c r="R251" s="4">
        <f>+COUNT(Tabla1[[#This Row],[1km]:[22km]])</f>
        <v>8</v>
      </c>
      <c r="S251" s="3">
        <v>466</v>
      </c>
      <c r="T251" s="3" t="s">
        <v>43</v>
      </c>
      <c r="U251" s="1">
        <v>172</v>
      </c>
      <c r="V251" s="3"/>
      <c r="W251" s="12">
        <v>5.3356481481481484E-3</v>
      </c>
      <c r="X251" s="12">
        <v>4.8726851851851856E-3</v>
      </c>
      <c r="Y251" s="12">
        <v>4.6296296296296302E-3</v>
      </c>
      <c r="Z251" s="12">
        <v>4.2013888888888891E-3</v>
      </c>
      <c r="AA251" s="12">
        <v>4.2129629629629626E-3</v>
      </c>
      <c r="AB251" s="12">
        <v>4.3749999999999995E-3</v>
      </c>
      <c r="AC251" s="12">
        <v>4.3981481481481484E-3</v>
      </c>
      <c r="AD251" s="12">
        <v>4.4444444444444444E-3</v>
      </c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</row>
    <row r="252" spans="1:44" ht="13" x14ac:dyDescent="0.3">
      <c r="A252" s="4">
        <f>WEEKNUM(Tabla1[[#This Row],[Fecha]])</f>
        <v>17</v>
      </c>
      <c r="B252" s="13">
        <v>44673</v>
      </c>
      <c r="C252" s="14">
        <f>+MONTH(Tabla1[[#This Row],[Fecha]])</f>
        <v>4</v>
      </c>
      <c r="D252" s="4">
        <f>+YEAR(Tabla1[[#This Row],[Fecha]])</f>
        <v>2022</v>
      </c>
      <c r="E252" s="1" t="s">
        <v>68</v>
      </c>
      <c r="F252" s="3"/>
      <c r="G252" s="15" t="str">
        <f>+TEXT(Tabla1[[#This Row],[Fecha]],"ddd")</f>
        <v>vie</v>
      </c>
      <c r="H252" s="3" t="s">
        <v>44</v>
      </c>
      <c r="I252" s="3">
        <v>7.11</v>
      </c>
      <c r="J252" s="12">
        <v>4.8726851851851856E-3</v>
      </c>
      <c r="K252" s="12">
        <v>3.4606481481481481E-2</v>
      </c>
      <c r="L252" s="4">
        <v>0</v>
      </c>
      <c r="M252" s="4">
        <f>+Tabla1[[#This Row],[Tiempo2]]*60</f>
        <v>0</v>
      </c>
      <c r="N252" s="4">
        <v>49</v>
      </c>
      <c r="O252" s="4">
        <v>50</v>
      </c>
      <c r="P252" s="4">
        <v>49.5</v>
      </c>
      <c r="Q252" s="4">
        <f>+Tabla1[[#This Row],[Hora en mins]]/60</f>
        <v>0.82499999999999996</v>
      </c>
      <c r="R252" s="4">
        <f>+COUNT(Tabla1[[#This Row],[1km]:[22km]])</f>
        <v>8</v>
      </c>
      <c r="S252" s="3">
        <v>399</v>
      </c>
      <c r="T252" s="3" t="s">
        <v>43</v>
      </c>
      <c r="U252" s="1">
        <v>169</v>
      </c>
      <c r="V252" s="3"/>
      <c r="W252" s="12">
        <v>5.4745370370370373E-3</v>
      </c>
      <c r="X252" s="12">
        <v>4.9305555555555552E-3</v>
      </c>
      <c r="Y252" s="12">
        <v>4.8032407407407407E-3</v>
      </c>
      <c r="Z252" s="12">
        <v>4.5949074074074078E-3</v>
      </c>
      <c r="AA252" s="12">
        <v>4.7337962962962958E-3</v>
      </c>
      <c r="AB252" s="12">
        <v>4.7453703703703703E-3</v>
      </c>
      <c r="AC252" s="12">
        <v>4.8379629629629632E-3</v>
      </c>
      <c r="AD252" s="12">
        <v>4.6180555555555558E-3</v>
      </c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</row>
    <row r="253" spans="1:44" ht="13" x14ac:dyDescent="0.3">
      <c r="A253" s="4">
        <f>WEEKNUM(Tabla1[[#This Row],[Fecha]])</f>
        <v>18</v>
      </c>
      <c r="B253" s="13">
        <v>44675</v>
      </c>
      <c r="C253" s="14">
        <f>+MONTH(Tabla1[[#This Row],[Fecha]])</f>
        <v>4</v>
      </c>
      <c r="D253" s="4">
        <f>+YEAR(Tabla1[[#This Row],[Fecha]])</f>
        <v>2022</v>
      </c>
      <c r="E253" s="1" t="s">
        <v>67</v>
      </c>
      <c r="F253" s="3"/>
      <c r="G253" s="15" t="str">
        <f>+TEXT(Tabla1[[#This Row],[Fecha]],"ddd")</f>
        <v>dom</v>
      </c>
      <c r="H253" s="3" t="s">
        <v>44</v>
      </c>
      <c r="I253" s="3">
        <v>4.0999999999999996</v>
      </c>
      <c r="J253" s="12">
        <v>4.8379629629629632E-3</v>
      </c>
      <c r="K253" s="12">
        <v>1.9837962962962963E-2</v>
      </c>
      <c r="L253" s="4">
        <v>0</v>
      </c>
      <c r="M253" s="4">
        <f>+Tabla1[[#This Row],[Tiempo2]]*60</f>
        <v>0</v>
      </c>
      <c r="N253" s="4">
        <v>28</v>
      </c>
      <c r="O253" s="4">
        <v>34</v>
      </c>
      <c r="P253" s="4">
        <v>28.34</v>
      </c>
      <c r="Q253" s="4">
        <f>+Tabla1[[#This Row],[Hora en mins]]/60</f>
        <v>0.47233333333333333</v>
      </c>
      <c r="R253" s="4">
        <f>+COUNT(Tabla1[[#This Row],[1km]:[22km]])</f>
        <v>5</v>
      </c>
      <c r="S253" s="3">
        <v>232</v>
      </c>
      <c r="T253" s="3" t="s">
        <v>43</v>
      </c>
      <c r="U253" s="1">
        <v>171</v>
      </c>
      <c r="V253" s="3"/>
      <c r="W253" s="12">
        <v>5.4745370370370373E-3</v>
      </c>
      <c r="X253" s="12">
        <v>4.7222222222222223E-3</v>
      </c>
      <c r="Y253" s="12">
        <v>4.7916666666666672E-3</v>
      </c>
      <c r="Z253" s="12">
        <v>4.4791666666666669E-3</v>
      </c>
      <c r="AA253" s="12">
        <v>4.0393518518518521E-3</v>
      </c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</row>
    <row r="254" spans="1:44" ht="13" x14ac:dyDescent="0.3">
      <c r="A254" s="4">
        <f>WEEKNUM(Tabla1[[#This Row],[Fecha]])</f>
        <v>18</v>
      </c>
      <c r="B254" s="13">
        <v>44675</v>
      </c>
      <c r="C254" s="14">
        <f>+MONTH(Tabla1[[#This Row],[Fecha]])</f>
        <v>4</v>
      </c>
      <c r="D254" s="4">
        <f>+YEAR(Tabla1[[#This Row],[Fecha]])</f>
        <v>2022</v>
      </c>
      <c r="E254" s="1" t="s">
        <v>68</v>
      </c>
      <c r="F254" s="3"/>
      <c r="G254" s="15" t="str">
        <f>+TEXT(Tabla1[[#This Row],[Fecha]],"ddd")</f>
        <v>dom</v>
      </c>
      <c r="H254" s="3" t="s">
        <v>44</v>
      </c>
      <c r="I254" s="3">
        <v>4.1500000000000004</v>
      </c>
      <c r="J254" s="12">
        <v>4.8263888888888887E-3</v>
      </c>
      <c r="K254" s="12">
        <v>2.0034722222222221E-2</v>
      </c>
      <c r="L254" s="4">
        <v>0</v>
      </c>
      <c r="M254" s="4">
        <f>+Tabla1[[#This Row],[Tiempo2]]*60</f>
        <v>0</v>
      </c>
      <c r="N254" s="4">
        <v>28</v>
      </c>
      <c r="O254" s="4">
        <v>51</v>
      </c>
      <c r="P254" s="4">
        <v>28.51</v>
      </c>
      <c r="Q254" s="4">
        <f>+Tabla1[[#This Row],[Hora en mins]]/60</f>
        <v>0.47516666666666668</v>
      </c>
      <c r="R254" s="4">
        <f>+COUNT(Tabla1[[#This Row],[1km]:[22km]])</f>
        <v>5</v>
      </c>
      <c r="S254" s="3">
        <v>235</v>
      </c>
      <c r="T254" s="3" t="s">
        <v>43</v>
      </c>
      <c r="U254" s="1">
        <v>172</v>
      </c>
      <c r="V254" s="3"/>
      <c r="W254" s="12">
        <v>5.0810185185185186E-3</v>
      </c>
      <c r="X254" s="12">
        <v>4.7800925925925919E-3</v>
      </c>
      <c r="Y254" s="12">
        <v>4.6990740740740743E-3</v>
      </c>
      <c r="Z254" s="12">
        <v>4.8726851851851856E-3</v>
      </c>
      <c r="AA254" s="12">
        <v>4.0624999999999993E-3</v>
      </c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</row>
    <row r="255" spans="1:44" ht="13" x14ac:dyDescent="0.3">
      <c r="A255" s="4">
        <f>WEEKNUM(Tabla1[[#This Row],[Fecha]])</f>
        <v>18</v>
      </c>
      <c r="B255" s="13">
        <v>44680</v>
      </c>
      <c r="C255" s="14">
        <f>+MONTH(Tabla1[[#This Row],[Fecha]])</f>
        <v>4</v>
      </c>
      <c r="D255" s="4">
        <f>+YEAR(Tabla1[[#This Row],[Fecha]])</f>
        <v>2022</v>
      </c>
      <c r="E255" s="1" t="s">
        <v>68</v>
      </c>
      <c r="F255" s="3"/>
      <c r="G255" s="15" t="str">
        <f>+TEXT(Tabla1[[#This Row],[Fecha]],"ddd")</f>
        <v>vie</v>
      </c>
      <c r="H255" s="3" t="s">
        <v>44</v>
      </c>
      <c r="I255" s="3">
        <v>7.41</v>
      </c>
      <c r="J255" s="12">
        <v>4.9189814814814816E-3</v>
      </c>
      <c r="K255" s="12">
        <v>3.6446759259259262E-2</v>
      </c>
      <c r="L255" s="4">
        <v>0</v>
      </c>
      <c r="M255" s="4">
        <f>+Tabla1[[#This Row],[Tiempo2]]*60</f>
        <v>0</v>
      </c>
      <c r="N255" s="4">
        <v>52</v>
      </c>
      <c r="O255" s="4">
        <v>29</v>
      </c>
      <c r="P255" s="4">
        <v>52.29</v>
      </c>
      <c r="Q255" s="4">
        <f>+Tabla1[[#This Row],[Hora en mins]]/60</f>
        <v>0.87149999999999994</v>
      </c>
      <c r="R255" s="4">
        <f>+COUNT(Tabla1[[#This Row],[1km]:[22km]])</f>
        <v>8</v>
      </c>
      <c r="S255" s="3">
        <v>417</v>
      </c>
      <c r="T255" s="3" t="s">
        <v>43</v>
      </c>
      <c r="U255" s="1">
        <v>165</v>
      </c>
      <c r="V255" s="3"/>
      <c r="W255" s="12">
        <v>5.5671296296296302E-3</v>
      </c>
      <c r="X255" s="12">
        <v>4.8842592592592592E-3</v>
      </c>
      <c r="Y255" s="12">
        <v>5.138888888888889E-3</v>
      </c>
      <c r="Z255" s="12">
        <v>4.6990740740740743E-3</v>
      </c>
      <c r="AA255" s="12">
        <v>4.8379629629629632E-3</v>
      </c>
      <c r="AB255" s="12">
        <v>4.6296296296296302E-3</v>
      </c>
      <c r="AC255" s="12">
        <v>4.7106481481481478E-3</v>
      </c>
      <c r="AD255" s="12">
        <v>4.8842592592592592E-3</v>
      </c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</row>
    <row r="256" spans="1:44" ht="13" x14ac:dyDescent="0.3">
      <c r="A256" s="4">
        <f>WEEKNUM(Tabla1[[#This Row],[Fecha]])</f>
        <v>19</v>
      </c>
      <c r="B256" s="13">
        <v>44682</v>
      </c>
      <c r="C256" s="14">
        <f>+MONTH(Tabla1[[#This Row],[Fecha]])</f>
        <v>5</v>
      </c>
      <c r="D256" s="4">
        <f>+YEAR(Tabla1[[#This Row],[Fecha]])</f>
        <v>2022</v>
      </c>
      <c r="E256" s="1" t="s">
        <v>68</v>
      </c>
      <c r="F256" s="3"/>
      <c r="G256" s="15" t="str">
        <f>+TEXT(Tabla1[[#This Row],[Fecha]],"ddd")</f>
        <v>dom</v>
      </c>
      <c r="H256" s="3" t="s">
        <v>44</v>
      </c>
      <c r="I256" s="3">
        <v>4.0999999999999996</v>
      </c>
      <c r="J256" s="12">
        <v>4.9652777777777777E-3</v>
      </c>
      <c r="K256" s="12">
        <v>2.0370370370370369E-2</v>
      </c>
      <c r="L256" s="4">
        <v>0</v>
      </c>
      <c r="M256" s="4">
        <f>+Tabla1[[#This Row],[Tiempo2]]*60</f>
        <v>0</v>
      </c>
      <c r="N256" s="4">
        <v>29</v>
      </c>
      <c r="O256" s="4">
        <v>20</v>
      </c>
      <c r="P256" s="4">
        <v>29.2</v>
      </c>
      <c r="Q256" s="4">
        <f>+Tabla1[[#This Row],[Hora en mins]]/60</f>
        <v>0.48666666666666664</v>
      </c>
      <c r="R256" s="4">
        <f>+COUNT(Tabla1[[#This Row],[1km]:[22km]])</f>
        <v>5</v>
      </c>
      <c r="S256" s="3">
        <v>227</v>
      </c>
      <c r="T256" s="3" t="s">
        <v>43</v>
      </c>
      <c r="U256" s="1">
        <v>170</v>
      </c>
      <c r="V256" s="3"/>
      <c r="W256" s="12">
        <v>5.6249999999999989E-3</v>
      </c>
      <c r="X256" s="12">
        <v>4.9305555555555552E-3</v>
      </c>
      <c r="Y256" s="12">
        <v>4.6990740740740743E-3</v>
      </c>
      <c r="Z256" s="12">
        <v>4.7222222222222223E-3</v>
      </c>
      <c r="AA256" s="12">
        <v>4.0277777777777777E-3</v>
      </c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</row>
    <row r="257" spans="1:44" ht="13" x14ac:dyDescent="0.3">
      <c r="A257" s="4">
        <f>WEEKNUM(Tabla1[[#This Row],[Fecha]])</f>
        <v>19</v>
      </c>
      <c r="B257" s="13">
        <v>44685</v>
      </c>
      <c r="C257" s="14">
        <f>+MONTH(Tabla1[[#This Row],[Fecha]])</f>
        <v>5</v>
      </c>
      <c r="D257" s="4">
        <f>+YEAR(Tabla1[[#This Row],[Fecha]])</f>
        <v>2022</v>
      </c>
      <c r="E257" s="1" t="s">
        <v>68</v>
      </c>
      <c r="F257" s="3"/>
      <c r="G257" s="15" t="str">
        <f>+TEXT(Tabla1[[#This Row],[Fecha]],"ddd")</f>
        <v>mié</v>
      </c>
      <c r="H257" s="3" t="s">
        <v>44</v>
      </c>
      <c r="I257" s="3">
        <v>8.02</v>
      </c>
      <c r="J257" s="12">
        <v>4.7916666666666672E-3</v>
      </c>
      <c r="K257" s="12">
        <v>3.8379629629629632E-2</v>
      </c>
      <c r="L257" s="4">
        <v>0</v>
      </c>
      <c r="M257" s="4">
        <f>+Tabla1[[#This Row],[Tiempo2]]*60</f>
        <v>0</v>
      </c>
      <c r="N257" s="4">
        <v>55</v>
      </c>
      <c r="O257" s="4">
        <v>16</v>
      </c>
      <c r="P257" s="4">
        <v>55.16</v>
      </c>
      <c r="Q257" s="4">
        <f>+Tabla1[[#This Row],[Hora en mins]]/60</f>
        <v>0.91933333333333322</v>
      </c>
      <c r="R257" s="4">
        <f>+COUNT(Tabla1[[#This Row],[1km]:[22km]])</f>
        <v>9</v>
      </c>
      <c r="S257" s="3">
        <v>459</v>
      </c>
      <c r="T257" s="3" t="s">
        <v>43</v>
      </c>
      <c r="U257" s="1">
        <v>169</v>
      </c>
      <c r="V257" s="3"/>
      <c r="W257" s="12">
        <v>5.4513888888888884E-3</v>
      </c>
      <c r="X257" s="12">
        <v>4.8263888888888887E-3</v>
      </c>
      <c r="Y257" s="12">
        <v>4.7106481481481478E-3</v>
      </c>
      <c r="Z257" s="12">
        <v>4.6527777777777774E-3</v>
      </c>
      <c r="AA257" s="12">
        <v>4.7222222222222223E-3</v>
      </c>
      <c r="AB257" s="12">
        <v>4.7222222222222223E-3</v>
      </c>
      <c r="AC257" s="12">
        <v>4.6180555555555558E-3</v>
      </c>
      <c r="AD257" s="12">
        <v>4.6527777777777774E-3</v>
      </c>
      <c r="AE257" s="12">
        <v>3.7847222222222223E-3</v>
      </c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</row>
    <row r="258" spans="1:44" ht="13" x14ac:dyDescent="0.3">
      <c r="A258" s="4">
        <f>WEEKNUM(Tabla1[[#This Row],[Fecha]])</f>
        <v>19</v>
      </c>
      <c r="B258" s="13">
        <v>44686</v>
      </c>
      <c r="C258" s="14">
        <f>+MONTH(Tabla1[[#This Row],[Fecha]])</f>
        <v>5</v>
      </c>
      <c r="D258" s="4">
        <f>+YEAR(Tabla1[[#This Row],[Fecha]])</f>
        <v>2022</v>
      </c>
      <c r="E258" s="1" t="s">
        <v>68</v>
      </c>
      <c r="F258" s="3"/>
      <c r="G258" s="15" t="str">
        <f>+TEXT(Tabla1[[#This Row],[Fecha]],"ddd")</f>
        <v>jue</v>
      </c>
      <c r="H258" s="3" t="s">
        <v>44</v>
      </c>
      <c r="I258" s="3">
        <v>5.14</v>
      </c>
      <c r="J258" s="12">
        <v>4.6064814814814814E-3</v>
      </c>
      <c r="K258" s="12">
        <v>2.3680555555555555E-2</v>
      </c>
      <c r="L258" s="4">
        <v>0</v>
      </c>
      <c r="M258" s="4">
        <f>+Tabla1[[#This Row],[Tiempo2]]*60</f>
        <v>0</v>
      </c>
      <c r="N258" s="4">
        <v>34</v>
      </c>
      <c r="O258" s="4">
        <v>7</v>
      </c>
      <c r="P258" s="4">
        <v>34.07</v>
      </c>
      <c r="Q258" s="4">
        <f>+Tabla1[[#This Row],[Hora en mins]]/60</f>
        <v>0.5678333333333333</v>
      </c>
      <c r="R258" s="4">
        <f>+COUNT(Tabla1[[#This Row],[1km]:[22km]])</f>
        <v>6</v>
      </c>
      <c r="S258" s="3">
        <v>297</v>
      </c>
      <c r="T258" s="3" t="s">
        <v>43</v>
      </c>
      <c r="U258" s="1">
        <v>169</v>
      </c>
      <c r="V258" s="3"/>
      <c r="W258" s="12">
        <v>5.1041666666666666E-3</v>
      </c>
      <c r="X258" s="12">
        <v>4.363425925925926E-3</v>
      </c>
      <c r="Y258" s="12">
        <v>4.5949074074074078E-3</v>
      </c>
      <c r="Z258" s="12">
        <v>4.3518518518518515E-3</v>
      </c>
      <c r="AA258" s="12">
        <v>4.6412037037037038E-3</v>
      </c>
      <c r="AB258" s="12">
        <v>4.4907407407407405E-3</v>
      </c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</row>
    <row r="259" spans="1:44" ht="13" x14ac:dyDescent="0.3">
      <c r="A259" s="4">
        <f>WEEKNUM(Tabla1[[#This Row],[Fecha]])</f>
        <v>19</v>
      </c>
      <c r="B259" s="13">
        <v>44687</v>
      </c>
      <c r="C259" s="14">
        <f>+MONTH(Tabla1[[#This Row],[Fecha]])</f>
        <v>5</v>
      </c>
      <c r="D259" s="4">
        <f>+YEAR(Tabla1[[#This Row],[Fecha]])</f>
        <v>2022</v>
      </c>
      <c r="E259" s="1" t="s">
        <v>68</v>
      </c>
      <c r="F259" s="3"/>
      <c r="G259" s="15" t="str">
        <f>+TEXT(Tabla1[[#This Row],[Fecha]],"ddd")</f>
        <v>vie</v>
      </c>
      <c r="H259" s="3" t="s">
        <v>44</v>
      </c>
      <c r="I259" s="3">
        <v>3.68</v>
      </c>
      <c r="J259" s="12">
        <v>4.6296296296296302E-3</v>
      </c>
      <c r="K259" s="12">
        <v>1.7037037037037038E-2</v>
      </c>
      <c r="L259" s="4">
        <v>0</v>
      </c>
      <c r="M259" s="4">
        <f>+Tabla1[[#This Row],[Tiempo2]]*60</f>
        <v>0</v>
      </c>
      <c r="N259" s="4">
        <v>24</v>
      </c>
      <c r="O259" s="4">
        <v>32</v>
      </c>
      <c r="P259" s="4">
        <v>24.32</v>
      </c>
      <c r="Q259" s="4">
        <f>+Tabla1[[#This Row],[Hora en mins]]/60</f>
        <v>0.40533333333333332</v>
      </c>
      <c r="R259" s="4">
        <f>+COUNT(Tabla1[[#This Row],[1km]:[22km]])</f>
        <v>4</v>
      </c>
      <c r="S259" s="3">
        <v>211</v>
      </c>
      <c r="T259" s="3" t="s">
        <v>43</v>
      </c>
      <c r="U259" s="1">
        <v>167</v>
      </c>
      <c r="V259" s="3"/>
      <c r="W259" s="12">
        <v>5.2777777777777771E-3</v>
      </c>
      <c r="X259" s="12">
        <v>4.5370370370370365E-3</v>
      </c>
      <c r="Y259" s="12">
        <v>4.2708333333333339E-3</v>
      </c>
      <c r="Z259" s="12">
        <v>4.3055555555555555E-3</v>
      </c>
      <c r="AA259" s="12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</row>
    <row r="260" spans="1:44" ht="13" x14ac:dyDescent="0.3">
      <c r="A260" s="4">
        <f>WEEKNUM(Tabla1[[#This Row],[Fecha]])</f>
        <v>20</v>
      </c>
      <c r="B260" s="13">
        <v>44689</v>
      </c>
      <c r="C260" s="14">
        <f>+MONTH(Tabla1[[#This Row],[Fecha]])</f>
        <v>5</v>
      </c>
      <c r="D260" s="4">
        <f>+YEAR(Tabla1[[#This Row],[Fecha]])</f>
        <v>2022</v>
      </c>
      <c r="E260" s="1" t="s">
        <v>67</v>
      </c>
      <c r="F260" s="3"/>
      <c r="G260" s="15" t="str">
        <f>+TEXT(Tabla1[[#This Row],[Fecha]],"ddd")</f>
        <v>dom</v>
      </c>
      <c r="H260" s="1" t="s">
        <v>62</v>
      </c>
      <c r="I260" s="3">
        <v>8.01</v>
      </c>
      <c r="J260" s="12">
        <v>4.5023148148148149E-3</v>
      </c>
      <c r="K260" s="12">
        <v>3.605324074074074E-2</v>
      </c>
      <c r="L260" s="4">
        <v>0</v>
      </c>
      <c r="M260" s="4">
        <f>+Tabla1[[#This Row],[Tiempo2]]*60</f>
        <v>0</v>
      </c>
      <c r="N260" s="4">
        <v>51</v>
      </c>
      <c r="O260" s="4">
        <v>55</v>
      </c>
      <c r="P260" s="4">
        <v>51.55</v>
      </c>
      <c r="Q260" s="4">
        <f>+Tabla1[[#This Row],[Hora en mins]]/60</f>
        <v>0.85916666666666663</v>
      </c>
      <c r="R260" s="4">
        <f>+COUNT(Tabla1[[#This Row],[1km]:[22km]])</f>
        <v>9</v>
      </c>
      <c r="S260" s="3">
        <v>463</v>
      </c>
      <c r="T260" s="1" t="s">
        <v>43</v>
      </c>
      <c r="U260" s="1">
        <v>170</v>
      </c>
      <c r="V260" s="3"/>
      <c r="W260" s="12">
        <v>4.9074074074074072E-3</v>
      </c>
      <c r="X260" s="12">
        <v>4.3981481481481484E-3</v>
      </c>
      <c r="Y260" s="12">
        <v>4.7222222222222223E-3</v>
      </c>
      <c r="Z260" s="12">
        <v>4.2476851851851851E-3</v>
      </c>
      <c r="AA260" s="12">
        <v>4.386574074074074E-3</v>
      </c>
      <c r="AB260" s="12">
        <v>4.3749999999999995E-3</v>
      </c>
      <c r="AC260" s="12">
        <v>4.6874999999999998E-3</v>
      </c>
      <c r="AD260" s="12">
        <v>4.31712962962963E-3</v>
      </c>
      <c r="AE260" s="12">
        <v>3.5879629629629629E-3</v>
      </c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</row>
    <row r="261" spans="1:44" ht="13" x14ac:dyDescent="0.3">
      <c r="A261" s="4">
        <f>WEEKNUM(Tabla1[[#This Row],[Fecha]])</f>
        <v>20</v>
      </c>
      <c r="B261" s="5">
        <v>44691</v>
      </c>
      <c r="C261" s="6">
        <f>+MONTH(Tabla1[[#This Row],[Fecha]])</f>
        <v>5</v>
      </c>
      <c r="D261" s="2">
        <f>+YEAR(Tabla1[[#This Row],[Fecha]])</f>
        <v>2022</v>
      </c>
      <c r="E261" s="1" t="s">
        <v>68</v>
      </c>
      <c r="G261" s="7" t="str">
        <f>+TEXT(Tabla1[[#This Row],[Fecha]],"ddd")</f>
        <v>mar</v>
      </c>
      <c r="H261" s="3" t="s">
        <v>44</v>
      </c>
      <c r="I261" s="1">
        <v>7.13</v>
      </c>
      <c r="J261" s="12">
        <v>4.6064814814814814E-3</v>
      </c>
      <c r="K261" s="8">
        <v>3.2824074074074075E-2</v>
      </c>
      <c r="L261" s="2">
        <v>0</v>
      </c>
      <c r="M261" s="2">
        <f>+Tabla1[[#This Row],[Tiempo2]]*60</f>
        <v>0</v>
      </c>
      <c r="N261" s="2">
        <v>47</v>
      </c>
      <c r="O261" s="2">
        <v>16</v>
      </c>
      <c r="P261" s="2">
        <v>47.16</v>
      </c>
      <c r="Q261" s="2">
        <f>+Tabla1[[#This Row],[Hora en mins]]/60</f>
        <v>0.78599999999999992</v>
      </c>
      <c r="R261" s="2">
        <f>+COUNT(Tabla1[[#This Row],[1km]:[22km]])</f>
        <v>8</v>
      </c>
      <c r="S261" s="1">
        <v>413</v>
      </c>
      <c r="T261" s="1" t="s">
        <v>43</v>
      </c>
      <c r="U261" s="1">
        <v>166</v>
      </c>
      <c r="W261" s="12">
        <v>5.138888888888889E-3</v>
      </c>
      <c r="X261" s="12">
        <v>4.8263888888888887E-3</v>
      </c>
      <c r="Y261" s="12">
        <v>4.6643518518518518E-3</v>
      </c>
      <c r="Z261" s="12">
        <v>4.5601851851851853E-3</v>
      </c>
      <c r="AA261" s="12">
        <v>4.4675925925925933E-3</v>
      </c>
      <c r="AB261" s="12">
        <v>4.3749999999999995E-3</v>
      </c>
      <c r="AC261" s="12">
        <v>4.2592592592592595E-3</v>
      </c>
      <c r="AD261" s="12">
        <v>4.2013888888888891E-3</v>
      </c>
    </row>
    <row r="262" spans="1:44" ht="13" x14ac:dyDescent="0.3">
      <c r="A262" s="4">
        <f>WEEKNUM(Tabla1[[#This Row],[Fecha]])</f>
        <v>20</v>
      </c>
      <c r="B262" s="5">
        <v>44693</v>
      </c>
      <c r="C262" s="6">
        <f>+MONTH(Tabla1[[#This Row],[Fecha]])</f>
        <v>5</v>
      </c>
      <c r="D262" s="2">
        <f>+YEAR(Tabla1[[#This Row],[Fecha]])</f>
        <v>2022</v>
      </c>
      <c r="E262" s="1" t="s">
        <v>68</v>
      </c>
      <c r="G262" s="7" t="str">
        <f>+TEXT(Tabla1[[#This Row],[Fecha]],"ddd")</f>
        <v>jue</v>
      </c>
      <c r="H262" s="3" t="s">
        <v>44</v>
      </c>
      <c r="I262" s="1">
        <v>3.35</v>
      </c>
      <c r="J262" s="12">
        <v>5.2546296296296299E-3</v>
      </c>
      <c r="K262" s="8">
        <v>1.6666666666666666E-2</v>
      </c>
      <c r="L262" s="2">
        <v>0</v>
      </c>
      <c r="M262" s="2">
        <f>+Tabla1[[#This Row],[Tiempo2]]*60</f>
        <v>0</v>
      </c>
      <c r="N262" s="2">
        <v>24</v>
      </c>
      <c r="O262" s="2">
        <v>0</v>
      </c>
      <c r="P262" s="2">
        <v>24</v>
      </c>
      <c r="Q262" s="2">
        <f>+Tabla1[[#This Row],[Hora en mins]]/60</f>
        <v>0.4</v>
      </c>
      <c r="R262" s="2">
        <f>+COUNT(Tabla1[[#This Row],[1km]:[22km]])</f>
        <v>3</v>
      </c>
      <c r="S262" s="1">
        <v>186</v>
      </c>
      <c r="T262" s="1" t="s">
        <v>43</v>
      </c>
      <c r="U262" s="1">
        <v>167</v>
      </c>
      <c r="W262" s="12">
        <v>5.3240740740740748E-3</v>
      </c>
      <c r="X262" s="12">
        <v>5.2546296296296299E-3</v>
      </c>
      <c r="Y262" s="12">
        <v>5.115740740740741E-3</v>
      </c>
      <c r="Z262" s="8"/>
      <c r="AA262" s="8"/>
    </row>
    <row r="263" spans="1:44" ht="13" x14ac:dyDescent="0.3">
      <c r="A263" s="4">
        <f>WEEKNUM(Tabla1[[#This Row],[Fecha]])</f>
        <v>20</v>
      </c>
      <c r="B263" s="5">
        <v>44694</v>
      </c>
      <c r="C263" s="6">
        <f>+MONTH(Tabla1[[#This Row],[Fecha]])</f>
        <v>5</v>
      </c>
      <c r="D263" s="2">
        <f>+YEAR(Tabla1[[#This Row],[Fecha]])</f>
        <v>2022</v>
      </c>
      <c r="E263" s="1" t="s">
        <v>68</v>
      </c>
      <c r="G263" s="7" t="str">
        <f>+TEXT(Tabla1[[#This Row],[Fecha]],"ddd")</f>
        <v>vie</v>
      </c>
      <c r="H263" s="3" t="s">
        <v>44</v>
      </c>
      <c r="I263" s="1">
        <v>7.2</v>
      </c>
      <c r="J263" s="8">
        <v>4.7337962962962958E-3</v>
      </c>
      <c r="K263" s="8">
        <v>3.4108796296296297E-2</v>
      </c>
      <c r="L263" s="2">
        <v>0</v>
      </c>
      <c r="M263" s="2">
        <f>+Tabla1[[#This Row],[Tiempo2]]*60</f>
        <v>0</v>
      </c>
      <c r="N263" s="2">
        <v>49</v>
      </c>
      <c r="O263" s="2">
        <v>7</v>
      </c>
      <c r="P263" s="2">
        <v>49.07</v>
      </c>
      <c r="Q263" s="2">
        <f>+Tabla1[[#This Row],[Hora en mins]]/60</f>
        <v>0.8178333333333333</v>
      </c>
      <c r="R263" s="2">
        <f>+COUNT(Tabla1[[#This Row],[1km]:[22km]])</f>
        <v>8</v>
      </c>
      <c r="S263" s="1">
        <v>413</v>
      </c>
      <c r="T263" s="1" t="s">
        <v>43</v>
      </c>
      <c r="U263" s="1">
        <v>167</v>
      </c>
      <c r="W263" s="12">
        <v>5.1967592592592595E-3</v>
      </c>
      <c r="X263" s="12">
        <v>5.0115740740740737E-3</v>
      </c>
      <c r="Y263" s="12">
        <v>4.6874999999999998E-3</v>
      </c>
      <c r="Z263" s="12">
        <v>4.6412037037037038E-3</v>
      </c>
      <c r="AA263" s="12">
        <v>4.5949074074074078E-3</v>
      </c>
      <c r="AB263" s="12">
        <v>4.5486111111111109E-3</v>
      </c>
      <c r="AC263" s="12">
        <v>4.6180555555555558E-3</v>
      </c>
      <c r="AD263" s="12">
        <v>4.1435185185185186E-3</v>
      </c>
    </row>
    <row r="264" spans="1:44" ht="13" x14ac:dyDescent="0.3">
      <c r="A264" s="4">
        <f>WEEKNUM(Tabla1[[#This Row],[Fecha]])</f>
        <v>20</v>
      </c>
      <c r="B264" s="5">
        <v>44695</v>
      </c>
      <c r="C264" s="6">
        <f>+MONTH(Tabla1[[#This Row],[Fecha]])</f>
        <v>5</v>
      </c>
      <c r="D264" s="2">
        <f>+YEAR(Tabla1[[#This Row],[Fecha]])</f>
        <v>2022</v>
      </c>
      <c r="E264" s="1" t="s">
        <v>67</v>
      </c>
      <c r="G264" s="7" t="str">
        <f>+TEXT(Tabla1[[#This Row],[Fecha]],"ddd")</f>
        <v>sáb</v>
      </c>
      <c r="H264" s="3" t="s">
        <v>44</v>
      </c>
      <c r="I264" s="1">
        <v>4.63</v>
      </c>
      <c r="J264" s="8">
        <v>4.7453703703703703E-3</v>
      </c>
      <c r="K264" s="8">
        <v>2.1979166666666664E-2</v>
      </c>
      <c r="L264" s="2">
        <v>0</v>
      </c>
      <c r="M264" s="2">
        <f>+Tabla1[[#This Row],[Tiempo2]]*60</f>
        <v>0</v>
      </c>
      <c r="N264" s="2">
        <v>31</v>
      </c>
      <c r="O264" s="2">
        <v>39</v>
      </c>
      <c r="P264" s="2">
        <v>31.39</v>
      </c>
      <c r="Q264" s="2">
        <f>+Tabla1[[#This Row],[Hora en mins]]/60</f>
        <v>0.52316666666666667</v>
      </c>
      <c r="R264" s="2">
        <f>+COUNT(Tabla1[[#This Row],[1km]:[22km]])</f>
        <v>5</v>
      </c>
      <c r="S264" s="1">
        <v>263</v>
      </c>
      <c r="T264" s="1" t="s">
        <v>43</v>
      </c>
      <c r="U264" s="1">
        <v>174</v>
      </c>
      <c r="W264" s="12">
        <v>5.4050925925925924E-3</v>
      </c>
      <c r="X264" s="12">
        <v>4.7800925925925919E-3</v>
      </c>
      <c r="Y264" s="12">
        <v>4.6064814814814814E-3</v>
      </c>
      <c r="Z264" s="12">
        <v>4.3749999999999995E-3</v>
      </c>
      <c r="AA264" s="12">
        <v>4.4444444444444444E-3</v>
      </c>
    </row>
    <row r="265" spans="1:44" ht="13" x14ac:dyDescent="0.3">
      <c r="A265" s="4">
        <f>WEEKNUM(Tabla1[[#This Row],[Fecha]])</f>
        <v>21</v>
      </c>
      <c r="B265" s="13">
        <v>44697</v>
      </c>
      <c r="C265" s="14">
        <f>+MONTH(Tabla1[[#This Row],[Fecha]])</f>
        <v>5</v>
      </c>
      <c r="D265" s="4">
        <f>+YEAR(Tabla1[[#This Row],[Fecha]])</f>
        <v>2022</v>
      </c>
      <c r="E265" s="1" t="s">
        <v>68</v>
      </c>
      <c r="F265" s="3"/>
      <c r="G265" s="15" t="str">
        <f>+TEXT(Tabla1[[#This Row],[Fecha]],"ddd")</f>
        <v>lun</v>
      </c>
      <c r="H265" s="3" t="s">
        <v>44</v>
      </c>
      <c r="I265" s="3">
        <v>5.39</v>
      </c>
      <c r="J265" s="12">
        <v>4.9652777777777777E-3</v>
      </c>
      <c r="K265" s="12">
        <v>2.5810185185185183E-2</v>
      </c>
      <c r="L265" s="4">
        <v>0</v>
      </c>
      <c r="M265" s="4">
        <f>+Tabla1[[#This Row],[Tiempo2]]*60</f>
        <v>0</v>
      </c>
      <c r="N265" s="4">
        <v>37</v>
      </c>
      <c r="O265" s="4">
        <v>10</v>
      </c>
      <c r="P265" s="4">
        <v>37.1</v>
      </c>
      <c r="Q265" s="4">
        <f>+Tabla1[[#This Row],[Hora en mins]]/60</f>
        <v>0.6183333333333334</v>
      </c>
      <c r="R265" s="4">
        <f>+COUNT(Tabla1[[#This Row],[1km]:[22km]])</f>
        <v>6</v>
      </c>
      <c r="S265" s="3">
        <v>300</v>
      </c>
      <c r="T265" s="3" t="s">
        <v>43</v>
      </c>
      <c r="U265" s="1">
        <v>164</v>
      </c>
      <c r="V265" s="3"/>
      <c r="W265" s="12">
        <v>5.0925925925925921E-3</v>
      </c>
      <c r="X265" s="12">
        <v>5.0810185185185186E-3</v>
      </c>
      <c r="Y265" s="12">
        <v>4.9537037037037041E-3</v>
      </c>
      <c r="Z265" s="12">
        <v>4.8842592592592592E-3</v>
      </c>
      <c r="AA265" s="12">
        <v>4.4675925925925933E-3</v>
      </c>
      <c r="AB265" s="12">
        <v>4.4675925925925933E-3</v>
      </c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</row>
    <row r="266" spans="1:44" ht="13" x14ac:dyDescent="0.3">
      <c r="A266" s="4">
        <f>WEEKNUM(Tabla1[[#This Row],[Fecha]])</f>
        <v>21</v>
      </c>
      <c r="B266" s="13">
        <v>44698</v>
      </c>
      <c r="C266" s="14">
        <f>+MONTH(Tabla1[[#This Row],[Fecha]])</f>
        <v>5</v>
      </c>
      <c r="D266" s="4">
        <f>+YEAR(Tabla1[[#This Row],[Fecha]])</f>
        <v>2022</v>
      </c>
      <c r="E266" s="1" t="s">
        <v>68</v>
      </c>
      <c r="F266" s="3"/>
      <c r="G266" s="15" t="str">
        <f>+TEXT(Tabla1[[#This Row],[Fecha]],"ddd")</f>
        <v>mar</v>
      </c>
      <c r="H266" s="3" t="s">
        <v>44</v>
      </c>
      <c r="I266" s="3">
        <v>4</v>
      </c>
      <c r="J266" s="12">
        <v>5.0115740740740737E-3</v>
      </c>
      <c r="K266" s="12">
        <v>1.9444444444444445E-2</v>
      </c>
      <c r="L266" s="4">
        <v>0</v>
      </c>
      <c r="M266" s="4">
        <f>+Tabla1[[#This Row],[Tiempo2]]*60</f>
        <v>0</v>
      </c>
      <c r="N266" s="4">
        <v>28</v>
      </c>
      <c r="O266" s="4">
        <v>0</v>
      </c>
      <c r="P266" s="4">
        <v>28</v>
      </c>
      <c r="Q266" s="4">
        <f>+Tabla1[[#This Row],[Hora en mins]]/60</f>
        <v>0.46666666666666667</v>
      </c>
      <c r="R266" s="4">
        <f>+COUNT(Tabla1[[#This Row],[1km]:[22km]])</f>
        <v>4</v>
      </c>
      <c r="S266" s="3">
        <v>250</v>
      </c>
      <c r="T266" s="3" t="s">
        <v>43</v>
      </c>
      <c r="U266" s="1">
        <v>167</v>
      </c>
      <c r="V266" s="3"/>
      <c r="W266" s="12">
        <v>5.4050925925925924E-3</v>
      </c>
      <c r="X266" s="12">
        <v>4.7800925925925919E-3</v>
      </c>
      <c r="Y266" s="12">
        <v>4.6064814814814814E-3</v>
      </c>
      <c r="Z266" s="12">
        <v>4.3749999999999995E-3</v>
      </c>
      <c r="AA266" s="12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</row>
    <row r="267" spans="1:44" ht="13" x14ac:dyDescent="0.3">
      <c r="A267" s="4">
        <f>WEEKNUM(Tabla1[[#This Row],[Fecha]])</f>
        <v>21</v>
      </c>
      <c r="B267" s="13">
        <v>44700</v>
      </c>
      <c r="C267" s="14">
        <f>+MONTH(Tabla1[[#This Row],[Fecha]])</f>
        <v>5</v>
      </c>
      <c r="D267" s="4">
        <f>+YEAR(Tabla1[[#This Row],[Fecha]])</f>
        <v>2022</v>
      </c>
      <c r="E267" s="1" t="s">
        <v>68</v>
      </c>
      <c r="F267" s="3"/>
      <c r="G267" s="15" t="str">
        <f>+TEXT(Tabla1[[#This Row],[Fecha]],"ddd")</f>
        <v>jue</v>
      </c>
      <c r="H267" s="3" t="s">
        <v>44</v>
      </c>
      <c r="I267" s="3">
        <v>7.22</v>
      </c>
      <c r="J267" s="8">
        <v>4.7337962962962958E-3</v>
      </c>
      <c r="K267" s="8">
        <v>3.4166666666666672E-2</v>
      </c>
      <c r="L267" s="2">
        <v>0</v>
      </c>
      <c r="M267" s="2">
        <f>+Tabla1[[#This Row],[Tiempo2]]*60</f>
        <v>0</v>
      </c>
      <c r="N267" s="2">
        <v>49</v>
      </c>
      <c r="O267" s="2">
        <v>12</v>
      </c>
      <c r="P267" s="2">
        <v>49.12</v>
      </c>
      <c r="Q267" s="2">
        <f>+Tabla1[[#This Row],[Hora en mins]]/60</f>
        <v>0.81866666666666665</v>
      </c>
      <c r="R267" s="2">
        <f>+COUNT(Tabla1[[#This Row],[1km]:[22km]])</f>
        <v>8</v>
      </c>
      <c r="S267" s="1">
        <v>414</v>
      </c>
      <c r="T267" s="3" t="s">
        <v>43</v>
      </c>
      <c r="U267" s="1">
        <v>166</v>
      </c>
      <c r="V267" s="3"/>
      <c r="W267" s="12">
        <v>4.8958333333333328E-3</v>
      </c>
      <c r="X267" s="12">
        <v>4.6874999999999998E-3</v>
      </c>
      <c r="Y267" s="12">
        <v>4.9305555555555552E-3</v>
      </c>
      <c r="Z267" s="12">
        <v>4.6759259259259263E-3</v>
      </c>
      <c r="AA267" s="12">
        <v>4.7916666666666672E-3</v>
      </c>
      <c r="AB267" s="12">
        <v>4.6759259259259263E-3</v>
      </c>
      <c r="AC267" s="12">
        <v>4.5717592592592589E-3</v>
      </c>
      <c r="AD267" s="12">
        <v>4.5254629629629629E-3</v>
      </c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</row>
    <row r="268" spans="1:44" ht="13" x14ac:dyDescent="0.3">
      <c r="A268" s="4">
        <f>WEEKNUM(Tabla1[[#This Row],[Fecha]])</f>
        <v>21</v>
      </c>
      <c r="B268" s="5">
        <v>44701</v>
      </c>
      <c r="C268" s="6">
        <f>+MONTH(Tabla1[[#This Row],[Fecha]])</f>
        <v>5</v>
      </c>
      <c r="D268" s="2">
        <f>+YEAR(Tabla1[[#This Row],[Fecha]])</f>
        <v>2022</v>
      </c>
      <c r="E268" s="1" t="s">
        <v>68</v>
      </c>
      <c r="G268" s="7" t="str">
        <f>+TEXT(Tabla1[[#This Row],[Fecha]],"ddd")</f>
        <v>vie</v>
      </c>
      <c r="H268" s="3" t="s">
        <v>44</v>
      </c>
      <c r="I268" s="1">
        <v>10.01</v>
      </c>
      <c r="J268" s="8">
        <v>4.5023148148148149E-3</v>
      </c>
      <c r="K268" s="8">
        <v>4.5069444444444447E-2</v>
      </c>
      <c r="L268" s="2">
        <v>0</v>
      </c>
      <c r="M268" s="2">
        <v>1</v>
      </c>
      <c r="N268" s="2">
        <v>4</v>
      </c>
      <c r="O268" s="2">
        <v>54</v>
      </c>
      <c r="P268" s="2">
        <v>64</v>
      </c>
      <c r="Q268" s="2">
        <f>+Tabla1[[#This Row],[Hora en mins]]/60</f>
        <v>1.0666666666666667</v>
      </c>
      <c r="R268" s="2">
        <f>+COUNT(Tabla1[[#This Row],[1km]:[22km]])</f>
        <v>10</v>
      </c>
      <c r="S268" s="1">
        <v>576</v>
      </c>
      <c r="T268" s="1" t="s">
        <v>43</v>
      </c>
      <c r="U268" s="1">
        <v>174</v>
      </c>
      <c r="W268" s="8">
        <v>5.2893518518518515E-3</v>
      </c>
      <c r="X268" s="8">
        <v>4.6064814814814814E-3</v>
      </c>
      <c r="Y268" s="8">
        <v>4.340277777777778E-3</v>
      </c>
      <c r="Z268" s="8">
        <v>4.1319444444444442E-3</v>
      </c>
      <c r="AA268" s="8">
        <v>4.2013888888888891E-3</v>
      </c>
      <c r="AB268" s="8">
        <v>4.6643518518518518E-3</v>
      </c>
      <c r="AC268" s="8">
        <v>4.4328703703703709E-3</v>
      </c>
      <c r="AD268" s="8">
        <v>4.5486111111111109E-3</v>
      </c>
      <c r="AE268" s="8">
        <v>4.5370370370370365E-3</v>
      </c>
      <c r="AF268" s="8">
        <v>4.3055555555555555E-3</v>
      </c>
    </row>
    <row r="269" spans="1:44" ht="13" x14ac:dyDescent="0.3">
      <c r="A269" s="3">
        <f>WEEKNUM(Tabla1[[#This Row],[Fecha]])</f>
        <v>21</v>
      </c>
      <c r="B269" s="13">
        <v>44702</v>
      </c>
      <c r="C269" s="14">
        <f>+MONTH(Tabla1[[#This Row],[Fecha]])</f>
        <v>5</v>
      </c>
      <c r="D269" s="4">
        <f>+YEAR(Tabla1[[#This Row],[Fecha]])</f>
        <v>2022</v>
      </c>
      <c r="E269" s="1" t="s">
        <v>67</v>
      </c>
      <c r="F269" s="3"/>
      <c r="G269" s="15" t="str">
        <f>+TEXT(Tabla1[[#This Row],[Fecha]],"ddd")</f>
        <v>sáb</v>
      </c>
      <c r="H269" s="3" t="s">
        <v>44</v>
      </c>
      <c r="I269" s="3">
        <v>1.1499999999999999</v>
      </c>
      <c r="J269" s="12">
        <v>5.8564814814814825E-3</v>
      </c>
      <c r="K269" s="12">
        <v>5.1041666666666666E-3</v>
      </c>
      <c r="L269" s="4">
        <v>0</v>
      </c>
      <c r="M269" s="4">
        <f>+Tabla1[[#This Row],[Tiempo2]]*60</f>
        <v>0</v>
      </c>
      <c r="N269" s="4">
        <v>7</v>
      </c>
      <c r="O269" s="4">
        <v>21</v>
      </c>
      <c r="P269" s="4">
        <v>7.21</v>
      </c>
      <c r="Q269" s="16">
        <f>+Tabla1[[#This Row],[Hora en mins]]/60</f>
        <v>0.12016666666666667</v>
      </c>
      <c r="R269" s="2">
        <f>+COUNT(Tabla1[[#This Row],[1km]:[22km]])</f>
        <v>2</v>
      </c>
      <c r="S269" s="3">
        <v>64</v>
      </c>
      <c r="T269" s="3" t="s">
        <v>43</v>
      </c>
      <c r="U269" s="1">
        <v>170</v>
      </c>
      <c r="V269" s="3"/>
      <c r="W269" s="8">
        <v>5.2199074074074066E-3</v>
      </c>
      <c r="X269" s="8">
        <v>4.3518518518518515E-3</v>
      </c>
      <c r="Y269" s="12"/>
      <c r="Z269" s="12"/>
      <c r="AA269" s="12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</row>
    <row r="270" spans="1:44" ht="13" x14ac:dyDescent="0.3">
      <c r="A270" s="3">
        <f>WEEKNUM(Tabla1[[#This Row],[Fecha]])</f>
        <v>23</v>
      </c>
      <c r="B270" s="13">
        <v>44713</v>
      </c>
      <c r="C270" s="14">
        <f>+MONTH(Tabla1[[#This Row],[Fecha]])</f>
        <v>6</v>
      </c>
      <c r="D270" s="4">
        <f>+YEAR(Tabla1[[#This Row],[Fecha]])</f>
        <v>2022</v>
      </c>
      <c r="E270" s="1" t="s">
        <v>68</v>
      </c>
      <c r="F270" s="3"/>
      <c r="G270" s="15" t="str">
        <f>+TEXT(Tabla1[[#This Row],[Fecha]],"ddd")</f>
        <v>mié</v>
      </c>
      <c r="H270" s="3" t="s">
        <v>44</v>
      </c>
      <c r="I270" s="3">
        <v>1.39</v>
      </c>
      <c r="J270" s="12">
        <v>4.8611111111111112E-3</v>
      </c>
      <c r="K270" s="12">
        <v>6.7592592592592591E-3</v>
      </c>
      <c r="L270" s="4">
        <v>0</v>
      </c>
      <c r="M270" s="4">
        <f>+Tabla1[[#This Row],[Tiempo2]]*60</f>
        <v>0</v>
      </c>
      <c r="N270" s="4">
        <v>9</v>
      </c>
      <c r="O270" s="4">
        <v>44</v>
      </c>
      <c r="P270" s="4">
        <v>9.44</v>
      </c>
      <c r="Q270" s="16">
        <f>+Tabla1[[#This Row],[Hora en mins]]/60</f>
        <v>0.15733333333333333</v>
      </c>
      <c r="R270" s="16">
        <f>+COUNT(Tabla1[[#This Row],[1km]:[22km]])</f>
        <v>2</v>
      </c>
      <c r="S270" s="3">
        <v>80</v>
      </c>
      <c r="T270" s="3" t="s">
        <v>43</v>
      </c>
      <c r="U270" s="1">
        <v>161</v>
      </c>
      <c r="V270" s="3"/>
      <c r="W270" s="8">
        <v>5.0115740740740737E-3</v>
      </c>
      <c r="X270" s="8">
        <v>4.5023148148148149E-3</v>
      </c>
      <c r="Y270" s="12"/>
      <c r="Z270" s="12"/>
      <c r="AA270" s="12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</row>
    <row r="271" spans="1:44" ht="13" x14ac:dyDescent="0.3">
      <c r="A271" s="3">
        <f>WEEKNUM(Tabla1[[#This Row],[Fecha]])</f>
        <v>23</v>
      </c>
      <c r="B271" s="13">
        <v>44713</v>
      </c>
      <c r="C271" s="14">
        <f>+MONTH(Tabla1[[#This Row],[Fecha]])</f>
        <v>6</v>
      </c>
      <c r="D271" s="4">
        <f>+YEAR(Tabla1[[#This Row],[Fecha]])</f>
        <v>2022</v>
      </c>
      <c r="E271" s="1" t="s">
        <v>68</v>
      </c>
      <c r="F271" s="3"/>
      <c r="G271" s="15" t="str">
        <f>+TEXT(Tabla1[[#This Row],[Fecha]],"ddd")</f>
        <v>mié</v>
      </c>
      <c r="H271" s="3" t="s">
        <v>44</v>
      </c>
      <c r="I271" s="3">
        <v>0.72</v>
      </c>
      <c r="J271" s="12">
        <v>5.1041666666666666E-3</v>
      </c>
      <c r="K271" s="12">
        <v>3.7037037037037034E-3</v>
      </c>
      <c r="L271" s="4">
        <v>0</v>
      </c>
      <c r="M271" s="4">
        <f>+Tabla1[[#This Row],[Tiempo2]]*60</f>
        <v>0</v>
      </c>
      <c r="N271" s="4">
        <v>5</v>
      </c>
      <c r="O271" s="4">
        <v>20</v>
      </c>
      <c r="P271" s="4">
        <v>5.2</v>
      </c>
      <c r="Q271" s="16">
        <f>+Tabla1[[#This Row],[Hora en mins]]/60</f>
        <v>8.666666666666667E-2</v>
      </c>
      <c r="R271" s="16">
        <f>+COUNT(Tabla1[[#This Row],[1km]:[22km]])</f>
        <v>1</v>
      </c>
      <c r="S271" s="3">
        <v>42</v>
      </c>
      <c r="T271" s="3" t="s">
        <v>43</v>
      </c>
      <c r="U271" s="1">
        <v>156</v>
      </c>
      <c r="V271" s="3"/>
      <c r="W271" s="8">
        <v>5.1041666666666666E-3</v>
      </c>
      <c r="X271" s="12"/>
      <c r="Y271" s="12"/>
      <c r="Z271" s="12"/>
      <c r="AA271" s="12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</row>
    <row r="272" spans="1:44" ht="13" x14ac:dyDescent="0.3">
      <c r="A272" s="3">
        <f>WEEKNUM(Tabla1[[#This Row],[Fecha]])</f>
        <v>23</v>
      </c>
      <c r="B272" s="13">
        <v>44714</v>
      </c>
      <c r="C272" s="14">
        <f>+MONTH(Tabla1[[#This Row],[Fecha]])</f>
        <v>6</v>
      </c>
      <c r="D272" s="4">
        <f>+YEAR(Tabla1[[#This Row],[Fecha]])</f>
        <v>2022</v>
      </c>
      <c r="E272" s="1" t="s">
        <v>68</v>
      </c>
      <c r="F272" s="3"/>
      <c r="G272" s="15" t="str">
        <f>+TEXT(Tabla1[[#This Row],[Fecha]],"ddd")</f>
        <v>jue</v>
      </c>
      <c r="H272" s="3" t="s">
        <v>44</v>
      </c>
      <c r="I272" s="3">
        <v>3.9</v>
      </c>
      <c r="J272" s="12">
        <v>4.6296296296296302E-3</v>
      </c>
      <c r="K272" s="12">
        <v>1.8032407407407407E-2</v>
      </c>
      <c r="L272" s="4">
        <v>0</v>
      </c>
      <c r="M272" s="4">
        <f>+Tabla1[[#This Row],[Tiempo2]]*60</f>
        <v>0</v>
      </c>
      <c r="N272" s="4">
        <v>25</v>
      </c>
      <c r="O272" s="4">
        <v>58</v>
      </c>
      <c r="P272" s="4">
        <v>25.58</v>
      </c>
      <c r="Q272" s="16">
        <f>+Tabla1[[#This Row],[Hora en mins]]/60</f>
        <v>0.42633333333333329</v>
      </c>
      <c r="R272" s="16">
        <f>+COUNT(Tabla1[[#This Row],[1km]:[22km]])</f>
        <v>4</v>
      </c>
      <c r="S272" s="3">
        <v>226</v>
      </c>
      <c r="T272" s="3" t="s">
        <v>43</v>
      </c>
      <c r="U272" s="1">
        <v>165</v>
      </c>
      <c r="V272" s="3"/>
      <c r="W272" s="8">
        <v>4.8611111111111112E-3</v>
      </c>
      <c r="X272" s="8">
        <v>4.5486111111111109E-3</v>
      </c>
      <c r="Y272" s="8">
        <v>4.6643518518518518E-3</v>
      </c>
      <c r="Z272" s="8">
        <v>4.4444444444444444E-3</v>
      </c>
      <c r="AA272" s="12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</row>
    <row r="273" spans="1:44" ht="13" x14ac:dyDescent="0.3">
      <c r="A273" s="3">
        <f>WEEKNUM(Tabla1[[#This Row],[Fecha]])</f>
        <v>25</v>
      </c>
      <c r="B273" s="13">
        <v>44725</v>
      </c>
      <c r="C273" s="14">
        <f>+MONTH(Tabla1[[#This Row],[Fecha]])</f>
        <v>6</v>
      </c>
      <c r="D273" s="4">
        <f>+YEAR(Tabla1[[#This Row],[Fecha]])</f>
        <v>2022</v>
      </c>
      <c r="E273" s="1" t="s">
        <v>68</v>
      </c>
      <c r="F273" s="3"/>
      <c r="G273" s="15" t="str">
        <f>+TEXT(Tabla1[[#This Row],[Fecha]],"ddd")</f>
        <v>lun</v>
      </c>
      <c r="H273" s="3" t="s">
        <v>44</v>
      </c>
      <c r="I273" s="3">
        <v>1.32</v>
      </c>
      <c r="J273" s="12">
        <v>5.0694444444444441E-3</v>
      </c>
      <c r="K273" s="12">
        <v>6.7129629629629622E-3</v>
      </c>
      <c r="L273" s="4">
        <v>0</v>
      </c>
      <c r="M273" s="4">
        <f>+Tabla1[[#This Row],[Tiempo2]]*60</f>
        <v>0</v>
      </c>
      <c r="N273" s="4">
        <v>9</v>
      </c>
      <c r="O273" s="4">
        <v>40</v>
      </c>
      <c r="P273" s="4">
        <v>9.4</v>
      </c>
      <c r="Q273" s="16">
        <f>+Tabla1[[#This Row],[Hora en mins]]/60</f>
        <v>0.15666666666666668</v>
      </c>
      <c r="R273" s="16">
        <f>+COUNT(Tabla1[[#This Row],[1km]:[22km]])</f>
        <v>2</v>
      </c>
      <c r="S273" s="3">
        <v>74</v>
      </c>
      <c r="T273" s="3" t="s">
        <v>43</v>
      </c>
      <c r="U273" s="1">
        <v>161</v>
      </c>
      <c r="V273" s="3"/>
      <c r="W273" s="8">
        <v>5.0578703703703706E-3</v>
      </c>
      <c r="X273" s="8">
        <v>5.1273148148148146E-3</v>
      </c>
      <c r="Y273" s="12"/>
      <c r="Z273" s="12"/>
      <c r="AA273" s="12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</row>
    <row r="274" spans="1:44" ht="13" x14ac:dyDescent="0.3">
      <c r="A274" s="3">
        <f>WEEKNUM(Tabla1[[#This Row],[Fecha]])</f>
        <v>25</v>
      </c>
      <c r="B274" s="13">
        <v>44725</v>
      </c>
      <c r="C274" s="14">
        <f>+MONTH(Tabla1[[#This Row],[Fecha]])</f>
        <v>6</v>
      </c>
      <c r="D274" s="4">
        <f>+YEAR(Tabla1[[#This Row],[Fecha]])</f>
        <v>2022</v>
      </c>
      <c r="E274" s="1" t="s">
        <v>68</v>
      </c>
      <c r="F274" s="3"/>
      <c r="G274" s="15" t="str">
        <f>+TEXT(Tabla1[[#This Row],[Fecha]],"ddd")</f>
        <v>lun</v>
      </c>
      <c r="H274" s="3" t="s">
        <v>44</v>
      </c>
      <c r="I274" s="3">
        <v>0.77</v>
      </c>
      <c r="J274" s="12">
        <v>5.3935185185185188E-3</v>
      </c>
      <c r="K274" s="12">
        <v>4.1898148148148146E-3</v>
      </c>
      <c r="L274" s="4">
        <v>0</v>
      </c>
      <c r="M274" s="4">
        <f>+Tabla1[[#This Row],[Tiempo2]]*60</f>
        <v>0</v>
      </c>
      <c r="N274" s="4">
        <v>6</v>
      </c>
      <c r="O274" s="4">
        <v>2</v>
      </c>
      <c r="P274" s="4">
        <v>6.02</v>
      </c>
      <c r="Q274" s="16">
        <f>+Tabla1[[#This Row],[Hora en mins]]/60</f>
        <v>0.10033333333333333</v>
      </c>
      <c r="R274" s="16">
        <f>+COUNT(Tabla1[[#This Row],[1km]:[22km]])</f>
        <v>1</v>
      </c>
      <c r="S274" s="3">
        <v>43</v>
      </c>
      <c r="T274" s="3" t="s">
        <v>43</v>
      </c>
      <c r="U274" s="1">
        <v>150</v>
      </c>
      <c r="V274" s="3"/>
      <c r="W274" s="8">
        <v>5.4050925925925924E-3</v>
      </c>
      <c r="X274" s="12"/>
      <c r="Y274" s="12"/>
      <c r="Z274" s="12"/>
      <c r="AA274" s="12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</row>
    <row r="275" spans="1:44" ht="13" x14ac:dyDescent="0.3">
      <c r="A275" s="3">
        <f>WEEKNUM(Tabla1[[#This Row],[Fecha]])</f>
        <v>27</v>
      </c>
      <c r="B275" s="13">
        <v>44742</v>
      </c>
      <c r="C275" s="14">
        <f>+MONTH(Tabla1[[#This Row],[Fecha]])</f>
        <v>6</v>
      </c>
      <c r="D275" s="4">
        <f>+YEAR(Tabla1[[#This Row],[Fecha]])</f>
        <v>2022</v>
      </c>
      <c r="E275" s="1" t="s">
        <v>68</v>
      </c>
      <c r="F275" s="3"/>
      <c r="G275" s="15" t="str">
        <f>+TEXT(Tabla1[[#This Row],[Fecha]],"ddd")</f>
        <v>jue</v>
      </c>
      <c r="H275" s="3" t="s">
        <v>44</v>
      </c>
      <c r="I275" s="3">
        <v>3.83</v>
      </c>
      <c r="J275" s="12">
        <v>5.0000000000000001E-3</v>
      </c>
      <c r="K275" s="12">
        <v>1.9189814814814816E-2</v>
      </c>
      <c r="L275" s="4">
        <v>0</v>
      </c>
      <c r="M275" s="4">
        <f>+Tabla1[[#This Row],[Tiempo2]]*60</f>
        <v>0</v>
      </c>
      <c r="N275" s="4">
        <v>27</v>
      </c>
      <c r="O275" s="4">
        <v>38</v>
      </c>
      <c r="P275" s="4">
        <v>27.38</v>
      </c>
      <c r="Q275" s="16">
        <f>+Tabla1[[#This Row],[Hora en mins]]/60</f>
        <v>0.45633333333333331</v>
      </c>
      <c r="R275" s="16">
        <f>+COUNT(Tabla1[[#This Row],[1km]:[22km]])</f>
        <v>4</v>
      </c>
      <c r="S275" s="3">
        <v>217</v>
      </c>
      <c r="T275" s="3" t="s">
        <v>43</v>
      </c>
      <c r="U275" s="1">
        <v>164</v>
      </c>
      <c r="V275" s="3"/>
      <c r="W275" s="8">
        <v>5.1504629629629635E-3</v>
      </c>
      <c r="X275" s="8">
        <v>4.9652777777777777E-3</v>
      </c>
      <c r="Y275" s="8">
        <v>4.9074074074074072E-3</v>
      </c>
      <c r="Z275" s="8">
        <v>5.0347222222222225E-3</v>
      </c>
      <c r="AA275" s="12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</row>
    <row r="276" spans="1:44" ht="13" x14ac:dyDescent="0.3">
      <c r="A276" s="3">
        <f>WEEKNUM(Tabla1[[#This Row],[Fecha]])</f>
        <v>28</v>
      </c>
      <c r="B276" s="13">
        <v>44747</v>
      </c>
      <c r="C276" s="14">
        <f>+MONTH(Tabla1[[#This Row],[Fecha]])</f>
        <v>7</v>
      </c>
      <c r="D276" s="4">
        <f>+YEAR(Tabla1[[#This Row],[Fecha]])</f>
        <v>2022</v>
      </c>
      <c r="E276" s="1" t="s">
        <v>68</v>
      </c>
      <c r="F276" s="3"/>
      <c r="G276" s="15" t="str">
        <f>+TEXT(Tabla1[[#This Row],[Fecha]],"ddd")</f>
        <v>mar</v>
      </c>
      <c r="H276" s="3" t="s">
        <v>44</v>
      </c>
      <c r="I276" s="3">
        <v>0.92</v>
      </c>
      <c r="J276" s="12">
        <v>5.6249999999999989E-3</v>
      </c>
      <c r="K276" s="12">
        <v>5.1967592592592595E-3</v>
      </c>
      <c r="L276" s="4">
        <v>0</v>
      </c>
      <c r="M276" s="4">
        <f>+Tabla1[[#This Row],[Tiempo2]]*60</f>
        <v>0</v>
      </c>
      <c r="N276" s="4">
        <v>7</v>
      </c>
      <c r="O276" s="4">
        <v>29</v>
      </c>
      <c r="P276" s="4">
        <v>7.29</v>
      </c>
      <c r="Q276" s="16">
        <f>+Tabla1[[#This Row],[Hora en mins]]/60</f>
        <v>0.1215</v>
      </c>
      <c r="R276" s="16">
        <f>+COUNT(Tabla1[[#This Row],[1km]:[22km]])</f>
        <v>1</v>
      </c>
      <c r="S276" s="3">
        <v>48</v>
      </c>
      <c r="T276" s="3" t="s">
        <v>43</v>
      </c>
      <c r="U276" s="1">
        <v>159</v>
      </c>
      <c r="V276" s="3"/>
      <c r="W276" s="8">
        <v>5.6249999999999989E-3</v>
      </c>
      <c r="X276" s="12"/>
      <c r="Y276" s="12"/>
      <c r="Z276" s="12"/>
      <c r="AA276" s="12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</row>
    <row r="277" spans="1:44" ht="13" x14ac:dyDescent="0.3">
      <c r="A277" s="3">
        <f>WEEKNUM(Tabla1[[#This Row],[Fecha]])</f>
        <v>28</v>
      </c>
      <c r="B277" s="13">
        <v>44747</v>
      </c>
      <c r="C277" s="14">
        <f>+MONTH(Tabla1[[#This Row],[Fecha]])</f>
        <v>7</v>
      </c>
      <c r="D277" s="4">
        <f>+YEAR(Tabla1[[#This Row],[Fecha]])</f>
        <v>2022</v>
      </c>
      <c r="E277" s="1" t="s">
        <v>68</v>
      </c>
      <c r="F277" s="3"/>
      <c r="G277" s="15" t="str">
        <f>+TEXT(Tabla1[[#This Row],[Fecha]],"ddd")</f>
        <v>mar</v>
      </c>
      <c r="H277" s="3" t="s">
        <v>44</v>
      </c>
      <c r="I277" s="3">
        <v>2.99</v>
      </c>
      <c r="J277" s="12">
        <v>5.0000000000000001E-3</v>
      </c>
      <c r="K277" s="12">
        <v>1.4976851851851852E-2</v>
      </c>
      <c r="L277" s="4">
        <v>0</v>
      </c>
      <c r="M277" s="4">
        <f>+Tabla1[[#This Row],[Tiempo2]]*60</f>
        <v>0</v>
      </c>
      <c r="N277" s="4">
        <v>21</v>
      </c>
      <c r="O277" s="4">
        <v>34</v>
      </c>
      <c r="P277" s="4">
        <v>21.34</v>
      </c>
      <c r="Q277" s="16">
        <f>+Tabla1[[#This Row],[Hora en mins]]/60</f>
        <v>0.35566666666666669</v>
      </c>
      <c r="R277" s="16">
        <f>+COUNT(Tabla1[[#This Row],[1km]:[22km]])</f>
        <v>3</v>
      </c>
      <c r="S277" s="3">
        <v>167</v>
      </c>
      <c r="T277" s="3" t="s">
        <v>43</v>
      </c>
      <c r="U277" s="1">
        <v>165</v>
      </c>
      <c r="V277" s="3"/>
      <c r="W277" s="8">
        <v>5.37037037037037E-3</v>
      </c>
      <c r="X277" s="8">
        <v>4.8842592592592592E-3</v>
      </c>
      <c r="Y277" s="8">
        <v>4.7569444444444447E-3</v>
      </c>
      <c r="Z277" s="12"/>
      <c r="AA277" s="12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</row>
    <row r="278" spans="1:44" ht="13" x14ac:dyDescent="0.3">
      <c r="A278" s="3">
        <f>WEEKNUM(Tabla1[[#This Row],[Fecha]])</f>
        <v>28</v>
      </c>
      <c r="B278" s="13">
        <v>44747</v>
      </c>
      <c r="C278" s="14">
        <f>+MONTH(Tabla1[[#This Row],[Fecha]])</f>
        <v>7</v>
      </c>
      <c r="D278" s="4">
        <f>+YEAR(Tabla1[[#This Row],[Fecha]])</f>
        <v>2022</v>
      </c>
      <c r="E278" s="1" t="s">
        <v>68</v>
      </c>
      <c r="F278" s="3"/>
      <c r="G278" s="15" t="str">
        <f>+TEXT(Tabla1[[#This Row],[Fecha]],"ddd")</f>
        <v>mar</v>
      </c>
      <c r="H278" s="3" t="s">
        <v>44</v>
      </c>
      <c r="I278" s="3">
        <v>0.62</v>
      </c>
      <c r="J278" s="12">
        <v>5.0694444444444441E-3</v>
      </c>
      <c r="K278" s="12">
        <v>3.1597222222222222E-3</v>
      </c>
      <c r="L278" s="4">
        <v>0</v>
      </c>
      <c r="M278" s="4">
        <f>+Tabla1[[#This Row],[Tiempo2]]*60</f>
        <v>0</v>
      </c>
      <c r="N278" s="4">
        <v>4</v>
      </c>
      <c r="O278" s="4">
        <v>33</v>
      </c>
      <c r="P278" s="4">
        <v>4.33</v>
      </c>
      <c r="Q278" s="16">
        <f>+Tabla1[[#This Row],[Hora en mins]]/60</f>
        <v>7.2166666666666671E-2</v>
      </c>
      <c r="R278" s="16">
        <f>+COUNT(Tabla1[[#This Row],[1km]:[22km]])</f>
        <v>1</v>
      </c>
      <c r="S278" s="3">
        <v>35</v>
      </c>
      <c r="T278" s="3" t="s">
        <v>43</v>
      </c>
      <c r="U278" s="1">
        <v>154</v>
      </c>
      <c r="V278" s="3"/>
      <c r="W278" s="8">
        <v>5.0694444444444441E-3</v>
      </c>
      <c r="X278" s="12"/>
      <c r="Y278" s="12"/>
      <c r="Z278" s="12"/>
      <c r="AA278" s="12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</row>
    <row r="279" spans="1:44" ht="13" x14ac:dyDescent="0.3">
      <c r="A279" s="3">
        <f>WEEKNUM(Tabla1[[#This Row],[Fecha]])</f>
        <v>28</v>
      </c>
      <c r="B279" s="13">
        <v>44749</v>
      </c>
      <c r="C279" s="14">
        <f>+MONTH(Tabla1[[#This Row],[Fecha]])</f>
        <v>7</v>
      </c>
      <c r="D279" s="4">
        <f>+YEAR(Tabla1[[#This Row],[Fecha]])</f>
        <v>2022</v>
      </c>
      <c r="E279" s="1" t="s">
        <v>68</v>
      </c>
      <c r="F279" s="3"/>
      <c r="G279" s="15" t="str">
        <f>+TEXT(Tabla1[[#This Row],[Fecha]],"ddd")</f>
        <v>jue</v>
      </c>
      <c r="H279" s="3" t="s">
        <v>44</v>
      </c>
      <c r="I279" s="3">
        <v>4.2699999999999996</v>
      </c>
      <c r="J279" s="12">
        <v>4.9421296296296288E-3</v>
      </c>
      <c r="K279" s="12">
        <v>2.1134259259259259E-2</v>
      </c>
      <c r="L279" s="4">
        <v>0</v>
      </c>
      <c r="M279" s="4">
        <f>+Tabla1[[#This Row],[Tiempo2]]*60</f>
        <v>0</v>
      </c>
      <c r="N279" s="4">
        <v>30</v>
      </c>
      <c r="O279" s="4">
        <v>26</v>
      </c>
      <c r="P279" s="4">
        <v>30.26</v>
      </c>
      <c r="Q279" s="16">
        <f>+Tabla1[[#This Row],[Hora en mins]]/60</f>
        <v>0.50433333333333341</v>
      </c>
      <c r="R279" s="16">
        <f>+COUNT(Tabla1[[#This Row],[1km]:[22km]])</f>
        <v>5</v>
      </c>
      <c r="S279" s="3">
        <v>242</v>
      </c>
      <c r="T279" s="3" t="s">
        <v>43</v>
      </c>
      <c r="U279" s="1">
        <v>164</v>
      </c>
      <c r="V279" s="3"/>
      <c r="W279" s="8">
        <v>5.5208333333333333E-3</v>
      </c>
      <c r="X279" s="8">
        <v>5.0810185185185186E-3</v>
      </c>
      <c r="Y279" s="8">
        <v>4.8495370370370368E-3</v>
      </c>
      <c r="Z279" s="8">
        <v>4.4907407407407405E-3</v>
      </c>
      <c r="AA279" s="8">
        <v>4.4328703703703709E-3</v>
      </c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</row>
    <row r="280" spans="1:44" ht="13" x14ac:dyDescent="0.3">
      <c r="A280" s="3">
        <f>WEEKNUM(Tabla1[[#This Row],[Fecha]])</f>
        <v>28</v>
      </c>
      <c r="B280" s="13">
        <v>44749</v>
      </c>
      <c r="C280" s="14">
        <f>+MONTH(Tabla1[[#This Row],[Fecha]])</f>
        <v>7</v>
      </c>
      <c r="D280" s="4">
        <f>+YEAR(Tabla1[[#This Row],[Fecha]])</f>
        <v>2022</v>
      </c>
      <c r="E280" s="1" t="s">
        <v>68</v>
      </c>
      <c r="F280" s="3"/>
      <c r="G280" s="15" t="str">
        <f>+TEXT(Tabla1[[#This Row],[Fecha]],"ddd")</f>
        <v>jue</v>
      </c>
      <c r="H280" s="3" t="s">
        <v>44</v>
      </c>
      <c r="I280" s="3">
        <v>0.83</v>
      </c>
      <c r="J280" s="12">
        <v>6.2847222222222228E-3</v>
      </c>
      <c r="K280" s="12">
        <v>5.2314814814814819E-3</v>
      </c>
      <c r="L280" s="4">
        <v>0</v>
      </c>
      <c r="M280" s="4">
        <f>+Tabla1[[#This Row],[Tiempo2]]*60</f>
        <v>0</v>
      </c>
      <c r="N280" s="4">
        <v>7</v>
      </c>
      <c r="O280" s="4">
        <v>32</v>
      </c>
      <c r="P280" s="4">
        <v>7.32</v>
      </c>
      <c r="Q280" s="16">
        <f>+Tabla1[[#This Row],[Hora en mins]]/60</f>
        <v>0.12200000000000001</v>
      </c>
      <c r="R280" s="16">
        <f>+COUNT(Tabla1[[#This Row],[1km]:[22km]])</f>
        <v>1</v>
      </c>
      <c r="S280" s="3">
        <v>43</v>
      </c>
      <c r="T280" s="3" t="s">
        <v>43</v>
      </c>
      <c r="U280" s="1">
        <v>144</v>
      </c>
      <c r="V280" s="3"/>
      <c r="W280" s="8">
        <v>6.2847222222222228E-3</v>
      </c>
      <c r="X280" s="12"/>
      <c r="Y280" s="12"/>
      <c r="Z280" s="12"/>
      <c r="AA280" s="12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</row>
    <row r="281" spans="1:44" ht="13" x14ac:dyDescent="0.3">
      <c r="A281" s="3">
        <f>WEEKNUM(Tabla1[[#This Row],[Fecha]])</f>
        <v>29</v>
      </c>
      <c r="B281" s="13">
        <v>44752</v>
      </c>
      <c r="C281" s="14">
        <f>+MONTH(Tabla1[[#This Row],[Fecha]])</f>
        <v>7</v>
      </c>
      <c r="D281" s="4">
        <f>+YEAR(Tabla1[[#This Row],[Fecha]])</f>
        <v>2022</v>
      </c>
      <c r="E281" s="1" t="s">
        <v>67</v>
      </c>
      <c r="F281" s="3"/>
      <c r="G281" s="15" t="str">
        <f>+TEXT(Tabla1[[#This Row],[Fecha]],"ddd")</f>
        <v>dom</v>
      </c>
      <c r="H281" s="3" t="s">
        <v>44</v>
      </c>
      <c r="I281" s="3">
        <v>5.0199999999999996</v>
      </c>
      <c r="J281" s="12">
        <v>4.5949074074074078E-3</v>
      </c>
      <c r="K281" s="12">
        <v>2.3043981481481481E-2</v>
      </c>
      <c r="L281" s="4">
        <v>0</v>
      </c>
      <c r="M281" s="4">
        <f>+Tabla1[[#This Row],[Tiempo2]]*60</f>
        <v>0</v>
      </c>
      <c r="N281" s="4">
        <v>33</v>
      </c>
      <c r="O281" s="4">
        <v>11</v>
      </c>
      <c r="P281" s="4">
        <v>33.11</v>
      </c>
      <c r="Q281" s="16">
        <f>+Tabla1[[#This Row],[Hora en mins]]/60</f>
        <v>0.55183333333333329</v>
      </c>
      <c r="R281" s="16">
        <f>+COUNT(Tabla1[[#This Row],[1km]:[22km]])</f>
        <v>6</v>
      </c>
      <c r="S281" s="3">
        <v>289</v>
      </c>
      <c r="T281" s="3" t="s">
        <v>43</v>
      </c>
      <c r="U281" s="1">
        <v>173</v>
      </c>
      <c r="V281" s="3"/>
      <c r="W281" s="8">
        <v>5.3240740740740748E-3</v>
      </c>
      <c r="X281" s="8">
        <v>4.8958333333333328E-3</v>
      </c>
      <c r="Y281" s="8">
        <v>4.4212962962962956E-3</v>
      </c>
      <c r="Z281" s="8">
        <v>4.3749999999999995E-3</v>
      </c>
      <c r="AA281" s="8">
        <v>3.9930555555555561E-3</v>
      </c>
      <c r="AB281" s="8">
        <v>2.9861111111111113E-3</v>
      </c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</row>
    <row r="282" spans="1:44" ht="13" x14ac:dyDescent="0.3">
      <c r="A282" s="3">
        <f>WEEKNUM(Tabla1[[#This Row],[Fecha]])</f>
        <v>29</v>
      </c>
      <c r="B282" s="13">
        <v>44754</v>
      </c>
      <c r="C282" s="14">
        <f>+MONTH(Tabla1[[#This Row],[Fecha]])</f>
        <v>7</v>
      </c>
      <c r="D282" s="4">
        <f>+YEAR(Tabla1[[#This Row],[Fecha]])</f>
        <v>2022</v>
      </c>
      <c r="E282" s="1" t="s">
        <v>68</v>
      </c>
      <c r="F282" s="3"/>
      <c r="G282" s="15" t="str">
        <f>+TEXT(Tabla1[[#This Row],[Fecha]],"ddd")</f>
        <v>mar</v>
      </c>
      <c r="H282" s="3" t="s">
        <v>44</v>
      </c>
      <c r="I282" s="3">
        <v>2.54</v>
      </c>
      <c r="J282" s="12">
        <v>5.0810185185185186E-3</v>
      </c>
      <c r="K282" s="12">
        <v>1.292824074074074E-2</v>
      </c>
      <c r="L282" s="4">
        <v>0</v>
      </c>
      <c r="M282" s="4">
        <f>+Tabla1[[#This Row],[Tiempo2]]*60</f>
        <v>0</v>
      </c>
      <c r="N282" s="4">
        <v>18</v>
      </c>
      <c r="O282" s="4">
        <v>37</v>
      </c>
      <c r="P282" s="4">
        <v>18.37</v>
      </c>
      <c r="Q282" s="16">
        <f>+Tabla1[[#This Row],[Hora en mins]]/60</f>
        <v>0.3061666666666667</v>
      </c>
      <c r="R282" s="16">
        <f>+COUNT(Tabla1[[#This Row],[1km]:[22km]])</f>
        <v>3</v>
      </c>
      <c r="S282" s="3">
        <v>142</v>
      </c>
      <c r="T282" s="3" t="s">
        <v>43</v>
      </c>
      <c r="U282" s="1">
        <v>167</v>
      </c>
      <c r="V282" s="3"/>
      <c r="W282" s="8">
        <v>5.4398148148148149E-3</v>
      </c>
      <c r="X282" s="8">
        <v>4.8726851851851856E-3</v>
      </c>
      <c r="Y282" s="8">
        <v>4.6064814814814814E-3</v>
      </c>
      <c r="Z282" s="12"/>
      <c r="AA282" s="12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</row>
    <row r="283" spans="1:44" ht="13" x14ac:dyDescent="0.3">
      <c r="A283" s="3">
        <f>WEEKNUM(Tabla1[[#This Row],[Fecha]])</f>
        <v>36</v>
      </c>
      <c r="B283" s="13">
        <v>44806</v>
      </c>
      <c r="C283" s="14">
        <f>+MONTH(Tabla1[[#This Row],[Fecha]])</f>
        <v>9</v>
      </c>
      <c r="D283" s="4">
        <f>+YEAR(Tabla1[[#This Row],[Fecha]])</f>
        <v>2022</v>
      </c>
      <c r="E283" s="1" t="s">
        <v>68</v>
      </c>
      <c r="F283" s="3"/>
      <c r="G283" s="15" t="str">
        <f>+TEXT(Tabla1[[#This Row],[Fecha]],"ddd")</f>
        <v>vie</v>
      </c>
      <c r="H283" s="3" t="s">
        <v>44</v>
      </c>
      <c r="I283" s="3">
        <v>3.37</v>
      </c>
      <c r="J283" s="12">
        <v>5.1736111111111115E-3</v>
      </c>
      <c r="K283" s="12">
        <v>1.6782407407407409E-2</v>
      </c>
      <c r="L283" s="4">
        <v>0</v>
      </c>
      <c r="M283" s="4">
        <f>+Tabla1[[#This Row],[Tiempo2]]*60</f>
        <v>0</v>
      </c>
      <c r="N283" s="4">
        <v>24</v>
      </c>
      <c r="O283" s="4">
        <v>10</v>
      </c>
      <c r="P283" s="4">
        <v>24.1</v>
      </c>
      <c r="Q283" s="16">
        <f>+Tabla1[[#This Row],[Hora en mins]]/60</f>
        <v>0.40166666666666667</v>
      </c>
      <c r="R283" s="16">
        <f>+COUNT(Tabla1[[#This Row],[1km]:[22km]])</f>
        <v>4</v>
      </c>
      <c r="S283" s="3">
        <v>187</v>
      </c>
      <c r="T283" s="3" t="s">
        <v>43</v>
      </c>
      <c r="U283" s="1">
        <v>164</v>
      </c>
      <c r="V283" s="3"/>
      <c r="W283" s="12">
        <v>5.6712962962962958E-3</v>
      </c>
      <c r="X283" s="12">
        <v>5.162037037037037E-3</v>
      </c>
      <c r="Y283" s="12">
        <v>4.7685185185185183E-3</v>
      </c>
      <c r="Z283" s="12">
        <v>5.0231481481481481E-3</v>
      </c>
      <c r="AA283" s="12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VRIO DIRECTV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Mariana Fernandez</dc:creator>
  <cp:lastModifiedBy>Mariana Fernandez</cp:lastModifiedBy>
  <dcterms:created xsi:type="dcterms:W3CDTF">2022-08-30T15:16:22Z</dcterms:created>
  <dcterms:modified xsi:type="dcterms:W3CDTF">2022-09-04T20:00:09Z</dcterms:modified>
</cp:coreProperties>
</file>