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ets\Dropbox\"/>
    </mc:Choice>
  </mc:AlternateContent>
  <xr:revisionPtr revIDLastSave="0" documentId="8_{2E46FE3F-F394-4486-81F4-0435FAD9C4C5}" xr6:coauthVersionLast="36" xr6:coauthVersionMax="36" xr10:uidLastSave="{00000000-0000-0000-0000-000000000000}"/>
  <bookViews>
    <workbookView xWindow="0" yWindow="0" windowWidth="19200" windowHeight="7070" xr2:uid="{3D8AF096-A228-41EC-9CB6-5669F71EE4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2" i="1" l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21" i="1"/>
  <c r="H22" i="1" l="1"/>
  <c r="O22" i="1" s="1"/>
  <c r="H23" i="1"/>
  <c r="O23" i="1" s="1"/>
  <c r="H24" i="1"/>
  <c r="O24" i="1" s="1"/>
  <c r="H25" i="1"/>
  <c r="H26" i="1"/>
  <c r="H27" i="1"/>
  <c r="K27" i="1" s="1"/>
  <c r="H28" i="1"/>
  <c r="H29" i="1"/>
  <c r="O29" i="1" s="1"/>
  <c r="H30" i="1"/>
  <c r="O30" i="1" s="1"/>
  <c r="H31" i="1"/>
  <c r="O31" i="1" s="1"/>
  <c r="H32" i="1"/>
  <c r="O32" i="1" s="1"/>
  <c r="H33" i="1"/>
  <c r="K33" i="1" s="1"/>
  <c r="H34" i="1"/>
  <c r="H35" i="1"/>
  <c r="K35" i="1" s="1"/>
  <c r="H36" i="1"/>
  <c r="O36" i="1" s="1"/>
  <c r="H37" i="1"/>
  <c r="M37" i="1" s="1"/>
  <c r="H38" i="1"/>
  <c r="O38" i="1" s="1"/>
  <c r="H39" i="1"/>
  <c r="K39" i="1" s="1"/>
  <c r="H40" i="1"/>
  <c r="O40" i="1" s="1"/>
  <c r="H41" i="1"/>
  <c r="K41" i="1" s="1"/>
  <c r="H42" i="1"/>
  <c r="H43" i="1"/>
  <c r="K43" i="1" s="1"/>
  <c r="H44" i="1"/>
  <c r="O44" i="1" s="1"/>
  <c r="H45" i="1"/>
  <c r="O45" i="1" s="1"/>
  <c r="H46" i="1"/>
  <c r="O46" i="1" s="1"/>
  <c r="H47" i="1"/>
  <c r="O47" i="1" s="1"/>
  <c r="H48" i="1"/>
  <c r="O48" i="1" s="1"/>
  <c r="H49" i="1"/>
  <c r="H50" i="1"/>
  <c r="H51" i="1"/>
  <c r="K51" i="1" s="1"/>
  <c r="H52" i="1"/>
  <c r="O52" i="1" s="1"/>
  <c r="H53" i="1"/>
  <c r="K53" i="1" s="1"/>
  <c r="H54" i="1"/>
  <c r="K54" i="1" s="1"/>
  <c r="H55" i="1"/>
  <c r="K55" i="1" s="1"/>
  <c r="H56" i="1"/>
  <c r="O56" i="1" s="1"/>
  <c r="H57" i="1"/>
  <c r="H58" i="1"/>
  <c r="H59" i="1"/>
  <c r="K59" i="1" s="1"/>
  <c r="H60" i="1"/>
  <c r="H61" i="1"/>
  <c r="O61" i="1" s="1"/>
  <c r="H62" i="1"/>
  <c r="K62" i="1" s="1"/>
  <c r="H63" i="1"/>
  <c r="K63" i="1" s="1"/>
  <c r="H64" i="1"/>
  <c r="O64" i="1" s="1"/>
  <c r="H65" i="1"/>
  <c r="H66" i="1"/>
  <c r="K66" i="1" s="1"/>
  <c r="H67" i="1"/>
  <c r="K67" i="1" s="1"/>
  <c r="H68" i="1"/>
  <c r="O68" i="1" s="1"/>
  <c r="H69" i="1"/>
  <c r="O69" i="1" s="1"/>
  <c r="H70" i="1"/>
  <c r="M70" i="1" s="1"/>
  <c r="H71" i="1"/>
  <c r="O71" i="1" s="1"/>
  <c r="H72" i="1"/>
  <c r="O72" i="1" s="1"/>
  <c r="H73" i="1"/>
  <c r="H74" i="1"/>
  <c r="H75" i="1"/>
  <c r="K75" i="1" s="1"/>
  <c r="H76" i="1"/>
  <c r="M76" i="1" s="1"/>
  <c r="H77" i="1"/>
  <c r="O77" i="1" s="1"/>
  <c r="H78" i="1"/>
  <c r="M78" i="1" s="1"/>
  <c r="H79" i="1"/>
  <c r="M79" i="1" s="1"/>
  <c r="H80" i="1"/>
  <c r="O80" i="1" s="1"/>
  <c r="H81" i="1"/>
  <c r="H82" i="1"/>
  <c r="H83" i="1"/>
  <c r="K83" i="1" s="1"/>
  <c r="H84" i="1"/>
  <c r="M84" i="1" s="1"/>
  <c r="H85" i="1"/>
  <c r="O85" i="1" s="1"/>
  <c r="H86" i="1"/>
  <c r="O86" i="1" s="1"/>
  <c r="H87" i="1"/>
  <c r="O87" i="1" s="1"/>
  <c r="H88" i="1"/>
  <c r="O88" i="1" s="1"/>
  <c r="H89" i="1"/>
  <c r="K89" i="1" s="1"/>
  <c r="H90" i="1"/>
  <c r="H91" i="1"/>
  <c r="K91" i="1" s="1"/>
  <c r="H92" i="1"/>
  <c r="K92" i="1" s="1"/>
  <c r="H93" i="1"/>
  <c r="M93" i="1" s="1"/>
  <c r="H94" i="1"/>
  <c r="M94" i="1" s="1"/>
  <c r="H95" i="1"/>
  <c r="M95" i="1" s="1"/>
  <c r="H96" i="1"/>
  <c r="O96" i="1" s="1"/>
  <c r="H97" i="1"/>
  <c r="K97" i="1" s="1"/>
  <c r="H98" i="1"/>
  <c r="K98" i="1" s="1"/>
  <c r="H99" i="1"/>
  <c r="K99" i="1" s="1"/>
  <c r="H100" i="1"/>
  <c r="K100" i="1" s="1"/>
  <c r="H21" i="1"/>
  <c r="K21" i="1" s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K48" i="1" l="1"/>
  <c r="M53" i="1"/>
  <c r="O27" i="1"/>
  <c r="K96" i="1"/>
  <c r="K45" i="1"/>
  <c r="M35" i="1"/>
  <c r="K95" i="1"/>
  <c r="P95" i="1" s="1"/>
  <c r="Q95" i="1" s="1"/>
  <c r="K32" i="1"/>
  <c r="M29" i="1"/>
  <c r="K87" i="1"/>
  <c r="M99" i="1"/>
  <c r="O95" i="1"/>
  <c r="K79" i="1"/>
  <c r="M88" i="1"/>
  <c r="O83" i="1"/>
  <c r="K77" i="1"/>
  <c r="P77" i="1" s="1"/>
  <c r="Q77" i="1" s="1"/>
  <c r="M80" i="1"/>
  <c r="O67" i="1"/>
  <c r="K71" i="1"/>
  <c r="M77" i="1"/>
  <c r="O53" i="1"/>
  <c r="K69" i="1"/>
  <c r="M59" i="1"/>
  <c r="O37" i="1"/>
  <c r="K46" i="1"/>
  <c r="M92" i="1"/>
  <c r="M75" i="1"/>
  <c r="M27" i="1"/>
  <c r="O79" i="1"/>
  <c r="K70" i="1"/>
  <c r="K37" i="1"/>
  <c r="M91" i="1"/>
  <c r="M69" i="1"/>
  <c r="P69" i="1" s="1"/>
  <c r="Q69" i="1" s="1"/>
  <c r="M51" i="1"/>
  <c r="O99" i="1"/>
  <c r="O78" i="1"/>
  <c r="O51" i="1"/>
  <c r="M67" i="1"/>
  <c r="M43" i="1"/>
  <c r="O75" i="1"/>
  <c r="K86" i="1"/>
  <c r="K31" i="1"/>
  <c r="M87" i="1"/>
  <c r="M64" i="1"/>
  <c r="M39" i="1"/>
  <c r="O93" i="1"/>
  <c r="O70" i="1"/>
  <c r="O43" i="1"/>
  <c r="M54" i="1"/>
  <c r="O54" i="1"/>
  <c r="K80" i="1"/>
  <c r="K61" i="1"/>
  <c r="K23" i="1"/>
  <c r="M83" i="1"/>
  <c r="M63" i="1"/>
  <c r="M38" i="1"/>
  <c r="O92" i="1"/>
  <c r="O39" i="1"/>
  <c r="K22" i="1"/>
  <c r="O91" i="1"/>
  <c r="K78" i="1"/>
  <c r="K47" i="1"/>
  <c r="M100" i="1"/>
  <c r="M55" i="1"/>
  <c r="M30" i="1"/>
  <c r="O84" i="1"/>
  <c r="O59" i="1"/>
  <c r="O35" i="1"/>
  <c r="M98" i="1"/>
  <c r="O98" i="1"/>
  <c r="M90" i="1"/>
  <c r="O90" i="1"/>
  <c r="M82" i="1"/>
  <c r="O82" i="1"/>
  <c r="M74" i="1"/>
  <c r="O74" i="1"/>
  <c r="M66" i="1"/>
  <c r="O66" i="1"/>
  <c r="M58" i="1"/>
  <c r="O58" i="1"/>
  <c r="K50" i="1"/>
  <c r="M50" i="1"/>
  <c r="O50" i="1"/>
  <c r="K42" i="1"/>
  <c r="M42" i="1"/>
  <c r="O42" i="1"/>
  <c r="K34" i="1"/>
  <c r="M34" i="1"/>
  <c r="O34" i="1"/>
  <c r="K26" i="1"/>
  <c r="M26" i="1"/>
  <c r="O26" i="1"/>
  <c r="K88" i="1"/>
  <c r="K58" i="1"/>
  <c r="M40" i="1"/>
  <c r="O94" i="1"/>
  <c r="O55" i="1"/>
  <c r="M89" i="1"/>
  <c r="O89" i="1"/>
  <c r="M65" i="1"/>
  <c r="O65" i="1"/>
  <c r="M33" i="1"/>
  <c r="O33" i="1"/>
  <c r="M24" i="1"/>
  <c r="K94" i="1"/>
  <c r="K85" i="1"/>
  <c r="K76" i="1"/>
  <c r="K65" i="1"/>
  <c r="K30" i="1"/>
  <c r="M96" i="1"/>
  <c r="M86" i="1"/>
  <c r="M62" i="1"/>
  <c r="M48" i="1"/>
  <c r="M23" i="1"/>
  <c r="O63" i="1"/>
  <c r="M97" i="1"/>
  <c r="O97" i="1"/>
  <c r="M73" i="1"/>
  <c r="O73" i="1"/>
  <c r="M41" i="1"/>
  <c r="O41" i="1"/>
  <c r="K56" i="1"/>
  <c r="K93" i="1"/>
  <c r="K84" i="1"/>
  <c r="K74" i="1"/>
  <c r="K64" i="1"/>
  <c r="K40" i="1"/>
  <c r="P40" i="1" s="1"/>
  <c r="Q40" i="1" s="1"/>
  <c r="K29" i="1"/>
  <c r="M85" i="1"/>
  <c r="M72" i="1"/>
  <c r="M61" i="1"/>
  <c r="M47" i="1"/>
  <c r="M22" i="1"/>
  <c r="O76" i="1"/>
  <c r="O62" i="1"/>
  <c r="M57" i="1"/>
  <c r="O57" i="1"/>
  <c r="M25" i="1"/>
  <c r="O25" i="1"/>
  <c r="K82" i="1"/>
  <c r="K73" i="1"/>
  <c r="K25" i="1"/>
  <c r="M71" i="1"/>
  <c r="M46" i="1"/>
  <c r="M32" i="1"/>
  <c r="O100" i="1"/>
  <c r="M81" i="1"/>
  <c r="O81" i="1"/>
  <c r="M49" i="1"/>
  <c r="O49" i="1"/>
  <c r="K57" i="1"/>
  <c r="K68" i="1"/>
  <c r="M68" i="1"/>
  <c r="K60" i="1"/>
  <c r="M60" i="1"/>
  <c r="K52" i="1"/>
  <c r="M52" i="1"/>
  <c r="K44" i="1"/>
  <c r="M44" i="1"/>
  <c r="K36" i="1"/>
  <c r="M36" i="1"/>
  <c r="K28" i="1"/>
  <c r="M28" i="1"/>
  <c r="K90" i="1"/>
  <c r="K81" i="1"/>
  <c r="K72" i="1"/>
  <c r="K49" i="1"/>
  <c r="K38" i="1"/>
  <c r="K24" i="1"/>
  <c r="M56" i="1"/>
  <c r="M45" i="1"/>
  <c r="M31" i="1"/>
  <c r="O60" i="1"/>
  <c r="O28" i="1"/>
  <c r="P53" i="1" l="1"/>
  <c r="Q53" i="1" s="1"/>
  <c r="P54" i="1"/>
  <c r="Q54" i="1" s="1"/>
  <c r="P86" i="1"/>
  <c r="Q86" i="1" s="1"/>
  <c r="P100" i="1"/>
  <c r="Q100" i="1" s="1"/>
  <c r="P59" i="1"/>
  <c r="Q59" i="1" s="1"/>
  <c r="P81" i="1"/>
  <c r="Q81" i="1" s="1"/>
  <c r="P70" i="1"/>
  <c r="Q70" i="1" s="1"/>
  <c r="P43" i="1"/>
  <c r="Q43" i="1" s="1"/>
  <c r="P37" i="1"/>
  <c r="Q37" i="1" s="1"/>
  <c r="P35" i="1"/>
  <c r="Q35" i="1" s="1"/>
  <c r="P80" i="1"/>
  <c r="Q80" i="1" s="1"/>
  <c r="P29" i="1"/>
  <c r="Q29" i="1" s="1"/>
  <c r="P31" i="1"/>
  <c r="Q31" i="1" s="1"/>
  <c r="P92" i="1"/>
  <c r="Q92" i="1" s="1"/>
  <c r="P88" i="1"/>
  <c r="Q88" i="1" s="1"/>
  <c r="P67" i="1"/>
  <c r="Q67" i="1" s="1"/>
  <c r="P39" i="1"/>
  <c r="Q39" i="1" s="1"/>
  <c r="P51" i="1"/>
  <c r="Q51" i="1" s="1"/>
  <c r="P79" i="1"/>
  <c r="Q79" i="1" s="1"/>
  <c r="P83" i="1"/>
  <c r="Q83" i="1" s="1"/>
  <c r="P32" i="1"/>
  <c r="Q32" i="1" s="1"/>
  <c r="P46" i="1"/>
  <c r="Q46" i="1" s="1"/>
  <c r="P48" i="1"/>
  <c r="Q48" i="1" s="1"/>
  <c r="P55" i="1"/>
  <c r="Q55" i="1" s="1"/>
  <c r="P27" i="1"/>
  <c r="Q27" i="1" s="1"/>
  <c r="P62" i="1"/>
  <c r="Q62" i="1" s="1"/>
  <c r="P72" i="1"/>
  <c r="Q72" i="1" s="1"/>
  <c r="P57" i="1"/>
  <c r="Q57" i="1" s="1"/>
  <c r="P64" i="1"/>
  <c r="Q64" i="1" s="1"/>
  <c r="P45" i="1"/>
  <c r="Q45" i="1" s="1"/>
  <c r="P82" i="1"/>
  <c r="Q82" i="1" s="1"/>
  <c r="P96" i="1"/>
  <c r="Q96" i="1" s="1"/>
  <c r="P34" i="1"/>
  <c r="Q34" i="1" s="1"/>
  <c r="P99" i="1"/>
  <c r="Q99" i="1" s="1"/>
  <c r="P87" i="1"/>
  <c r="Q87" i="1" s="1"/>
  <c r="P91" i="1"/>
  <c r="Q91" i="1" s="1"/>
  <c r="P24" i="1"/>
  <c r="Q24" i="1" s="1"/>
  <c r="P75" i="1"/>
  <c r="Q75" i="1" s="1"/>
  <c r="P41" i="1"/>
  <c r="Q41" i="1" s="1"/>
  <c r="P63" i="1"/>
  <c r="Q63" i="1" s="1"/>
  <c r="P66" i="1"/>
  <c r="Q66" i="1" s="1"/>
  <c r="P71" i="1"/>
  <c r="Q71" i="1" s="1"/>
  <c r="P23" i="1"/>
  <c r="Q23" i="1" s="1"/>
  <c r="P89" i="1"/>
  <c r="Q89" i="1" s="1"/>
  <c r="P47" i="1"/>
  <c r="Q47" i="1" s="1"/>
  <c r="P98" i="1"/>
  <c r="Q98" i="1" s="1"/>
  <c r="P22" i="1"/>
  <c r="Q22" i="1" s="1"/>
  <c r="P74" i="1"/>
  <c r="Q74" i="1" s="1"/>
  <c r="P61" i="1"/>
  <c r="Q61" i="1" s="1"/>
  <c r="P93" i="1"/>
  <c r="Q93" i="1" s="1"/>
  <c r="P30" i="1"/>
  <c r="Q30" i="1" s="1"/>
  <c r="P78" i="1"/>
  <c r="Q78" i="1" s="1"/>
  <c r="P84" i="1"/>
  <c r="Q84" i="1" s="1"/>
  <c r="P38" i="1"/>
  <c r="Q38" i="1" s="1"/>
  <c r="P49" i="1"/>
  <c r="Q49" i="1" s="1"/>
  <c r="P97" i="1"/>
  <c r="Q97" i="1" s="1"/>
  <c r="P65" i="1"/>
  <c r="Q65" i="1" s="1"/>
  <c r="P33" i="1"/>
  <c r="Q33" i="1" s="1"/>
  <c r="P44" i="1"/>
  <c r="Q44" i="1" s="1"/>
  <c r="P56" i="1"/>
  <c r="Q56" i="1" s="1"/>
  <c r="P42" i="1"/>
  <c r="Q42" i="1" s="1"/>
  <c r="P52" i="1"/>
  <c r="Q52" i="1" s="1"/>
  <c r="P73" i="1"/>
  <c r="Q73" i="1" s="1"/>
  <c r="P76" i="1"/>
  <c r="Q76" i="1" s="1"/>
  <c r="P60" i="1"/>
  <c r="Q60" i="1" s="1"/>
  <c r="P85" i="1"/>
  <c r="Q85" i="1" s="1"/>
  <c r="P26" i="1"/>
  <c r="Q26" i="1" s="1"/>
  <c r="P90" i="1"/>
  <c r="Q90" i="1" s="1"/>
  <c r="P94" i="1"/>
  <c r="Q94" i="1" s="1"/>
  <c r="P50" i="1"/>
  <c r="Q50" i="1" s="1"/>
  <c r="P25" i="1"/>
  <c r="Q25" i="1" s="1"/>
  <c r="P28" i="1"/>
  <c r="Q28" i="1" s="1"/>
  <c r="P36" i="1"/>
  <c r="Q36" i="1" s="1"/>
  <c r="P68" i="1"/>
  <c r="Q68" i="1" s="1"/>
  <c r="P58" i="1"/>
  <c r="Q58" i="1" s="1"/>
  <c r="O21" i="1" l="1"/>
  <c r="M21" i="1"/>
  <c r="G21" i="1"/>
  <c r="P21" i="1" l="1"/>
  <c r="Q21" i="1" s="1"/>
</calcChain>
</file>

<file path=xl/sharedStrings.xml><?xml version="1.0" encoding="utf-8"?>
<sst xmlns="http://schemas.openxmlformats.org/spreadsheetml/2006/main" count="36" uniqueCount="36">
  <si>
    <t>Exp</t>
  </si>
  <si>
    <t>tR/min</t>
  </si>
  <si>
    <t>Equiv</t>
  </si>
  <si>
    <t>Temp/°C</t>
  </si>
  <si>
    <t>Reactor volume</t>
  </si>
  <si>
    <t>ml</t>
  </si>
  <si>
    <t>Pump 1</t>
  </si>
  <si>
    <t>Biphenyl/M</t>
  </si>
  <si>
    <t>Copper Iodide/M</t>
  </si>
  <si>
    <t>Pyrrolidine/M</t>
  </si>
  <si>
    <t>PhMe:MeCN (2:1)</t>
  </si>
  <si>
    <r>
      <t>Ph(PPh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/M</t>
    </r>
  </si>
  <si>
    <t>SM conc in the reactor (M)</t>
  </si>
  <si>
    <r>
      <t>Pump 2/mLmin</t>
    </r>
    <r>
      <rPr>
        <b/>
        <vertAlign val="superscript"/>
        <sz val="11"/>
        <color theme="1"/>
        <rFont val="Calibri"/>
        <family val="2"/>
        <scheme val="minor"/>
      </rPr>
      <t>-1</t>
    </r>
  </si>
  <si>
    <r>
      <t>Pump 3/mLmin</t>
    </r>
    <r>
      <rPr>
        <b/>
        <vertAlign val="superscript"/>
        <sz val="11"/>
        <color theme="1"/>
        <rFont val="Calibri"/>
        <family val="2"/>
        <scheme val="minor"/>
      </rPr>
      <t>-1</t>
    </r>
  </si>
  <si>
    <t>starting material (3,5-dibromopyridine)/M</t>
  </si>
  <si>
    <t>Pump 2</t>
  </si>
  <si>
    <t>1-Hexyne/M</t>
  </si>
  <si>
    <t>PhMe</t>
  </si>
  <si>
    <t>Pump 3 (dilution)</t>
  </si>
  <si>
    <t>MeCN</t>
  </si>
  <si>
    <t>SM/(mol%)</t>
  </si>
  <si>
    <t>Mono/(mol%)</t>
  </si>
  <si>
    <t>Bis/(mol%)</t>
  </si>
  <si>
    <t>SM (M)</t>
  </si>
  <si>
    <t>Mono (M)</t>
  </si>
  <si>
    <t>Bis/(M)</t>
  </si>
  <si>
    <t>Mass Balance (M)</t>
  </si>
  <si>
    <t>Mass Balance %</t>
  </si>
  <si>
    <t>Residence time (minutes)</t>
  </si>
  <si>
    <t>Equivalence of 1-Hexyne</t>
  </si>
  <si>
    <r>
      <t>Pump 1/mLmin</t>
    </r>
    <r>
      <rPr>
        <b/>
        <vertAlign val="superscript"/>
        <sz val="11"/>
        <color theme="1"/>
        <rFont val="Calibri"/>
        <family val="2"/>
        <scheme val="minor"/>
      </rPr>
      <t>-1</t>
    </r>
  </si>
  <si>
    <t>SM pump</t>
  </si>
  <si>
    <t>Hexyne pump</t>
  </si>
  <si>
    <t>diluent pump</t>
  </si>
  <si>
    <t>Hex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</si>
</sst>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84ABD1"/>
        <bgColor indexed="64"/>
      </patternFill>
    </fill>
    <fill>
      <patternFill patternType="solid">
        <fgColor rgb="FF93B97F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4" fontId="1" fillId="2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165" fontId="0" fillId="0" borderId="0" xfId="0" applyNumberForma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164" fontId="0" fillId="0" borderId="0" xfId="0" applyNumberFormat="1" applyAlignment="1">
      <alignment horizontal="center"/>
    </xf>
    <xf numFmtId="0" fontId="0" fillId="0" borderId="0" xfId="0" applyAlignment="1"/>
    <xf numFmtId="0" fontId="4" fillId="0" borderId="0" xfId="0" applyFont="1"/>
    <xf numFmtId="164" fontId="0" fillId="0" borderId="0" xfId="0" applyNumberFormat="1" applyFill="1" applyAlignment="1">
      <alignment horizontal="center" vertical="center" wrapText="1"/>
    </xf>
    <xf numFmtId="0" fontId="0" fillId="0" borderId="0" xfId="0" applyFill="1" applyAlignment="1">
      <alignment horizontal="center"/>
    </xf>
    <xf numFmtId="165" fontId="0" fillId="0" borderId="0" xfId="0" applyNumberForma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907C7-6D4E-4068-BC09-429C5D24F2CB}">
  <dimension ref="A1:Q104"/>
  <sheetViews>
    <sheetView tabSelected="1" zoomScale="70" zoomScaleNormal="70" workbookViewId="0">
      <selection activeCell="B20" sqref="B20"/>
    </sheetView>
  </sheetViews>
  <sheetFormatPr defaultRowHeight="14.5" x14ac:dyDescent="0.35"/>
  <cols>
    <col min="1" max="1" width="39.26953125" bestFit="1" customWidth="1"/>
    <col min="2" max="2" width="24.26953125" bestFit="1" customWidth="1"/>
    <col min="3" max="3" width="23.26953125" bestFit="1" customWidth="1"/>
    <col min="4" max="4" width="10.453125" customWidth="1"/>
    <col min="5" max="5" width="16.26953125" customWidth="1"/>
    <col min="6" max="6" width="16.453125" customWidth="1"/>
    <col min="7" max="7" width="15.7265625" customWidth="1"/>
    <col min="8" max="9" width="20" customWidth="1"/>
    <col min="10" max="10" width="19.1796875" customWidth="1"/>
    <col min="11" max="11" width="12" bestFit="1" customWidth="1"/>
    <col min="12" max="12" width="20.1796875" customWidth="1"/>
    <col min="13" max="13" width="12" bestFit="1" customWidth="1"/>
    <col min="14" max="14" width="14.1796875" customWidth="1"/>
    <col min="15" max="15" width="14" customWidth="1"/>
    <col min="16" max="16" width="10" customWidth="1"/>
    <col min="17" max="17" width="15.26953125" customWidth="1"/>
  </cols>
  <sheetData>
    <row r="1" spans="1:2" x14ac:dyDescent="0.35">
      <c r="A1" s="3"/>
      <c r="B1" s="3" t="s">
        <v>5</v>
      </c>
    </row>
    <row r="2" spans="1:2" x14ac:dyDescent="0.35">
      <c r="A2" s="3" t="s">
        <v>4</v>
      </c>
      <c r="B2" s="3">
        <v>3</v>
      </c>
    </row>
    <row r="3" spans="1:2" x14ac:dyDescent="0.35">
      <c r="A3" s="3"/>
      <c r="B3" s="3"/>
    </row>
    <row r="4" spans="1:2" x14ac:dyDescent="0.35">
      <c r="A4" s="19" t="s">
        <v>6</v>
      </c>
      <c r="B4" s="19"/>
    </row>
    <row r="5" spans="1:2" x14ac:dyDescent="0.35">
      <c r="A5" s="3" t="s">
        <v>15</v>
      </c>
      <c r="B5" s="7">
        <v>0.60599999999999998</v>
      </c>
    </row>
    <row r="6" spans="1:2" ht="16.5" customHeight="1" x14ac:dyDescent="0.35">
      <c r="A6" s="3" t="s">
        <v>7</v>
      </c>
      <c r="B6" s="7">
        <v>0.122</v>
      </c>
    </row>
    <row r="7" spans="1:2" ht="16.5" x14ac:dyDescent="0.45">
      <c r="A7" s="3" t="s">
        <v>11</v>
      </c>
      <c r="B7" s="3">
        <v>8.9999999999999993E-3</v>
      </c>
    </row>
    <row r="8" spans="1:2" x14ac:dyDescent="0.35">
      <c r="A8" s="3" t="s">
        <v>8</v>
      </c>
      <c r="B8" s="7">
        <v>6.0999999999999999E-2</v>
      </c>
    </row>
    <row r="9" spans="1:2" x14ac:dyDescent="0.35">
      <c r="A9" s="3" t="s">
        <v>9</v>
      </c>
      <c r="B9" s="7">
        <v>1.849</v>
      </c>
    </row>
    <row r="10" spans="1:2" x14ac:dyDescent="0.35">
      <c r="A10" s="20" t="s">
        <v>10</v>
      </c>
      <c r="B10" s="20"/>
    </row>
    <row r="12" spans="1:2" x14ac:dyDescent="0.35">
      <c r="A12" s="19" t="s">
        <v>16</v>
      </c>
      <c r="B12" s="19"/>
    </row>
    <row r="13" spans="1:2" x14ac:dyDescent="0.35">
      <c r="A13" s="3" t="s">
        <v>17</v>
      </c>
      <c r="B13" s="7">
        <v>0.83499999999999996</v>
      </c>
    </row>
    <row r="14" spans="1:2" x14ac:dyDescent="0.35">
      <c r="A14" s="20" t="s">
        <v>18</v>
      </c>
      <c r="B14" s="20"/>
    </row>
    <row r="16" spans="1:2" x14ac:dyDescent="0.35">
      <c r="A16" s="19" t="s">
        <v>19</v>
      </c>
      <c r="B16" s="19"/>
    </row>
    <row r="17" spans="1:17" x14ac:dyDescent="0.35">
      <c r="A17" s="20" t="s">
        <v>20</v>
      </c>
      <c r="B17" s="20"/>
    </row>
    <row r="18" spans="1:17" x14ac:dyDescent="0.35">
      <c r="A18" s="3"/>
      <c r="B18" s="3"/>
    </row>
    <row r="19" spans="1:17" x14ac:dyDescent="0.35">
      <c r="B19" s="15" t="s">
        <v>29</v>
      </c>
      <c r="C19" s="15" t="s">
        <v>30</v>
      </c>
      <c r="E19" s="15" t="s">
        <v>32</v>
      </c>
      <c r="F19" s="15" t="s">
        <v>33</v>
      </c>
      <c r="G19" s="15" t="s">
        <v>34</v>
      </c>
    </row>
    <row r="20" spans="1:17" ht="43.5" x14ac:dyDescent="0.35">
      <c r="A20" s="1" t="s">
        <v>0</v>
      </c>
      <c r="B20" s="2" t="s">
        <v>1</v>
      </c>
      <c r="C20" s="2" t="s">
        <v>2</v>
      </c>
      <c r="D20" s="2" t="s">
        <v>3</v>
      </c>
      <c r="E20" s="8" t="s">
        <v>31</v>
      </c>
      <c r="F20" s="8" t="s">
        <v>13</v>
      </c>
      <c r="G20" s="8" t="s">
        <v>14</v>
      </c>
      <c r="H20" s="12" t="s">
        <v>12</v>
      </c>
      <c r="I20" s="12" t="s">
        <v>35</v>
      </c>
      <c r="J20" s="10" t="s">
        <v>21</v>
      </c>
      <c r="K20" s="10" t="s">
        <v>24</v>
      </c>
      <c r="L20" s="10" t="s">
        <v>22</v>
      </c>
      <c r="M20" s="10" t="s">
        <v>25</v>
      </c>
      <c r="N20" s="10" t="s">
        <v>23</v>
      </c>
      <c r="O20" s="10" t="s">
        <v>26</v>
      </c>
      <c r="P20" s="10" t="s">
        <v>27</v>
      </c>
      <c r="Q20" s="10" t="s">
        <v>28</v>
      </c>
    </row>
    <row r="21" spans="1:17" x14ac:dyDescent="0.35">
      <c r="A21" s="3">
        <v>1</v>
      </c>
      <c r="B21" s="4">
        <v>2.8089887640449436</v>
      </c>
      <c r="C21" s="5">
        <v>1.5890157564143508</v>
      </c>
      <c r="D21" s="6">
        <v>121.3</v>
      </c>
      <c r="E21" s="9">
        <v>0.496</v>
      </c>
      <c r="F21" s="9">
        <v>0.57199999999999995</v>
      </c>
      <c r="G21" s="9">
        <f>(E21+F21)*5</f>
        <v>5.34</v>
      </c>
      <c r="H21" s="17">
        <f xml:space="preserve"> E21*$B$5/(E21+F21)</f>
        <v>0.28143820224719102</v>
      </c>
      <c r="I21" s="17">
        <f>H21*C21</f>
        <v>0.44720973782771528</v>
      </c>
      <c r="J21" s="11">
        <v>3.3239894639522336</v>
      </c>
      <c r="K21" s="11">
        <f>H21/100*J21</f>
        <v>9.3549761902332069E-3</v>
      </c>
      <c r="L21" s="11">
        <v>68.755615644996311</v>
      </c>
      <c r="M21" s="11">
        <f>H21/100*L21</f>
        <v>0.19350456861526602</v>
      </c>
      <c r="N21" s="11">
        <v>28.479008939917389</v>
      </c>
      <c r="O21" s="11">
        <f>H21/100*N21</f>
        <v>8.01508107783203E-2</v>
      </c>
      <c r="P21" s="18">
        <f>SUM(K21,M21,O21)</f>
        <v>0.28301035558381954</v>
      </c>
      <c r="Q21" s="17">
        <f>P21/H21*100</f>
        <v>100.55861404886592</v>
      </c>
    </row>
    <row r="22" spans="1:17" x14ac:dyDescent="0.35">
      <c r="A22" s="3">
        <v>2</v>
      </c>
      <c r="B22" s="4">
        <v>1.4306151645207439</v>
      </c>
      <c r="C22" s="5">
        <v>1.3351926741969975</v>
      </c>
      <c r="D22" s="6">
        <v>122.9</v>
      </c>
      <c r="E22" s="9">
        <v>1.0649999999999999</v>
      </c>
      <c r="F22" s="9">
        <v>1.032</v>
      </c>
      <c r="G22" s="9">
        <f t="shared" ref="G22:G85" si="0">(E22+F22)*5</f>
        <v>10.484999999999999</v>
      </c>
      <c r="H22" s="17">
        <f xml:space="preserve"> E22*$B$5/(E22+F22)</f>
        <v>0.3077682403433476</v>
      </c>
      <c r="I22" s="17">
        <f t="shared" ref="I22:I85" si="1">H22*C22</f>
        <v>0.41092989985693851</v>
      </c>
      <c r="J22" s="16">
        <v>10.284582743988684</v>
      </c>
      <c r="K22" s="11">
        <f t="shared" ref="K22:K85" si="2">H22/100*J22</f>
        <v>3.1652679337829545E-2</v>
      </c>
      <c r="L22" s="16">
        <v>73.800753526680111</v>
      </c>
      <c r="M22" s="11">
        <f t="shared" ref="M22:M85" si="3">H22/100*L22</f>
        <v>0.2271352804891944</v>
      </c>
      <c r="N22" s="16">
        <v>17.659411756153588</v>
      </c>
      <c r="O22" s="11">
        <f t="shared" ref="O22:O85" si="4">H22/100*N22</f>
        <v>5.435006081690015E-2</v>
      </c>
      <c r="P22" s="18">
        <f t="shared" ref="P22:P85" si="5">SUM(K22,M22,O22)</f>
        <v>0.3131380206439241</v>
      </c>
      <c r="Q22" s="17">
        <f t="shared" ref="Q22:Q85" si="6">P22/H22*100</f>
        <v>101.74474802682238</v>
      </c>
    </row>
    <row r="23" spans="1:17" x14ac:dyDescent="0.35">
      <c r="A23" s="6">
        <v>3</v>
      </c>
      <c r="B23" s="4">
        <v>6.0975609756097562</v>
      </c>
      <c r="C23" s="5">
        <v>1.3778877887788779</v>
      </c>
      <c r="D23" s="6">
        <v>123.6</v>
      </c>
      <c r="E23" s="9">
        <v>0.246</v>
      </c>
      <c r="F23" s="9">
        <v>0.246</v>
      </c>
      <c r="G23" s="9">
        <f t="shared" si="0"/>
        <v>2.46</v>
      </c>
      <c r="H23" s="17">
        <f xml:space="preserve"> E23*$B$5/(E23+F23)</f>
        <v>0.30299999999999999</v>
      </c>
      <c r="I23" s="17">
        <f t="shared" si="1"/>
        <v>0.41749999999999998</v>
      </c>
      <c r="J23" s="16">
        <v>7.706148625833249</v>
      </c>
      <c r="K23" s="11">
        <f t="shared" si="2"/>
        <v>2.3349630336274744E-2</v>
      </c>
      <c r="L23" s="16">
        <v>76.377047635769529</v>
      </c>
      <c r="M23" s="11">
        <f t="shared" si="3"/>
        <v>0.23142245433638164</v>
      </c>
      <c r="N23" s="16">
        <v>21.416720301611033</v>
      </c>
      <c r="O23" s="11">
        <f t="shared" si="4"/>
        <v>6.4892662513881427E-2</v>
      </c>
      <c r="P23" s="18">
        <f t="shared" si="5"/>
        <v>0.31966474718653781</v>
      </c>
      <c r="Q23" s="17">
        <f t="shared" si="6"/>
        <v>105.4999165632138</v>
      </c>
    </row>
    <row r="24" spans="1:17" x14ac:dyDescent="0.35">
      <c r="A24" s="6">
        <v>4</v>
      </c>
      <c r="B24" s="4">
        <v>4.1551246537396125</v>
      </c>
      <c r="C24" s="5">
        <v>1.2195925858904428</v>
      </c>
      <c r="D24" s="6">
        <v>125.7</v>
      </c>
      <c r="E24" s="9">
        <v>0.38300000000000001</v>
      </c>
      <c r="F24" s="9">
        <v>0.33900000000000002</v>
      </c>
      <c r="G24" s="9">
        <f t="shared" si="0"/>
        <v>3.61</v>
      </c>
      <c r="H24" s="17">
        <f xml:space="preserve"> E24*$B$5/(E24+F24)</f>
        <v>0.32146537396121883</v>
      </c>
      <c r="I24" s="17">
        <f t="shared" si="1"/>
        <v>0.39205678670360111</v>
      </c>
      <c r="J24" s="16">
        <v>11.749519899725163</v>
      </c>
      <c r="K24" s="11">
        <f t="shared" si="2"/>
        <v>3.777063808429932E-2</v>
      </c>
      <c r="L24" s="16">
        <v>73.137696351115807</v>
      </c>
      <c r="M24" s="11">
        <f t="shared" si="3"/>
        <v>0.23511236908173513</v>
      </c>
      <c r="N24" s="16">
        <v>15.990073744131694</v>
      </c>
      <c r="O24" s="11">
        <f t="shared" si="4"/>
        <v>5.1402550358247617E-2</v>
      </c>
      <c r="P24" s="18">
        <f t="shared" si="5"/>
        <v>0.32428555752428212</v>
      </c>
      <c r="Q24" s="17">
        <f t="shared" si="6"/>
        <v>100.87728999497267</v>
      </c>
    </row>
    <row r="25" spans="1:17" x14ac:dyDescent="0.35">
      <c r="A25" s="6">
        <v>5</v>
      </c>
      <c r="B25" s="4">
        <v>1.7678255745433116</v>
      </c>
      <c r="C25" s="5">
        <v>1.5670436691024265</v>
      </c>
      <c r="D25" s="6">
        <v>126.5</v>
      </c>
      <c r="E25" s="9">
        <v>0.79400000000000004</v>
      </c>
      <c r="F25" s="9">
        <v>0.90300000000000002</v>
      </c>
      <c r="G25" s="9">
        <f t="shared" si="0"/>
        <v>8.4849999999999994</v>
      </c>
      <c r="H25" s="17">
        <f xml:space="preserve"> E25*$B$5/(E25+F25)</f>
        <v>0.2835380082498527</v>
      </c>
      <c r="I25" s="17">
        <f t="shared" si="1"/>
        <v>0.44431644077784327</v>
      </c>
      <c r="J25" s="16">
        <v>4.332360287700503</v>
      </c>
      <c r="K25" s="11">
        <f t="shared" si="2"/>
        <v>1.2283888069953593E-2</v>
      </c>
      <c r="L25" s="16">
        <v>71.364846897041417</v>
      </c>
      <c r="M25" s="11">
        <f t="shared" si="3"/>
        <v>0.20234646548242805</v>
      </c>
      <c r="N25" s="16">
        <v>25.79479055788229</v>
      </c>
      <c r="O25" s="11">
        <f t="shared" si="4"/>
        <v>7.3138035380040517E-2</v>
      </c>
      <c r="P25" s="18">
        <f t="shared" si="5"/>
        <v>0.28776838893242218</v>
      </c>
      <c r="Q25" s="17">
        <f t="shared" si="6"/>
        <v>101.49199774262424</v>
      </c>
    </row>
    <row r="26" spans="1:17" x14ac:dyDescent="0.35">
      <c r="A26" s="6">
        <v>6</v>
      </c>
      <c r="B26" s="4">
        <v>7.8740157480314963</v>
      </c>
      <c r="C26" s="5">
        <v>1.3142929677583144</v>
      </c>
      <c r="D26" s="4">
        <v>128</v>
      </c>
      <c r="E26" s="9">
        <v>0.19500000000000001</v>
      </c>
      <c r="F26" s="9">
        <v>0.186</v>
      </c>
      <c r="G26" s="9">
        <f t="shared" si="0"/>
        <v>1.905</v>
      </c>
      <c r="H26" s="17">
        <f xml:space="preserve"> E26*$B$5/(E26+F26)</f>
        <v>0.3101574803149606</v>
      </c>
      <c r="I26" s="17">
        <f t="shared" si="1"/>
        <v>0.40763779527559052</v>
      </c>
      <c r="J26" s="16">
        <v>9.8960365079659933</v>
      </c>
      <c r="K26" s="11">
        <f t="shared" si="2"/>
        <v>3.0693297484155939E-2</v>
      </c>
      <c r="L26" s="16">
        <v>72.440351010146259</v>
      </c>
      <c r="M26" s="11">
        <f t="shared" si="3"/>
        <v>0.22467916742438274</v>
      </c>
      <c r="N26" s="16">
        <v>18.725828910221153</v>
      </c>
      <c r="O26" s="11">
        <f t="shared" si="4"/>
        <v>5.8079559116032374E-2</v>
      </c>
      <c r="P26" s="18">
        <f t="shared" si="5"/>
        <v>0.31345202402457101</v>
      </c>
      <c r="Q26" s="17">
        <f t="shared" si="6"/>
        <v>101.0622164283334</v>
      </c>
    </row>
    <row r="27" spans="1:17" x14ac:dyDescent="0.35">
      <c r="A27" s="6">
        <v>7</v>
      </c>
      <c r="B27" s="4">
        <v>2.0979020979020975</v>
      </c>
      <c r="C27" s="5">
        <v>1.2563094544748594</v>
      </c>
      <c r="D27" s="6">
        <v>129.19999999999999</v>
      </c>
      <c r="E27" s="9">
        <v>0.748</v>
      </c>
      <c r="F27" s="9">
        <v>0.68200000000000005</v>
      </c>
      <c r="G27" s="9">
        <f t="shared" si="0"/>
        <v>7.15</v>
      </c>
      <c r="H27" s="17">
        <f xml:space="preserve"> E27*$B$5/(E27+F27)</f>
        <v>0.31698461538461531</v>
      </c>
      <c r="I27" s="17">
        <f t="shared" si="1"/>
        <v>0.39823076923076917</v>
      </c>
      <c r="J27" s="16">
        <v>12.396559853029638</v>
      </c>
      <c r="K27" s="11">
        <f t="shared" si="2"/>
        <v>3.9295187571049633E-2</v>
      </c>
      <c r="L27" s="16">
        <v>73.994175940836868</v>
      </c>
      <c r="M27" s="11">
        <f t="shared" si="3"/>
        <v>0.23455015401307733</v>
      </c>
      <c r="N27" s="16">
        <v>16.843787776418026</v>
      </c>
      <c r="O27" s="11">
        <f t="shared" si="4"/>
        <v>5.3392215899279533E-2</v>
      </c>
      <c r="P27" s="18">
        <f t="shared" si="5"/>
        <v>0.32723755748340655</v>
      </c>
      <c r="Q27" s="17">
        <f t="shared" si="6"/>
        <v>103.23452357028455</v>
      </c>
    </row>
    <row r="28" spans="1:17" x14ac:dyDescent="0.35">
      <c r="A28" s="6">
        <v>8</v>
      </c>
      <c r="B28" s="4">
        <v>7.3891625615763541</v>
      </c>
      <c r="C28" s="5">
        <v>1.2987746143035357</v>
      </c>
      <c r="D28" s="6">
        <v>130.69999999999999</v>
      </c>
      <c r="E28" s="9">
        <v>0.20899999999999999</v>
      </c>
      <c r="F28" s="9">
        <v>0.19700000000000001</v>
      </c>
      <c r="G28" s="9">
        <f t="shared" si="0"/>
        <v>2.0300000000000002</v>
      </c>
      <c r="H28" s="17">
        <f xml:space="preserve"> E28*$B$5/(E28+F28)</f>
        <v>0.31195566502463051</v>
      </c>
      <c r="I28" s="17">
        <f t="shared" si="1"/>
        <v>0.4051600985221675</v>
      </c>
      <c r="J28" s="16">
        <v>8.7050188776559825</v>
      </c>
      <c r="K28" s="11">
        <f t="shared" si="2"/>
        <v>2.7155799530311348E-2</v>
      </c>
      <c r="L28" s="16">
        <v>71.701732240555273</v>
      </c>
      <c r="M28" s="11">
        <f t="shared" si="3"/>
        <v>0.22367761564520411</v>
      </c>
      <c r="N28" s="16">
        <v>18.987176397651208</v>
      </c>
      <c r="O28" s="11">
        <f t="shared" si="4"/>
        <v>5.923157240069251E-2</v>
      </c>
      <c r="P28" s="18">
        <f t="shared" si="5"/>
        <v>0.31006498757620793</v>
      </c>
      <c r="Q28" s="17">
        <f t="shared" si="6"/>
        <v>99.393927515862458</v>
      </c>
    </row>
    <row r="29" spans="1:17" x14ac:dyDescent="0.35">
      <c r="A29" s="6">
        <v>9</v>
      </c>
      <c r="B29" s="4">
        <v>4.9099836333878892</v>
      </c>
      <c r="C29" s="5">
        <v>1.4472445566704322</v>
      </c>
      <c r="D29" s="6">
        <v>132.4</v>
      </c>
      <c r="E29" s="9">
        <v>0.29799999999999999</v>
      </c>
      <c r="F29" s="9">
        <v>0.313</v>
      </c>
      <c r="G29" s="9">
        <f t="shared" si="0"/>
        <v>3.0549999999999997</v>
      </c>
      <c r="H29" s="17">
        <f xml:space="preserve"> E29*$B$5/(E29+F29)</f>
        <v>0.29556137479541733</v>
      </c>
      <c r="I29" s="17">
        <f t="shared" si="1"/>
        <v>0.42774959083469721</v>
      </c>
      <c r="J29" s="16">
        <v>5.9409857688401555</v>
      </c>
      <c r="K29" s="11">
        <f t="shared" si="2"/>
        <v>1.7559259214784056E-2</v>
      </c>
      <c r="L29" s="16">
        <v>73.425718103184806</v>
      </c>
      <c r="M29" s="11">
        <f t="shared" si="3"/>
        <v>0.21701806187918063</v>
      </c>
      <c r="N29" s="16">
        <v>24.857893245038731</v>
      </c>
      <c r="O29" s="11">
        <f t="shared" si="4"/>
        <v>7.347033102021365E-2</v>
      </c>
      <c r="P29" s="18">
        <f t="shared" si="5"/>
        <v>0.30804765211417834</v>
      </c>
      <c r="Q29" s="17">
        <f t="shared" si="6"/>
        <v>104.22459711706369</v>
      </c>
    </row>
    <row r="30" spans="1:17" x14ac:dyDescent="0.35">
      <c r="A30" s="6">
        <v>10</v>
      </c>
      <c r="B30" s="4">
        <v>3.3745781777277841</v>
      </c>
      <c r="C30" s="5">
        <v>1.4708151047662907</v>
      </c>
      <c r="D30" s="6">
        <v>133.5</v>
      </c>
      <c r="E30" s="9">
        <v>0.43</v>
      </c>
      <c r="F30" s="9">
        <v>0.45900000000000002</v>
      </c>
      <c r="G30" s="9">
        <f t="shared" si="0"/>
        <v>4.4450000000000003</v>
      </c>
      <c r="H30" s="17">
        <f xml:space="preserve"> E30*$B$5/(E30+F30)</f>
        <v>0.29311586051743527</v>
      </c>
      <c r="I30" s="17">
        <f t="shared" si="1"/>
        <v>0.43111923509561301</v>
      </c>
      <c r="J30" s="16">
        <v>5.0864826742414504</v>
      </c>
      <c r="K30" s="11">
        <f t="shared" si="2"/>
        <v>1.490928746067308E-2</v>
      </c>
      <c r="L30" s="16">
        <v>71.609775619557126</v>
      </c>
      <c r="M30" s="11">
        <f t="shared" si="3"/>
        <v>0.20989961002186944</v>
      </c>
      <c r="N30" s="16">
        <v>24.891075411105387</v>
      </c>
      <c r="O30" s="11">
        <f t="shared" si="4"/>
        <v>7.2959689883305284E-2</v>
      </c>
      <c r="P30" s="18">
        <f t="shared" si="5"/>
        <v>0.29776858736584777</v>
      </c>
      <c r="Q30" s="17">
        <f t="shared" si="6"/>
        <v>101.58733370490395</v>
      </c>
    </row>
    <row r="31" spans="1:17" x14ac:dyDescent="0.35">
      <c r="A31" s="6">
        <v>11</v>
      </c>
      <c r="B31" s="4">
        <v>5.2264808362369335</v>
      </c>
      <c r="C31" s="5">
        <v>1.5192096132690189</v>
      </c>
      <c r="D31" s="6">
        <v>135.6</v>
      </c>
      <c r="E31" s="9">
        <v>0.27300000000000002</v>
      </c>
      <c r="F31" s="9">
        <v>0.30099999999999999</v>
      </c>
      <c r="G31" s="9">
        <f t="shared" si="0"/>
        <v>2.87</v>
      </c>
      <c r="H31" s="17">
        <f xml:space="preserve"> E31*$B$5/(E31+F31)</f>
        <v>0.28821951219512193</v>
      </c>
      <c r="I31" s="17">
        <f t="shared" si="1"/>
        <v>0.43786585365853647</v>
      </c>
      <c r="J31" s="16">
        <v>3.3948620001030183</v>
      </c>
      <c r="K31" s="11">
        <f t="shared" si="2"/>
        <v>9.7846546963944788E-3</v>
      </c>
      <c r="L31" s="16">
        <v>67.940209342633636</v>
      </c>
      <c r="M31" s="11">
        <f t="shared" si="3"/>
        <v>0.19581693995168331</v>
      </c>
      <c r="N31" s="16">
        <v>29.665135079789192</v>
      </c>
      <c r="O31" s="11">
        <f t="shared" si="4"/>
        <v>8.5500707618992394E-2</v>
      </c>
      <c r="P31" s="18">
        <f t="shared" si="5"/>
        <v>0.29110230226707018</v>
      </c>
      <c r="Q31" s="17">
        <f t="shared" si="6"/>
        <v>101.00020642252584</v>
      </c>
    </row>
    <row r="32" spans="1:17" x14ac:dyDescent="0.35">
      <c r="A32" s="6">
        <v>12</v>
      </c>
      <c r="B32" s="4">
        <v>7.2463768115942022</v>
      </c>
      <c r="C32" s="5">
        <v>1.2268863872688638</v>
      </c>
      <c r="D32" s="6">
        <v>137.30000000000001</v>
      </c>
      <c r="E32" s="9">
        <v>0.219</v>
      </c>
      <c r="F32" s="9">
        <v>0.19500000000000001</v>
      </c>
      <c r="G32" s="9">
        <f t="shared" si="0"/>
        <v>2.0700000000000003</v>
      </c>
      <c r="H32" s="17">
        <f xml:space="preserve"> E32*$B$5/(E32+F32)</f>
        <v>0.32056521739130434</v>
      </c>
      <c r="I32" s="17">
        <f t="shared" si="1"/>
        <v>0.39329710144927532</v>
      </c>
      <c r="J32" s="16">
        <v>13.79429911015464</v>
      </c>
      <c r="K32" s="11">
        <f t="shared" si="2"/>
        <v>4.4219724930073985E-2</v>
      </c>
      <c r="L32" s="16">
        <v>71.993943585889014</v>
      </c>
      <c r="M32" s="11">
        <f t="shared" si="3"/>
        <v>0.23078754176467814</v>
      </c>
      <c r="N32" s="16">
        <v>16.245268555571247</v>
      </c>
      <c r="O32" s="11">
        <f t="shared" si="4"/>
        <v>5.2076680460968174E-2</v>
      </c>
      <c r="P32" s="18">
        <f t="shared" si="5"/>
        <v>0.32708394715572031</v>
      </c>
      <c r="Q32" s="17">
        <f t="shared" si="6"/>
        <v>102.03351125161491</v>
      </c>
    </row>
    <row r="33" spans="1:17" x14ac:dyDescent="0.35">
      <c r="A33" s="6">
        <v>13</v>
      </c>
      <c r="B33" s="4">
        <v>5.7471264367816088</v>
      </c>
      <c r="C33" s="5">
        <v>1.3673695613836192</v>
      </c>
      <c r="D33" s="6">
        <v>139.5</v>
      </c>
      <c r="E33" s="9">
        <v>0.26200000000000001</v>
      </c>
      <c r="F33" s="9">
        <v>0.26</v>
      </c>
      <c r="G33" s="9">
        <f t="shared" si="0"/>
        <v>2.6100000000000003</v>
      </c>
      <c r="H33" s="17">
        <f xml:space="preserve"> E33*$B$5/(E33+F33)</f>
        <v>0.30416091954022989</v>
      </c>
      <c r="I33" s="17">
        <f t="shared" si="1"/>
        <v>0.41590038314176242</v>
      </c>
      <c r="J33" s="16">
        <v>6.7509204573674371</v>
      </c>
      <c r="K33" s="11">
        <f t="shared" si="2"/>
        <v>2.053366174055829E-2</v>
      </c>
      <c r="L33" s="16">
        <v>72.02939063374987</v>
      </c>
      <c r="M33" s="11">
        <f t="shared" si="3"/>
        <v>0.21908525689083783</v>
      </c>
      <c r="N33" s="16">
        <v>22.728466925898065</v>
      </c>
      <c r="O33" s="11">
        <f t="shared" si="4"/>
        <v>6.9131113999208571E-2</v>
      </c>
      <c r="P33" s="18">
        <f t="shared" si="5"/>
        <v>0.30875003263060469</v>
      </c>
      <c r="Q33" s="17">
        <f t="shared" si="6"/>
        <v>101.50877801701537</v>
      </c>
    </row>
    <row r="34" spans="1:17" x14ac:dyDescent="0.35">
      <c r="A34" s="6">
        <v>14</v>
      </c>
      <c r="B34" s="4">
        <v>1.085383502170767</v>
      </c>
      <c r="C34" s="5">
        <v>1.4834809927273722</v>
      </c>
      <c r="D34" s="6">
        <v>139.9</v>
      </c>
      <c r="E34" s="9">
        <v>1.331</v>
      </c>
      <c r="F34" s="9">
        <v>1.4330000000000001</v>
      </c>
      <c r="G34" s="9">
        <f t="shared" si="0"/>
        <v>13.82</v>
      </c>
      <c r="H34" s="17">
        <f xml:space="preserve"> E34*$B$5/(E34+F34)</f>
        <v>0.29181837916063669</v>
      </c>
      <c r="I34" s="17">
        <f t="shared" si="1"/>
        <v>0.432907018813314</v>
      </c>
      <c r="J34" s="16">
        <v>8.1719729512633794</v>
      </c>
      <c r="K34" s="11">
        <f t="shared" si="2"/>
        <v>2.3847319011822441E-2</v>
      </c>
      <c r="L34" s="16">
        <v>71.337080173657043</v>
      </c>
      <c r="M34" s="11">
        <f t="shared" si="3"/>
        <v>0.20817471110328989</v>
      </c>
      <c r="N34" s="16">
        <v>21.008484434672866</v>
      </c>
      <c r="O34" s="11">
        <f t="shared" si="4"/>
        <v>6.1306618763477004E-2</v>
      </c>
      <c r="P34" s="18">
        <f t="shared" si="5"/>
        <v>0.29332864887858934</v>
      </c>
      <c r="Q34" s="17">
        <f t="shared" si="6"/>
        <v>100.51753755959329</v>
      </c>
    </row>
    <row r="35" spans="1:17" x14ac:dyDescent="0.35">
      <c r="A35" s="6">
        <v>15</v>
      </c>
      <c r="B35" s="4">
        <v>4.5385779122541603</v>
      </c>
      <c r="C35" s="5">
        <v>1.5506775757961646</v>
      </c>
      <c r="D35" s="6">
        <v>142.1</v>
      </c>
      <c r="E35" s="9">
        <v>0.311</v>
      </c>
      <c r="F35" s="9">
        <v>0.35</v>
      </c>
      <c r="G35" s="9">
        <f t="shared" si="0"/>
        <v>3.3050000000000002</v>
      </c>
      <c r="H35" s="17">
        <f xml:space="preserve"> E35*$B$5/(E35+F35)</f>
        <v>0.28512254160363082</v>
      </c>
      <c r="I35" s="17">
        <f t="shared" si="1"/>
        <v>0.44213313161875933</v>
      </c>
      <c r="J35" s="16">
        <v>3.5714285714285712</v>
      </c>
      <c r="K35" s="11">
        <f t="shared" si="2"/>
        <v>1.0182947914415385E-2</v>
      </c>
      <c r="L35" s="16">
        <v>67.958565768081229</v>
      </c>
      <c r="M35" s="11">
        <f t="shared" si="3"/>
        <v>0.19376518995532821</v>
      </c>
      <c r="N35" s="16">
        <v>30.204562306450907</v>
      </c>
      <c r="O35" s="11">
        <f t="shared" si="4"/>
        <v>8.612001572840508E-2</v>
      </c>
      <c r="P35" s="18">
        <f t="shared" si="5"/>
        <v>0.29006815359814864</v>
      </c>
      <c r="Q35" s="17">
        <f t="shared" si="6"/>
        <v>101.73455664596069</v>
      </c>
    </row>
    <row r="36" spans="1:17" x14ac:dyDescent="0.35">
      <c r="A36" s="6">
        <v>16</v>
      </c>
      <c r="B36" s="4">
        <v>6.83371298405467</v>
      </c>
      <c r="C36" s="5">
        <v>1.4225415597115267</v>
      </c>
      <c r="D36" s="6">
        <v>142.6</v>
      </c>
      <c r="E36" s="9">
        <v>0.216</v>
      </c>
      <c r="F36" s="9">
        <v>0.223</v>
      </c>
      <c r="G36" s="9">
        <f t="shared" si="0"/>
        <v>2.1949999999999998</v>
      </c>
      <c r="H36" s="17">
        <f xml:space="preserve"> E36*$B$5/(E36+F36)</f>
        <v>0.29816856492027333</v>
      </c>
      <c r="I36" s="17">
        <f t="shared" si="1"/>
        <v>0.42415717539863323</v>
      </c>
      <c r="J36" s="16">
        <v>6.6383822574654276</v>
      </c>
      <c r="K36" s="11">
        <f t="shared" si="2"/>
        <v>1.9793569111006708E-2</v>
      </c>
      <c r="L36" s="16">
        <v>70.802939119997433</v>
      </c>
      <c r="M36" s="11">
        <f t="shared" si="3"/>
        <v>0.21111210749547113</v>
      </c>
      <c r="N36" s="16">
        <v>23.445169462338836</v>
      </c>
      <c r="O36" s="11">
        <f t="shared" si="4"/>
        <v>6.9906125328981869E-2</v>
      </c>
      <c r="P36" s="18">
        <f t="shared" si="5"/>
        <v>0.3008118019354597</v>
      </c>
      <c r="Q36" s="17">
        <f t="shared" si="6"/>
        <v>100.88649083980168</v>
      </c>
    </row>
    <row r="37" spans="1:17" x14ac:dyDescent="0.35">
      <c r="A37" s="6">
        <v>17</v>
      </c>
      <c r="B37" s="4">
        <v>4.0160642570281126</v>
      </c>
      <c r="C37" s="5">
        <v>1.3450809366650951</v>
      </c>
      <c r="D37" s="6">
        <v>144.19999999999999</v>
      </c>
      <c r="E37" s="9">
        <v>0.378</v>
      </c>
      <c r="F37" s="9">
        <v>0.36899999999999999</v>
      </c>
      <c r="G37" s="9">
        <f t="shared" si="0"/>
        <v>3.7349999999999999</v>
      </c>
      <c r="H37" s="17">
        <f xml:space="preserve"> E37*$B$5/(E37+F37)</f>
        <v>0.30665060240963854</v>
      </c>
      <c r="I37" s="17">
        <f t="shared" si="1"/>
        <v>0.41246987951807229</v>
      </c>
      <c r="J37" s="16">
        <v>9.6150358907403852</v>
      </c>
      <c r="K37" s="11">
        <f t="shared" si="2"/>
        <v>2.9484565480858347E-2</v>
      </c>
      <c r="L37" s="16">
        <v>71.733760012645746</v>
      </c>
      <c r="M37" s="11">
        <f t="shared" si="3"/>
        <v>0.2199720072098626</v>
      </c>
      <c r="N37" s="16">
        <v>20.935315320756064</v>
      </c>
      <c r="O37" s="11">
        <f t="shared" si="4"/>
        <v>6.4198270547455832E-2</v>
      </c>
      <c r="P37" s="18">
        <f t="shared" si="5"/>
        <v>0.31365484323817677</v>
      </c>
      <c r="Q37" s="17">
        <f t="shared" si="6"/>
        <v>102.28411122414221</v>
      </c>
    </row>
    <row r="38" spans="1:17" x14ac:dyDescent="0.35">
      <c r="A38" s="6">
        <v>18</v>
      </c>
      <c r="B38" s="4">
        <v>2.5146689019279127</v>
      </c>
      <c r="C38" s="5">
        <v>1.5366869133721883</v>
      </c>
      <c r="D38" s="6">
        <v>146.1</v>
      </c>
      <c r="E38" s="9">
        <v>0.56399999999999995</v>
      </c>
      <c r="F38" s="9">
        <v>0.629</v>
      </c>
      <c r="G38" s="9">
        <f t="shared" si="0"/>
        <v>5.9649999999999999</v>
      </c>
      <c r="H38" s="17">
        <f xml:space="preserve"> E38*$B$5/(E38+F38)</f>
        <v>0.2864911986588432</v>
      </c>
      <c r="I38" s="17">
        <f t="shared" si="1"/>
        <v>0.44024727577535616</v>
      </c>
      <c r="J38" s="16">
        <v>4.1432812557185272</v>
      </c>
      <c r="K38" s="11">
        <f t="shared" si="2"/>
        <v>1.1870136133315178E-2</v>
      </c>
      <c r="L38" s="16">
        <v>67.505332179478089</v>
      </c>
      <c r="M38" s="11">
        <f t="shared" si="3"/>
        <v>0.19339683531962057</v>
      </c>
      <c r="N38" s="16">
        <v>27.493057675811635</v>
      </c>
      <c r="O38" s="11">
        <f t="shared" si="4"/>
        <v>7.8765190483399847E-2</v>
      </c>
      <c r="P38" s="18">
        <f t="shared" si="5"/>
        <v>0.28403216193633557</v>
      </c>
      <c r="Q38" s="17">
        <f t="shared" si="6"/>
        <v>99.141671111008236</v>
      </c>
    </row>
    <row r="39" spans="1:17" x14ac:dyDescent="0.35">
      <c r="A39" s="6">
        <v>19</v>
      </c>
      <c r="B39" s="4">
        <v>3.5211267605633805</v>
      </c>
      <c r="C39" s="5">
        <v>1.4306299050957729</v>
      </c>
      <c r="D39" s="6">
        <v>147.30000000000001</v>
      </c>
      <c r="E39" s="9">
        <v>0.41799999999999998</v>
      </c>
      <c r="F39" s="9">
        <v>0.434</v>
      </c>
      <c r="G39" s="9">
        <f t="shared" si="0"/>
        <v>4.26</v>
      </c>
      <c r="H39" s="17">
        <f xml:space="preserve"> E39*$B$5/(E39+F39)</f>
        <v>0.29730985915492958</v>
      </c>
      <c r="I39" s="17">
        <f t="shared" si="1"/>
        <v>0.4253403755868545</v>
      </c>
      <c r="J39" s="16">
        <v>6.8191392469410941</v>
      </c>
      <c r="K39" s="11">
        <f t="shared" si="2"/>
        <v>2.0273973290659091E-2</v>
      </c>
      <c r="L39" s="16">
        <v>70.307750077644954</v>
      </c>
      <c r="M39" s="11">
        <f t="shared" si="3"/>
        <v>0.20903187273084609</v>
      </c>
      <c r="N39" s="16">
        <v>23.226918996150232</v>
      </c>
      <c r="O39" s="11">
        <f t="shared" si="4"/>
        <v>6.905592015348383E-2</v>
      </c>
      <c r="P39" s="18">
        <f t="shared" si="5"/>
        <v>0.298361766174989</v>
      </c>
      <c r="Q39" s="17">
        <f t="shared" si="6"/>
        <v>100.35380832073626</v>
      </c>
    </row>
    <row r="40" spans="1:17" x14ac:dyDescent="0.35">
      <c r="A40" s="6">
        <v>20</v>
      </c>
      <c r="B40" s="4">
        <v>6.4655172413793105</v>
      </c>
      <c r="C40" s="5">
        <v>1.2749750078742315</v>
      </c>
      <c r="D40" s="4">
        <v>149.1</v>
      </c>
      <c r="E40" s="9">
        <v>0.24099999999999999</v>
      </c>
      <c r="F40" s="9">
        <v>0.223</v>
      </c>
      <c r="G40" s="9">
        <f t="shared" si="0"/>
        <v>2.3199999999999998</v>
      </c>
      <c r="H40" s="17">
        <f xml:space="preserve"> E40*$B$5/(E40+F40)</f>
        <v>0.31475431034482759</v>
      </c>
      <c r="I40" s="17">
        <f t="shared" si="1"/>
        <v>0.40130387931034484</v>
      </c>
      <c r="J40" s="16">
        <v>9.8937065630343852</v>
      </c>
      <c r="K40" s="11">
        <f t="shared" si="2"/>
        <v>3.1140867860019825E-2</v>
      </c>
      <c r="L40" s="16">
        <v>71.552416693743709</v>
      </c>
      <c r="M40" s="11">
        <f t="shared" si="3"/>
        <v>0.2252143156994503</v>
      </c>
      <c r="N40" s="16">
        <v>19.699002722477278</v>
      </c>
      <c r="O40" s="11">
        <f t="shared" si="4"/>
        <v>6.2003460163942169E-2</v>
      </c>
      <c r="P40" s="18">
        <f t="shared" si="5"/>
        <v>0.31835864372341227</v>
      </c>
      <c r="Q40" s="17">
        <f t="shared" si="6"/>
        <v>101.14512597925535</v>
      </c>
    </row>
    <row r="41" spans="1:17" x14ac:dyDescent="0.35">
      <c r="A41" s="6">
        <v>21</v>
      </c>
      <c r="B41" s="4">
        <v>1</v>
      </c>
      <c r="C41" s="5">
        <v>1.5981117550199944</v>
      </c>
      <c r="D41" s="4">
        <v>120</v>
      </c>
      <c r="E41" s="9">
        <v>1.389</v>
      </c>
      <c r="F41" s="9">
        <v>1.611</v>
      </c>
      <c r="G41" s="9">
        <f t="shared" si="0"/>
        <v>15</v>
      </c>
      <c r="H41" s="17">
        <f xml:space="preserve"> E41*$B$5/(E41+F41)</f>
        <v>0.28057799999999999</v>
      </c>
      <c r="I41" s="17">
        <f t="shared" si="1"/>
        <v>0.44839499999999999</v>
      </c>
      <c r="J41" s="16">
        <v>8.0616186256493414</v>
      </c>
      <c r="K41" s="11">
        <f t="shared" si="2"/>
        <v>2.2619128307474409E-2</v>
      </c>
      <c r="L41" s="16">
        <v>74.328094671822456</v>
      </c>
      <c r="M41" s="11">
        <f t="shared" si="3"/>
        <v>0.20854828146830601</v>
      </c>
      <c r="N41" s="16">
        <v>19.91167386368366</v>
      </c>
      <c r="O41" s="11">
        <f t="shared" si="4"/>
        <v>5.5867776293246338E-2</v>
      </c>
      <c r="P41" s="18">
        <f t="shared" si="5"/>
        <v>0.28703518606902678</v>
      </c>
      <c r="Q41" s="17">
        <f t="shared" si="6"/>
        <v>102.30138716115546</v>
      </c>
    </row>
    <row r="42" spans="1:17" x14ac:dyDescent="0.35">
      <c r="A42" s="6">
        <v>22</v>
      </c>
      <c r="B42" s="4">
        <v>1.0050251256281408</v>
      </c>
      <c r="C42" s="5">
        <v>1.5853651287318935</v>
      </c>
      <c r="D42" s="13">
        <v>125.9</v>
      </c>
      <c r="E42" s="9">
        <v>1.3879999999999999</v>
      </c>
      <c r="F42" s="9">
        <v>1.597</v>
      </c>
      <c r="G42" s="9">
        <f t="shared" si="0"/>
        <v>14.924999999999999</v>
      </c>
      <c r="H42" s="17">
        <f xml:space="preserve"> E42*$B$5/(E42+F42)</f>
        <v>0.28178492462311555</v>
      </c>
      <c r="I42" s="17">
        <f t="shared" si="1"/>
        <v>0.44673199329983249</v>
      </c>
      <c r="J42" s="16">
        <v>7.8243249916349429</v>
      </c>
      <c r="K42" s="11">
        <f t="shared" si="2"/>
        <v>2.2047768279946117E-2</v>
      </c>
      <c r="L42" s="16">
        <v>74.631835811103571</v>
      </c>
      <c r="M42" s="11">
        <f t="shared" si="3"/>
        <v>0.21030126228516555</v>
      </c>
      <c r="N42" s="16">
        <v>20.593487706868196</v>
      </c>
      <c r="O42" s="11">
        <f t="shared" si="4"/>
        <v>5.802934381206911E-2</v>
      </c>
      <c r="P42" s="18">
        <f t="shared" si="5"/>
        <v>0.29037837437718078</v>
      </c>
      <c r="Q42" s="17">
        <f t="shared" si="6"/>
        <v>103.04964850960671</v>
      </c>
    </row>
    <row r="43" spans="1:17" x14ac:dyDescent="0.35">
      <c r="A43" s="6">
        <v>23</v>
      </c>
      <c r="B43" s="4">
        <v>1.680672268907563</v>
      </c>
      <c r="C43" s="5">
        <v>1.5997510768025953</v>
      </c>
      <c r="D43" s="13">
        <v>126.2</v>
      </c>
      <c r="E43" s="9">
        <v>0.82599999999999996</v>
      </c>
      <c r="F43" s="9">
        <v>0.95899999999999996</v>
      </c>
      <c r="G43" s="9">
        <f t="shared" si="0"/>
        <v>8.9249999999999989</v>
      </c>
      <c r="H43" s="17">
        <f xml:space="preserve"> E43*$B$5/(E43+F43)</f>
        <v>0.28042352941176474</v>
      </c>
      <c r="I43" s="17">
        <f t="shared" si="1"/>
        <v>0.44860784313725488</v>
      </c>
      <c r="J43" s="16">
        <v>4.9719160271969294</v>
      </c>
      <c r="K43" s="11">
        <f t="shared" si="2"/>
        <v>1.3942422402854825E-2</v>
      </c>
      <c r="L43" s="16">
        <v>72.618239135111551</v>
      </c>
      <c r="M43" s="11">
        <f t="shared" si="3"/>
        <v>0.20363862917935519</v>
      </c>
      <c r="N43" s="16">
        <v>25.655244422900541</v>
      </c>
      <c r="O43" s="11">
        <f t="shared" si="4"/>
        <v>7.1943341889912624E-2</v>
      </c>
      <c r="P43" s="18">
        <f t="shared" si="5"/>
        <v>0.28952439347212261</v>
      </c>
      <c r="Q43" s="17">
        <f t="shared" si="6"/>
        <v>103.245399585209</v>
      </c>
    </row>
    <row r="44" spans="1:17" x14ac:dyDescent="0.35">
      <c r="A44" s="6">
        <v>24</v>
      </c>
      <c r="B44" s="4">
        <v>1</v>
      </c>
      <c r="C44" s="5">
        <v>1.5413660010068804</v>
      </c>
      <c r="D44" s="13">
        <v>131.6</v>
      </c>
      <c r="E44" s="9">
        <v>1.4159999999999999</v>
      </c>
      <c r="F44" s="9">
        <v>1.5840000000000001</v>
      </c>
      <c r="G44" s="9">
        <f t="shared" si="0"/>
        <v>15</v>
      </c>
      <c r="H44" s="17">
        <f xml:space="preserve"> E44*$B$5/(E44+F44)</f>
        <v>0.28603200000000001</v>
      </c>
      <c r="I44" s="17">
        <f t="shared" si="1"/>
        <v>0.44087999999999999</v>
      </c>
      <c r="J44" s="16">
        <v>8.0787237762339998</v>
      </c>
      <c r="K44" s="11">
        <f t="shared" si="2"/>
        <v>2.3107735191637634E-2</v>
      </c>
      <c r="L44" s="16">
        <v>74.627114655697625</v>
      </c>
      <c r="M44" s="11">
        <f t="shared" si="3"/>
        <v>0.21345742859198502</v>
      </c>
      <c r="N44" s="16">
        <v>21.246085323357882</v>
      </c>
      <c r="O44" s="11">
        <f t="shared" si="4"/>
        <v>6.0770602772107017E-2</v>
      </c>
      <c r="P44" s="18">
        <f t="shared" si="5"/>
        <v>0.29733576655572969</v>
      </c>
      <c r="Q44" s="17">
        <f t="shared" si="6"/>
        <v>103.9519237552895</v>
      </c>
    </row>
    <row r="45" spans="1:17" x14ac:dyDescent="0.35">
      <c r="A45" s="6">
        <v>25</v>
      </c>
      <c r="B45" s="4">
        <v>1</v>
      </c>
      <c r="C45" s="5">
        <v>1.5642213687560924</v>
      </c>
      <c r="D45" s="13">
        <v>141.69999999999999</v>
      </c>
      <c r="E45" s="9">
        <v>1.405</v>
      </c>
      <c r="F45" s="9">
        <v>1.595</v>
      </c>
      <c r="G45" s="9">
        <f t="shared" si="0"/>
        <v>15</v>
      </c>
      <c r="H45" s="17">
        <f xml:space="preserve"> E45*$B$5/(E45+F45)</f>
        <v>0.28381000000000001</v>
      </c>
      <c r="I45" s="17">
        <f t="shared" si="1"/>
        <v>0.44394166666666662</v>
      </c>
      <c r="J45" s="16">
        <v>7.901916883256507</v>
      </c>
      <c r="K45" s="11">
        <f t="shared" si="2"/>
        <v>2.2426430306370294E-2</v>
      </c>
      <c r="L45" s="16">
        <v>75.652202191113787</v>
      </c>
      <c r="M45" s="11">
        <f t="shared" si="3"/>
        <v>0.21470851503860006</v>
      </c>
      <c r="N45" s="16">
        <v>23.124078072253933</v>
      </c>
      <c r="O45" s="11">
        <f t="shared" si="4"/>
        <v>6.5628445976863889E-2</v>
      </c>
      <c r="P45" s="18">
        <f t="shared" si="5"/>
        <v>0.30276339132183422</v>
      </c>
      <c r="Q45" s="17">
        <f t="shared" si="6"/>
        <v>106.67819714662423</v>
      </c>
    </row>
    <row r="46" spans="1:17" x14ac:dyDescent="0.35">
      <c r="A46" s="6">
        <v>26</v>
      </c>
      <c r="B46" s="4">
        <v>3.147953830010493</v>
      </c>
      <c r="C46" s="5">
        <v>1.5796055956947046</v>
      </c>
      <c r="D46" s="13">
        <v>145.80000000000001</v>
      </c>
      <c r="E46" s="9">
        <v>0.44400000000000001</v>
      </c>
      <c r="F46" s="9">
        <v>0.50900000000000001</v>
      </c>
      <c r="G46" s="9">
        <f t="shared" si="0"/>
        <v>4.7650000000000006</v>
      </c>
      <c r="H46" s="17">
        <f xml:space="preserve"> E46*$B$5/(E46+F46)</f>
        <v>0.28233368310598106</v>
      </c>
      <c r="I46" s="17">
        <f t="shared" si="1"/>
        <v>0.44597586568730319</v>
      </c>
      <c r="J46" s="16">
        <v>3.6803188395685944</v>
      </c>
      <c r="K46" s="11">
        <f t="shared" si="2"/>
        <v>1.0390779729797314E-2</v>
      </c>
      <c r="L46" s="16">
        <v>66.798033674482625</v>
      </c>
      <c r="M46" s="11">
        <f t="shared" si="3"/>
        <v>0.18859334871554029</v>
      </c>
      <c r="N46" s="16">
        <v>30.142946196149467</v>
      </c>
      <c r="O46" s="11">
        <f t="shared" si="4"/>
        <v>8.5103690192243009E-2</v>
      </c>
      <c r="P46" s="18">
        <f t="shared" si="5"/>
        <v>0.28408781863758059</v>
      </c>
      <c r="Q46" s="17">
        <f t="shared" si="6"/>
        <v>100.62129871020066</v>
      </c>
    </row>
    <row r="47" spans="1:17" x14ac:dyDescent="0.35">
      <c r="A47" s="6">
        <v>27</v>
      </c>
      <c r="B47" s="4">
        <v>1.5982951518380395</v>
      </c>
      <c r="C47" s="5">
        <v>1.5677789305126411</v>
      </c>
      <c r="D47" s="13">
        <v>148.69999999999999</v>
      </c>
      <c r="E47" s="9">
        <v>0.878</v>
      </c>
      <c r="F47" s="9">
        <v>0.999</v>
      </c>
      <c r="G47" s="9">
        <f t="shared" si="0"/>
        <v>9.3849999999999998</v>
      </c>
      <c r="H47" s="17">
        <f xml:space="preserve"> E47*$B$5/(E47+F47)</f>
        <v>0.2834672349493873</v>
      </c>
      <c r="I47" s="17">
        <f t="shared" si="1"/>
        <v>0.44441395844432596</v>
      </c>
      <c r="J47" s="16">
        <v>5.6806877780552743</v>
      </c>
      <c r="K47" s="11">
        <f t="shared" si="2"/>
        <v>1.6102888570561073E-2</v>
      </c>
      <c r="L47" s="16">
        <v>70.951470437898735</v>
      </c>
      <c r="M47" s="11">
        <f t="shared" si="3"/>
        <v>0.20112417140624347</v>
      </c>
      <c r="N47" s="16">
        <v>26.784393581753076</v>
      </c>
      <c r="O47" s="11">
        <f t="shared" si="4"/>
        <v>7.5924979884156599E-2</v>
      </c>
      <c r="P47" s="18">
        <f t="shared" si="5"/>
        <v>0.29315203986096117</v>
      </c>
      <c r="Q47" s="17">
        <f t="shared" si="6"/>
        <v>103.41655179770709</v>
      </c>
    </row>
    <row r="48" spans="1:17" x14ac:dyDescent="0.35">
      <c r="A48" s="6">
        <v>28</v>
      </c>
      <c r="B48" s="4">
        <v>2.3566378633150036</v>
      </c>
      <c r="C48" s="5">
        <v>1.5165860645470488</v>
      </c>
      <c r="D48" s="13">
        <v>149</v>
      </c>
      <c r="E48" s="9">
        <v>0.60599999999999998</v>
      </c>
      <c r="F48" s="9">
        <v>0.66700000000000004</v>
      </c>
      <c r="G48" s="9">
        <f t="shared" si="0"/>
        <v>6.3650000000000002</v>
      </c>
      <c r="H48" s="17">
        <f xml:space="preserve"> E48*$B$5/(E48+F48)</f>
        <v>0.28848075412411622</v>
      </c>
      <c r="I48" s="17">
        <f t="shared" si="1"/>
        <v>0.43750589159465825</v>
      </c>
      <c r="J48" s="16">
        <v>5.6104555805532605</v>
      </c>
      <c r="K48" s="11">
        <f t="shared" si="2"/>
        <v>1.618508456857861E-2</v>
      </c>
      <c r="L48" s="16">
        <v>68.601336584332557</v>
      </c>
      <c r="M48" s="11">
        <f t="shared" si="3"/>
        <v>0.1979016531177058</v>
      </c>
      <c r="N48" s="16">
        <v>26.054617406275408</v>
      </c>
      <c r="O48" s="11">
        <f t="shared" si="4"/>
        <v>7.5162556777776543E-2</v>
      </c>
      <c r="P48" s="18">
        <f t="shared" si="5"/>
        <v>0.28924929446406095</v>
      </c>
      <c r="Q48" s="17">
        <f t="shared" si="6"/>
        <v>100.26640957116122</v>
      </c>
    </row>
    <row r="49" spans="1:17" x14ac:dyDescent="0.35">
      <c r="A49" s="6">
        <v>29</v>
      </c>
      <c r="B49" s="4">
        <v>2.0477815699658701</v>
      </c>
      <c r="C49" s="5">
        <v>1.5819444847710578</v>
      </c>
      <c r="D49" s="13">
        <v>126.2</v>
      </c>
      <c r="E49" s="9">
        <v>0.68200000000000005</v>
      </c>
      <c r="F49" s="9">
        <v>0.78300000000000003</v>
      </c>
      <c r="G49" s="9">
        <f t="shared" si="0"/>
        <v>7.3250000000000002</v>
      </c>
      <c r="H49" s="17">
        <f xml:space="preserve"> E49*$B$5/(E49+F49)</f>
        <v>0.28211058020477814</v>
      </c>
      <c r="I49" s="17">
        <f t="shared" si="1"/>
        <v>0.44628327645051191</v>
      </c>
      <c r="J49" s="16">
        <v>3.9727381123205485</v>
      </c>
      <c r="K49" s="11">
        <f t="shared" si="2"/>
        <v>1.1207514538683851E-2</v>
      </c>
      <c r="L49" s="16">
        <v>72.549394544430697</v>
      </c>
      <c r="M49" s="11">
        <f t="shared" si="3"/>
        <v>0.20466951788434709</v>
      </c>
      <c r="N49" s="16">
        <v>27.112280754986053</v>
      </c>
      <c r="O49" s="11">
        <f t="shared" si="4"/>
        <v>7.6486612544639551E-2</v>
      </c>
      <c r="P49" s="18">
        <f t="shared" si="5"/>
        <v>0.29236364496767048</v>
      </c>
      <c r="Q49" s="17">
        <f t="shared" si="6"/>
        <v>103.63441341173728</v>
      </c>
    </row>
    <row r="50" spans="1:17" x14ac:dyDescent="0.35">
      <c r="A50" s="6">
        <v>30</v>
      </c>
      <c r="B50" s="4">
        <v>1.0121457489878543</v>
      </c>
      <c r="C50" s="5">
        <v>1.5966638542951164</v>
      </c>
      <c r="D50" s="13">
        <v>126.5</v>
      </c>
      <c r="E50" s="9">
        <v>1.373</v>
      </c>
      <c r="F50" s="9">
        <v>1.591</v>
      </c>
      <c r="G50" s="9">
        <f t="shared" si="0"/>
        <v>14.82</v>
      </c>
      <c r="H50" s="17">
        <f xml:space="preserve"> E50*$B$5/(E50+F50)</f>
        <v>0.28071457489878543</v>
      </c>
      <c r="I50" s="17">
        <f t="shared" si="1"/>
        <v>0.44820681511470989</v>
      </c>
      <c r="J50" s="16">
        <v>8.0381554049698334</v>
      </c>
      <c r="K50" s="11">
        <f t="shared" si="2"/>
        <v>2.2564273774764814E-2</v>
      </c>
      <c r="L50" s="16">
        <v>75.825217578342787</v>
      </c>
      <c r="M50" s="11">
        <f t="shared" si="3"/>
        <v>0.21285243719112409</v>
      </c>
      <c r="N50" s="16">
        <v>22.021234613924477</v>
      </c>
      <c r="O50" s="11">
        <f t="shared" si="4"/>
        <v>6.1816815133942292E-2</v>
      </c>
      <c r="P50" s="18">
        <f t="shared" si="5"/>
        <v>0.29723352609983117</v>
      </c>
      <c r="Q50" s="17">
        <f t="shared" si="6"/>
        <v>105.88460759723711</v>
      </c>
    </row>
    <row r="51" spans="1:17" x14ac:dyDescent="0.35">
      <c r="A51" s="6">
        <v>31</v>
      </c>
      <c r="B51" s="4">
        <v>1.3392857142857142</v>
      </c>
      <c r="C51" s="5">
        <v>1.5955887496264074</v>
      </c>
      <c r="D51" s="13">
        <v>135.1</v>
      </c>
      <c r="E51" s="9">
        <v>1.038</v>
      </c>
      <c r="F51" s="9">
        <v>1.202</v>
      </c>
      <c r="G51" s="9">
        <f t="shared" si="0"/>
        <v>11.200000000000001</v>
      </c>
      <c r="H51" s="17">
        <f xml:space="preserve"> E51*$B$5/(E51+F51)</f>
        <v>0.2808160714285714</v>
      </c>
      <c r="I51" s="17">
        <f t="shared" si="1"/>
        <v>0.44806696428571413</v>
      </c>
      <c r="J51" s="16">
        <v>5.9653335820238222</v>
      </c>
      <c r="K51" s="11">
        <f t="shared" si="2"/>
        <v>1.6751615412648573E-2</v>
      </c>
      <c r="L51" s="16">
        <v>73.210682603480279</v>
      </c>
      <c r="M51" s="11">
        <f t="shared" si="3"/>
        <v>0.20558736275313388</v>
      </c>
      <c r="N51" s="16">
        <v>25.241765111787355</v>
      </c>
      <c r="O51" s="11">
        <f t="shared" si="4"/>
        <v>7.0882933146148991E-2</v>
      </c>
      <c r="P51" s="18">
        <f t="shared" si="5"/>
        <v>0.29322191131193143</v>
      </c>
      <c r="Q51" s="17">
        <f t="shared" si="6"/>
        <v>104.41778129729144</v>
      </c>
    </row>
    <row r="52" spans="1:17" x14ac:dyDescent="0.35">
      <c r="A52" s="6">
        <v>32</v>
      </c>
      <c r="B52" s="4">
        <v>2.2624434389140271</v>
      </c>
      <c r="C52" s="5">
        <v>1.5737749057619814</v>
      </c>
      <c r="D52" s="13">
        <v>137.80000000000001</v>
      </c>
      <c r="E52" s="9">
        <v>0.61899999999999999</v>
      </c>
      <c r="F52" s="9">
        <v>0.70699999999999996</v>
      </c>
      <c r="G52" s="9">
        <f t="shared" si="0"/>
        <v>6.6300000000000008</v>
      </c>
      <c r="H52" s="17">
        <f xml:space="preserve"> E52*$B$5/(E52+F52)</f>
        <v>0.28289140271493213</v>
      </c>
      <c r="I52" s="17">
        <f t="shared" si="1"/>
        <v>0.44520739064856707</v>
      </c>
      <c r="J52" s="16">
        <v>4.0739418161740995</v>
      </c>
      <c r="K52" s="11">
        <f t="shared" si="2"/>
        <v>1.152483114956509E-2</v>
      </c>
      <c r="L52" s="16">
        <v>71.79120916283523</v>
      </c>
      <c r="M52" s="11">
        <f t="shared" si="3"/>
        <v>0.20309115862675545</v>
      </c>
      <c r="N52" s="16">
        <v>28.881713814785144</v>
      </c>
      <c r="O52" s="11">
        <f t="shared" si="4"/>
        <v>8.1703885338758026E-2</v>
      </c>
      <c r="P52" s="18">
        <f t="shared" si="5"/>
        <v>0.29631987511507857</v>
      </c>
      <c r="Q52" s="17">
        <f t="shared" si="6"/>
        <v>104.74686479379447</v>
      </c>
    </row>
    <row r="53" spans="1:17" x14ac:dyDescent="0.35">
      <c r="A53" s="6">
        <v>33</v>
      </c>
      <c r="B53" s="4">
        <v>2.4979184013322229</v>
      </c>
      <c r="C53" s="5">
        <v>1.5877810899369507</v>
      </c>
      <c r="D53" s="13">
        <v>125.3</v>
      </c>
      <c r="E53" s="9">
        <v>0.55800000000000005</v>
      </c>
      <c r="F53" s="9">
        <v>0.64300000000000002</v>
      </c>
      <c r="G53" s="9">
        <f t="shared" si="0"/>
        <v>6.0050000000000008</v>
      </c>
      <c r="H53" s="17">
        <f xml:space="preserve"> E53*$B$5/(E53+F53)</f>
        <v>0.28155537052456286</v>
      </c>
      <c r="I53" s="17">
        <f t="shared" si="1"/>
        <v>0.44704829308909244</v>
      </c>
      <c r="J53" s="16">
        <v>3.3709065124498152</v>
      </c>
      <c r="K53" s="11">
        <f t="shared" si="2"/>
        <v>9.4909683211646962E-3</v>
      </c>
      <c r="L53" s="16">
        <v>70.296582674031882</v>
      </c>
      <c r="M53" s="11">
        <f t="shared" si="3"/>
        <v>0.19792380381397612</v>
      </c>
      <c r="N53" s="16">
        <v>28.875925228906919</v>
      </c>
      <c r="O53" s="11">
        <f t="shared" si="4"/>
        <v>8.1301718270644599E-2</v>
      </c>
      <c r="P53" s="18">
        <f t="shared" si="5"/>
        <v>0.2887164904057854</v>
      </c>
      <c r="Q53" s="17">
        <f t="shared" si="6"/>
        <v>102.54341441538861</v>
      </c>
    </row>
    <row r="54" spans="1:17" x14ac:dyDescent="0.35">
      <c r="A54" s="6">
        <v>34</v>
      </c>
      <c r="B54" s="4">
        <v>1.639344262295082</v>
      </c>
      <c r="C54" s="5">
        <v>1.5473264263781366</v>
      </c>
      <c r="D54" s="13">
        <v>127</v>
      </c>
      <c r="E54" s="9">
        <v>0.86199999999999999</v>
      </c>
      <c r="F54" s="9">
        <v>0.96799999999999997</v>
      </c>
      <c r="G54" s="9">
        <f t="shared" si="0"/>
        <v>9.15</v>
      </c>
      <c r="H54" s="17">
        <f xml:space="preserve"> E54*$B$5/(E54+F54)</f>
        <v>0.28544918032786881</v>
      </c>
      <c r="I54" s="17">
        <f t="shared" si="1"/>
        <v>0.44168306010928954</v>
      </c>
      <c r="J54" s="16">
        <v>5.5273945494773855</v>
      </c>
      <c r="K54" s="11">
        <f t="shared" si="2"/>
        <v>1.5777902434970494E-2</v>
      </c>
      <c r="L54" s="16">
        <v>73.276995957020517</v>
      </c>
      <c r="M54" s="11">
        <f t="shared" si="3"/>
        <v>0.20916858432820065</v>
      </c>
      <c r="N54" s="16">
        <v>25.364098556683167</v>
      </c>
      <c r="O54" s="11">
        <f t="shared" si="4"/>
        <v>7.2401611427604901E-2</v>
      </c>
      <c r="P54" s="18">
        <f t="shared" si="5"/>
        <v>0.29734809819077601</v>
      </c>
      <c r="Q54" s="17">
        <f t="shared" si="6"/>
        <v>104.16848906318106</v>
      </c>
    </row>
    <row r="55" spans="1:17" x14ac:dyDescent="0.35">
      <c r="A55" s="6">
        <v>35</v>
      </c>
      <c r="B55" s="4">
        <v>1.0380622837370244</v>
      </c>
      <c r="C55" s="5">
        <v>1.6004934450064301</v>
      </c>
      <c r="D55" s="13">
        <v>136.1</v>
      </c>
      <c r="E55" s="9">
        <v>1.337</v>
      </c>
      <c r="F55" s="9">
        <v>1.5529999999999999</v>
      </c>
      <c r="G55" s="9">
        <f t="shared" si="0"/>
        <v>14.45</v>
      </c>
      <c r="H55" s="17">
        <f xml:space="preserve"> E55*$B$5/(E55+F55)</f>
        <v>0.28035363321799311</v>
      </c>
      <c r="I55" s="17">
        <f t="shared" si="1"/>
        <v>0.44870415224913496</v>
      </c>
      <c r="J55" s="16">
        <v>7.3927185040719294</v>
      </c>
      <c r="K55" s="11">
        <f t="shared" si="2"/>
        <v>2.0725754919744526E-2</v>
      </c>
      <c r="L55" s="16">
        <v>72.558754842386094</v>
      </c>
      <c r="M55" s="11">
        <f t="shared" si="3"/>
        <v>0.20342110541836594</v>
      </c>
      <c r="N55" s="16">
        <v>22.601582869769828</v>
      </c>
      <c r="O55" s="11">
        <f t="shared" si="4"/>
        <v>6.3364358740175264E-2</v>
      </c>
      <c r="P55" s="18">
        <f t="shared" si="5"/>
        <v>0.2875112190782857</v>
      </c>
      <c r="Q55" s="17">
        <f t="shared" si="6"/>
        <v>102.55305621622783</v>
      </c>
    </row>
    <row r="56" spans="1:17" x14ac:dyDescent="0.35">
      <c r="A56" s="6">
        <v>36</v>
      </c>
      <c r="B56" s="4">
        <v>1.3291980505095258</v>
      </c>
      <c r="C56" s="5">
        <v>1.550448123908436</v>
      </c>
      <c r="D56" s="13">
        <v>136.80000000000001</v>
      </c>
      <c r="E56" s="9">
        <v>1.0620000000000001</v>
      </c>
      <c r="F56" s="9">
        <v>1.1950000000000001</v>
      </c>
      <c r="G56" s="9">
        <f t="shared" si="0"/>
        <v>11.285</v>
      </c>
      <c r="H56" s="17">
        <f xml:space="preserve"> E56*$B$5/(E56+F56)</f>
        <v>0.28514488258750553</v>
      </c>
      <c r="I56" s="17">
        <f t="shared" si="1"/>
        <v>0.4421023482498892</v>
      </c>
      <c r="J56" s="16">
        <v>6.4010526203347</v>
      </c>
      <c r="K56" s="11">
        <f t="shared" si="2"/>
        <v>1.8252273978617825E-2</v>
      </c>
      <c r="L56" s="16">
        <v>73.337409262916509</v>
      </c>
      <c r="M56" s="11">
        <f t="shared" si="3"/>
        <v>0.20911786953546169</v>
      </c>
      <c r="N56" s="16">
        <v>24.640171780932622</v>
      </c>
      <c r="O56" s="11">
        <f t="shared" si="4"/>
        <v>7.026018889409999E-2</v>
      </c>
      <c r="P56" s="18">
        <f t="shared" si="5"/>
        <v>0.29763033240817949</v>
      </c>
      <c r="Q56" s="17">
        <f t="shared" si="6"/>
        <v>104.37863366418382</v>
      </c>
    </row>
    <row r="57" spans="1:17" x14ac:dyDescent="0.35">
      <c r="A57" s="6">
        <v>37</v>
      </c>
      <c r="B57" s="4">
        <v>1.5495867768595042</v>
      </c>
      <c r="C57" s="5">
        <v>1.5993340405469116</v>
      </c>
      <c r="D57" s="13">
        <v>139.5</v>
      </c>
      <c r="E57" s="9">
        <v>0.89600000000000002</v>
      </c>
      <c r="F57" s="9">
        <v>1.04</v>
      </c>
      <c r="G57" s="9">
        <f t="shared" si="0"/>
        <v>9.68</v>
      </c>
      <c r="H57" s="17">
        <f xml:space="preserve"> E57*$B$5/(E57+F57)</f>
        <v>0.28046280991735539</v>
      </c>
      <c r="I57" s="17">
        <f t="shared" si="1"/>
        <v>0.44855371900826446</v>
      </c>
      <c r="J57" s="16">
        <v>5.3509676522575429</v>
      </c>
      <c r="K57" s="11">
        <f t="shared" si="2"/>
        <v>1.5007474235290247E-2</v>
      </c>
      <c r="L57" s="16">
        <v>71.353671347108616</v>
      </c>
      <c r="M57" s="11">
        <f t="shared" si="3"/>
        <v>0.20012051163929573</v>
      </c>
      <c r="N57" s="16">
        <v>26.60971820544113</v>
      </c>
      <c r="O57" s="11">
        <f t="shared" si="4"/>
        <v>7.4630363390070273E-2</v>
      </c>
      <c r="P57" s="18">
        <f t="shared" si="5"/>
        <v>0.28975834926465627</v>
      </c>
      <c r="Q57" s="17">
        <f t="shared" si="6"/>
        <v>103.31435720480731</v>
      </c>
    </row>
    <row r="58" spans="1:17" x14ac:dyDescent="0.35">
      <c r="A58" s="6">
        <v>38</v>
      </c>
      <c r="B58" s="4">
        <v>1.2229922543823888</v>
      </c>
      <c r="C58" s="5">
        <v>1.6000494322560008</v>
      </c>
      <c r="D58" s="13">
        <v>142.9</v>
      </c>
      <c r="E58" s="9">
        <v>1.135</v>
      </c>
      <c r="F58" s="9">
        <v>1.3180000000000001</v>
      </c>
      <c r="G58" s="9">
        <f t="shared" si="0"/>
        <v>12.265000000000001</v>
      </c>
      <c r="H58" s="17">
        <f xml:space="preserve"> E58*$B$5/(E58+F58)</f>
        <v>0.28039543416225027</v>
      </c>
      <c r="I58" s="17">
        <f t="shared" si="1"/>
        <v>0.4486465552384834</v>
      </c>
      <c r="J58" s="16">
        <v>5.8068096153665145</v>
      </c>
      <c r="K58" s="11">
        <f t="shared" si="2"/>
        <v>1.6282029031982233E-2</v>
      </c>
      <c r="L58" s="16">
        <v>70.242553381785655</v>
      </c>
      <c r="M58" s="11">
        <f t="shared" si="3"/>
        <v>0.19695691252150829</v>
      </c>
      <c r="N58" s="16">
        <v>24.891993264822137</v>
      </c>
      <c r="O58" s="11">
        <f t="shared" si="4"/>
        <v>6.979601258653613E-2</v>
      </c>
      <c r="P58" s="18">
        <f t="shared" si="5"/>
        <v>0.28303495414002666</v>
      </c>
      <c r="Q58" s="17">
        <f t="shared" si="6"/>
        <v>100.94135626197431</v>
      </c>
    </row>
    <row r="59" spans="1:17" x14ac:dyDescent="0.35">
      <c r="A59" s="6">
        <v>39</v>
      </c>
      <c r="B59" s="4">
        <v>1.000333444481494</v>
      </c>
      <c r="C59" s="5">
        <v>1.5992631323651099</v>
      </c>
      <c r="D59" s="13">
        <v>145.30000000000001</v>
      </c>
      <c r="E59" s="9">
        <v>1.3879999999999999</v>
      </c>
      <c r="F59" s="9">
        <v>1.611</v>
      </c>
      <c r="G59" s="9">
        <f t="shared" si="0"/>
        <v>14.994999999999997</v>
      </c>
      <c r="H59" s="17">
        <f xml:space="preserve"> E59*$B$5/(E59+F59)</f>
        <v>0.2804694898299433</v>
      </c>
      <c r="I59" s="17">
        <f t="shared" si="1"/>
        <v>0.44854451483827945</v>
      </c>
      <c r="J59" s="16">
        <v>6.4006960790965755</v>
      </c>
      <c r="K59" s="11">
        <f t="shared" si="2"/>
        <v>1.7951999638607351E-2</v>
      </c>
      <c r="L59" s="16">
        <v>70.554303413883147</v>
      </c>
      <c r="M59" s="11">
        <f t="shared" si="3"/>
        <v>0.19788329483798833</v>
      </c>
      <c r="N59" s="16">
        <v>22.87951904249709</v>
      </c>
      <c r="O59" s="11">
        <f t="shared" si="4"/>
        <v>6.4170070334036322E-2</v>
      </c>
      <c r="P59" s="18">
        <f t="shared" si="5"/>
        <v>0.28000536481063198</v>
      </c>
      <c r="Q59" s="17">
        <f t="shared" si="6"/>
        <v>99.834518535476818</v>
      </c>
    </row>
    <row r="60" spans="1:17" x14ac:dyDescent="0.35">
      <c r="A60" s="6">
        <v>40</v>
      </c>
      <c r="B60" s="4">
        <v>2.3547880690737832</v>
      </c>
      <c r="C60" s="5">
        <v>1.5724131236653081</v>
      </c>
      <c r="D60" s="13">
        <v>148.6</v>
      </c>
      <c r="E60" s="9">
        <v>0.59499999999999997</v>
      </c>
      <c r="F60" s="9">
        <v>0.67900000000000005</v>
      </c>
      <c r="G60" s="9">
        <f t="shared" si="0"/>
        <v>6.37</v>
      </c>
      <c r="H60" s="17">
        <f xml:space="preserve"> E60*$B$5/(E60+F60)</f>
        <v>0.28302197802197798</v>
      </c>
      <c r="I60" s="17">
        <f t="shared" si="1"/>
        <v>0.44502747252747255</v>
      </c>
      <c r="J60" s="16">
        <v>4.2349917880328061</v>
      </c>
      <c r="K60" s="11">
        <f t="shared" si="2"/>
        <v>1.1985957527558782E-2</v>
      </c>
      <c r="L60" s="16">
        <v>68.086913719087562</v>
      </c>
      <c r="M60" s="11">
        <f t="shared" si="3"/>
        <v>0.19270092998187913</v>
      </c>
      <c r="N60" s="16">
        <v>28.715187924853382</v>
      </c>
      <c r="O60" s="11">
        <f t="shared" si="4"/>
        <v>8.1270292857648224E-2</v>
      </c>
      <c r="P60" s="18">
        <f t="shared" si="5"/>
        <v>0.28595718036708617</v>
      </c>
      <c r="Q60" s="17">
        <f t="shared" si="6"/>
        <v>101.03709343197377</v>
      </c>
    </row>
    <row r="61" spans="1:17" x14ac:dyDescent="0.35">
      <c r="A61" s="6">
        <v>41</v>
      </c>
      <c r="B61" s="4">
        <v>2.1786492374727668</v>
      </c>
      <c r="C61" s="5">
        <v>1.5867239067656762</v>
      </c>
      <c r="D61" s="13">
        <v>121.5</v>
      </c>
      <c r="E61" s="9">
        <v>0.64</v>
      </c>
      <c r="F61" s="9">
        <v>0.73699999999999999</v>
      </c>
      <c r="G61" s="9">
        <f t="shared" si="0"/>
        <v>6.8849999999999998</v>
      </c>
      <c r="H61" s="17">
        <f xml:space="preserve"> E61*$B$5/(E61+F61)</f>
        <v>0.28165577342047932</v>
      </c>
      <c r="I61" s="17">
        <f t="shared" si="1"/>
        <v>0.44690994916485105</v>
      </c>
      <c r="J61" s="16">
        <v>4.0717138297137003</v>
      </c>
      <c r="K61" s="11">
        <f t="shared" si="2"/>
        <v>1.1468217078548741E-2</v>
      </c>
      <c r="L61" s="16">
        <v>72.394315591974362</v>
      </c>
      <c r="M61" s="11">
        <f t="shared" si="3"/>
        <v>0.20390276949303804</v>
      </c>
      <c r="N61" s="16">
        <v>28.178103864811522</v>
      </c>
      <c r="O61" s="11">
        <f t="shared" si="4"/>
        <v>7.9365256375660873E-2</v>
      </c>
      <c r="P61" s="18">
        <f t="shared" si="5"/>
        <v>0.29473624294724765</v>
      </c>
      <c r="Q61" s="17">
        <f t="shared" si="6"/>
        <v>104.6441332864996</v>
      </c>
    </row>
    <row r="62" spans="1:17" x14ac:dyDescent="0.35">
      <c r="A62" s="6">
        <v>42</v>
      </c>
      <c r="B62" s="4">
        <v>3.5046728971962615</v>
      </c>
      <c r="C62" s="5">
        <v>1.6005767243391007</v>
      </c>
      <c r="D62" s="13">
        <v>146.9</v>
      </c>
      <c r="E62" s="9">
        <v>0.39600000000000002</v>
      </c>
      <c r="F62" s="9">
        <v>0.46</v>
      </c>
      <c r="G62" s="9">
        <f t="shared" si="0"/>
        <v>4.28</v>
      </c>
      <c r="H62" s="17">
        <f xml:space="preserve"> E62*$B$5/(E62+F62)</f>
        <v>0.28034579439252333</v>
      </c>
      <c r="I62" s="17">
        <f t="shared" si="1"/>
        <v>0.44871495327102801</v>
      </c>
      <c r="J62" s="16">
        <v>3.9059998719344304</v>
      </c>
      <c r="K62" s="11">
        <f t="shared" si="2"/>
        <v>1.0950306369945522E-2</v>
      </c>
      <c r="L62" s="16">
        <v>66.581522394235748</v>
      </c>
      <c r="M62" s="11">
        <f t="shared" si="3"/>
        <v>0.18665849787475602</v>
      </c>
      <c r="N62" s="16">
        <v>29.035047680647786</v>
      </c>
      <c r="O62" s="11">
        <f t="shared" si="4"/>
        <v>8.1398535072559952E-2</v>
      </c>
      <c r="P62" s="18">
        <f t="shared" si="5"/>
        <v>0.27900733931726152</v>
      </c>
      <c r="Q62" s="17">
        <f t="shared" si="6"/>
        <v>99.522569946817967</v>
      </c>
    </row>
    <row r="63" spans="1:17" x14ac:dyDescent="0.35">
      <c r="A63" s="6">
        <v>43</v>
      </c>
      <c r="B63" s="4">
        <v>1.0482180293501049</v>
      </c>
      <c r="C63" s="5">
        <v>1.5672315924646982</v>
      </c>
      <c r="D63" s="13">
        <v>147.80000000000001</v>
      </c>
      <c r="E63" s="9">
        <v>1.339</v>
      </c>
      <c r="F63" s="9">
        <v>1.5229999999999999</v>
      </c>
      <c r="G63" s="9">
        <f t="shared" si="0"/>
        <v>14.31</v>
      </c>
      <c r="H63" s="17">
        <f xml:space="preserve"> E63*$B$5/(E63+F63)</f>
        <v>0.28351991614255762</v>
      </c>
      <c r="I63" s="17">
        <f t="shared" si="1"/>
        <v>0.4443413696715583</v>
      </c>
      <c r="J63" s="16">
        <v>7.5263792043364734</v>
      </c>
      <c r="K63" s="11">
        <f t="shared" si="2"/>
        <v>2.1338784008705664E-2</v>
      </c>
      <c r="L63" s="16">
        <v>71.330740765872434</v>
      </c>
      <c r="M63" s="11">
        <f t="shared" si="3"/>
        <v>0.20223685640326669</v>
      </c>
      <c r="N63" s="16">
        <v>23.409145370611164</v>
      </c>
      <c r="O63" s="11">
        <f t="shared" si="4"/>
        <v>6.6369589324446171E-2</v>
      </c>
      <c r="P63" s="18">
        <f t="shared" si="5"/>
        <v>0.28994522973641856</v>
      </c>
      <c r="Q63" s="17">
        <f t="shared" si="6"/>
        <v>102.26626534082008</v>
      </c>
    </row>
    <row r="64" spans="1:17" x14ac:dyDescent="0.35">
      <c r="A64" s="6">
        <v>44</v>
      </c>
      <c r="B64" s="4">
        <v>1.2320328542094459</v>
      </c>
      <c r="C64" s="5">
        <v>1.5652321811128482</v>
      </c>
      <c r="D64" s="13">
        <v>150</v>
      </c>
      <c r="E64" s="9">
        <v>1.1399999999999999</v>
      </c>
      <c r="F64" s="9">
        <v>1.2949999999999999</v>
      </c>
      <c r="G64" s="9">
        <f t="shared" si="0"/>
        <v>12.174999999999997</v>
      </c>
      <c r="H64" s="17">
        <f xml:space="preserve"> E64*$B$5/(E64+F64)</f>
        <v>0.28371252566735111</v>
      </c>
      <c r="I64" s="17">
        <f t="shared" si="1"/>
        <v>0.4440759753593429</v>
      </c>
      <c r="J64" s="16">
        <v>5.9818861743746972</v>
      </c>
      <c r="K64" s="11">
        <f t="shared" si="2"/>
        <v>1.6971360347864541E-2</v>
      </c>
      <c r="L64" s="16">
        <v>70.110231775332863</v>
      </c>
      <c r="M64" s="11">
        <f t="shared" si="3"/>
        <v>0.19891150932103061</v>
      </c>
      <c r="N64" s="16">
        <v>25.230331426850711</v>
      </c>
      <c r="O64" s="11">
        <f t="shared" si="4"/>
        <v>7.1581610525361578E-2</v>
      </c>
      <c r="P64" s="18">
        <f t="shared" si="5"/>
        <v>0.28746448019425674</v>
      </c>
      <c r="Q64" s="17">
        <f t="shared" si="6"/>
        <v>101.32244937655828</v>
      </c>
    </row>
    <row r="65" spans="1:17" x14ac:dyDescent="0.35">
      <c r="A65" s="6">
        <v>45</v>
      </c>
      <c r="B65" s="4">
        <v>1.3921113689095128</v>
      </c>
      <c r="C65" s="5">
        <v>1.6003952451413643</v>
      </c>
      <c r="D65" s="13">
        <v>138.4</v>
      </c>
      <c r="E65" s="9">
        <v>0.997</v>
      </c>
      <c r="F65" s="9">
        <v>1.1579999999999999</v>
      </c>
      <c r="G65" s="9">
        <f t="shared" si="0"/>
        <v>10.774999999999999</v>
      </c>
      <c r="H65" s="17">
        <f xml:space="preserve"> E65*$B$5/(E65+F65)</f>
        <v>0.28036287703016244</v>
      </c>
      <c r="I65" s="17">
        <f t="shared" si="1"/>
        <v>0.44869141531322498</v>
      </c>
      <c r="J65" s="16">
        <v>5.0244172708166124</v>
      </c>
      <c r="K65" s="11">
        <f t="shared" si="2"/>
        <v>1.4086600814461822E-2</v>
      </c>
      <c r="L65" s="16">
        <v>70.769970696701364</v>
      </c>
      <c r="M65" s="11">
        <f t="shared" si="3"/>
        <v>0.19841272591867484</v>
      </c>
      <c r="N65" s="16">
        <v>25.755006591342568</v>
      </c>
      <c r="O65" s="11">
        <f t="shared" si="4"/>
        <v>7.2207477458795993E-2</v>
      </c>
      <c r="P65" s="18">
        <f t="shared" si="5"/>
        <v>0.28470680419193262</v>
      </c>
      <c r="Q65" s="17">
        <f t="shared" si="6"/>
        <v>101.54939455886054</v>
      </c>
    </row>
    <row r="66" spans="1:17" x14ac:dyDescent="0.35">
      <c r="A66" s="6">
        <v>46</v>
      </c>
      <c r="B66" s="4">
        <v>1.7113519680547631</v>
      </c>
      <c r="C66" s="5">
        <v>1.5785838069731088</v>
      </c>
      <c r="D66" s="13">
        <v>143.19999999999999</v>
      </c>
      <c r="E66" s="9">
        <v>0.81699999999999995</v>
      </c>
      <c r="F66" s="9">
        <v>0.93600000000000005</v>
      </c>
      <c r="G66" s="9">
        <f t="shared" si="0"/>
        <v>8.7650000000000006</v>
      </c>
      <c r="H66" s="17">
        <f xml:space="preserve"> E66*$B$5/(E66+F66)</f>
        <v>0.28243126069594976</v>
      </c>
      <c r="I66" s="17">
        <f t="shared" si="1"/>
        <v>0.44584141471762695</v>
      </c>
      <c r="J66" s="16">
        <v>5.2329620113321553</v>
      </c>
      <c r="K66" s="11">
        <f t="shared" si="2"/>
        <v>1.4779520580345536E-2</v>
      </c>
      <c r="L66" s="16">
        <v>71.108143886150074</v>
      </c>
      <c r="M66" s="11">
        <f t="shared" si="3"/>
        <v>0.20083162723514358</v>
      </c>
      <c r="N66" s="16">
        <v>26.163872955193902</v>
      </c>
      <c r="O66" s="11">
        <f t="shared" si="4"/>
        <v>7.3894956234240791E-2</v>
      </c>
      <c r="P66" s="18">
        <f t="shared" si="5"/>
        <v>0.28950610404972993</v>
      </c>
      <c r="Q66" s="17">
        <f t="shared" si="6"/>
        <v>102.50497885267616</v>
      </c>
    </row>
    <row r="67" spans="1:17" x14ac:dyDescent="0.35">
      <c r="A67" s="6">
        <v>47</v>
      </c>
      <c r="B67" s="4">
        <v>2.1082220660576247</v>
      </c>
      <c r="C67" s="5">
        <v>1.5794792148898145</v>
      </c>
      <c r="D67" s="13">
        <v>145</v>
      </c>
      <c r="E67" s="9">
        <v>0.66300000000000003</v>
      </c>
      <c r="F67" s="9">
        <v>0.76</v>
      </c>
      <c r="G67" s="9">
        <f t="shared" si="0"/>
        <v>7.1150000000000002</v>
      </c>
      <c r="H67" s="17">
        <f xml:space="preserve"> E67*$B$5/(E67+F67)</f>
        <v>0.28234574841883348</v>
      </c>
      <c r="I67" s="17">
        <f t="shared" si="1"/>
        <v>0.44595924104005619</v>
      </c>
      <c r="J67" s="16">
        <v>4.0635042003542168</v>
      </c>
      <c r="K67" s="11">
        <f t="shared" si="2"/>
        <v>1.1473131346520849E-2</v>
      </c>
      <c r="L67" s="16">
        <v>69.51005165092262</v>
      </c>
      <c r="M67" s="11">
        <f t="shared" si="3"/>
        <v>0.1962586755601152</v>
      </c>
      <c r="N67" s="16">
        <v>29.07728728696295</v>
      </c>
      <c r="O67" s="11">
        <f t="shared" si="4"/>
        <v>8.2098484410269859E-2</v>
      </c>
      <c r="P67" s="18">
        <f t="shared" si="5"/>
        <v>0.28983029131690591</v>
      </c>
      <c r="Q67" s="17">
        <f t="shared" si="6"/>
        <v>102.65084313823979</v>
      </c>
    </row>
    <row r="68" spans="1:17" x14ac:dyDescent="0.35">
      <c r="A68" s="6">
        <v>48</v>
      </c>
      <c r="B68" s="4">
        <v>1.0176390773405697</v>
      </c>
      <c r="C68" s="5">
        <v>1.6001277547109551</v>
      </c>
      <c r="D68" s="13">
        <v>148.69999999999999</v>
      </c>
      <c r="E68" s="9">
        <v>1.3640000000000001</v>
      </c>
      <c r="F68" s="9">
        <v>1.5840000000000001</v>
      </c>
      <c r="G68" s="9">
        <f t="shared" si="0"/>
        <v>14.740000000000002</v>
      </c>
      <c r="H68" s="17">
        <f xml:space="preserve"> E68*$B$5/(E68+F68)</f>
        <v>0.2803880597014925</v>
      </c>
      <c r="I68" s="17">
        <f t="shared" si="1"/>
        <v>0.44865671641791044</v>
      </c>
      <c r="J68" s="16">
        <v>6.5986190455780278</v>
      </c>
      <c r="K68" s="11">
        <f t="shared" si="2"/>
        <v>1.8501739908989373E-2</v>
      </c>
      <c r="L68" s="16">
        <v>73.011936676179189</v>
      </c>
      <c r="M68" s="11">
        <f t="shared" si="3"/>
        <v>0.20471675259682121</v>
      </c>
      <c r="N68" s="16">
        <v>24.794046427927874</v>
      </c>
      <c r="O68" s="11">
        <f t="shared" si="4"/>
        <v>6.9519545700754179E-2</v>
      </c>
      <c r="P68" s="18">
        <f t="shared" si="5"/>
        <v>0.29273803820656474</v>
      </c>
      <c r="Q68" s="17">
        <f t="shared" si="6"/>
        <v>104.40460214968508</v>
      </c>
    </row>
    <row r="69" spans="1:17" x14ac:dyDescent="0.35">
      <c r="A69" s="6">
        <v>49</v>
      </c>
      <c r="B69" s="4">
        <v>1.192368839427663</v>
      </c>
      <c r="C69" s="5">
        <v>1.5775816712105994</v>
      </c>
      <c r="D69" s="13">
        <v>122.4</v>
      </c>
      <c r="E69" s="9">
        <v>1.173</v>
      </c>
      <c r="F69" s="9">
        <v>1.343</v>
      </c>
      <c r="G69" s="9">
        <f t="shared" si="0"/>
        <v>12.58</v>
      </c>
      <c r="H69" s="17">
        <f xml:space="preserve"> E69*$B$5/(E69+F69)</f>
        <v>0.28252702702702703</v>
      </c>
      <c r="I69" s="17">
        <f t="shared" si="1"/>
        <v>0.4457094594594595</v>
      </c>
      <c r="J69" s="16">
        <v>6.6988031088430118</v>
      </c>
      <c r="K69" s="11">
        <f t="shared" si="2"/>
        <v>1.8925929269808225E-2</v>
      </c>
      <c r="L69" s="16">
        <v>74.359701919480443</v>
      </c>
      <c r="M69" s="11">
        <f t="shared" si="3"/>
        <v>0.21008625513926726</v>
      </c>
      <c r="N69" s="16">
        <v>22.238915624530595</v>
      </c>
      <c r="O69" s="11">
        <f t="shared" si="4"/>
        <v>6.28309471570353E-2</v>
      </c>
      <c r="P69" s="18">
        <f t="shared" si="5"/>
        <v>0.2918431315661108</v>
      </c>
      <c r="Q69" s="17">
        <f t="shared" si="6"/>
        <v>103.29742065285406</v>
      </c>
    </row>
    <row r="70" spans="1:17" x14ac:dyDescent="0.35">
      <c r="A70" s="6">
        <v>50</v>
      </c>
      <c r="B70" s="4">
        <v>1.664816870144284</v>
      </c>
      <c r="C70" s="5">
        <v>1.5992750354172107</v>
      </c>
      <c r="D70" s="13">
        <v>126.7</v>
      </c>
      <c r="E70" s="9">
        <v>0.83399999999999996</v>
      </c>
      <c r="F70" s="9">
        <v>0.96799999999999997</v>
      </c>
      <c r="G70" s="9">
        <f t="shared" si="0"/>
        <v>9.01</v>
      </c>
      <c r="H70" s="17">
        <f xml:space="preserve"> E70*$B$5/(E70+F70)</f>
        <v>0.28046836847946721</v>
      </c>
      <c r="I70" s="17">
        <f t="shared" si="1"/>
        <v>0.44854605993340724</v>
      </c>
      <c r="J70" s="16">
        <v>4.0182437696657205</v>
      </c>
      <c r="K70" s="11">
        <f t="shared" si="2"/>
        <v>1.1269902742309287E-2</v>
      </c>
      <c r="L70" s="16">
        <v>71.572629343940264</v>
      </c>
      <c r="M70" s="11">
        <f t="shared" si="3"/>
        <v>0.20073858579880566</v>
      </c>
      <c r="N70" s="16">
        <v>26.472000778982512</v>
      </c>
      <c r="O70" s="11">
        <f t="shared" si="4"/>
        <v>7.4245588688684097E-2</v>
      </c>
      <c r="P70" s="18">
        <f t="shared" si="5"/>
        <v>0.28625407722979906</v>
      </c>
      <c r="Q70" s="17">
        <f t="shared" si="6"/>
        <v>102.0628738925885</v>
      </c>
    </row>
    <row r="71" spans="1:17" x14ac:dyDescent="0.35">
      <c r="A71" s="6">
        <v>51</v>
      </c>
      <c r="B71" s="4">
        <v>3.8216560509554145</v>
      </c>
      <c r="C71" s="5">
        <v>1.5613565432630219</v>
      </c>
      <c r="D71" s="13">
        <v>133.5</v>
      </c>
      <c r="E71" s="9">
        <v>0.36799999999999999</v>
      </c>
      <c r="F71" s="9">
        <v>0.41699999999999998</v>
      </c>
      <c r="G71" s="9">
        <f t="shared" si="0"/>
        <v>3.9249999999999998</v>
      </c>
      <c r="H71" s="17">
        <f xml:space="preserve"> E71*$B$5/(E71+F71)</f>
        <v>0.28408662420382169</v>
      </c>
      <c r="I71" s="17">
        <f t="shared" si="1"/>
        <v>0.44356050955414017</v>
      </c>
      <c r="J71" s="16">
        <v>3.2940096858765302</v>
      </c>
      <c r="K71" s="11">
        <f t="shared" si="2"/>
        <v>9.3578409175535445E-3</v>
      </c>
      <c r="L71" s="16">
        <v>66.878215223515355</v>
      </c>
      <c r="M71" s="11">
        <f t="shared" si="3"/>
        <v>0.18999206395625112</v>
      </c>
      <c r="N71" s="16">
        <v>28.178861499728036</v>
      </c>
      <c r="O71" s="11">
        <f t="shared" si="4"/>
        <v>8.0052376373647774E-2</v>
      </c>
      <c r="P71" s="18">
        <f t="shared" si="5"/>
        <v>0.27940228124745242</v>
      </c>
      <c r="Q71" s="17">
        <f t="shared" si="6"/>
        <v>98.351086409119901</v>
      </c>
    </row>
    <row r="72" spans="1:17" x14ac:dyDescent="0.35">
      <c r="A72" s="6">
        <v>52</v>
      </c>
      <c r="B72" s="4">
        <v>6.3829787234042561</v>
      </c>
      <c r="C72" s="5">
        <v>1.5927877191388864</v>
      </c>
      <c r="D72" s="13">
        <v>134.6</v>
      </c>
      <c r="E72" s="9">
        <v>0.218</v>
      </c>
      <c r="F72" s="9">
        <v>0.252</v>
      </c>
      <c r="G72" s="9">
        <f t="shared" si="0"/>
        <v>2.3499999999999996</v>
      </c>
      <c r="H72" s="17">
        <f xml:space="preserve"> E72*$B$5/(E72+F72)</f>
        <v>0.2810808510638298</v>
      </c>
      <c r="I72" s="17">
        <f t="shared" si="1"/>
        <v>0.44770212765957451</v>
      </c>
      <c r="J72" s="16">
        <v>3.045007062582072</v>
      </c>
      <c r="K72" s="11">
        <f t="shared" si="2"/>
        <v>8.5589317664594121E-3</v>
      </c>
      <c r="L72" s="16">
        <v>64.440637247682588</v>
      </c>
      <c r="M72" s="11">
        <f t="shared" si="3"/>
        <v>0.18113029160674152</v>
      </c>
      <c r="N72" s="16">
        <v>29.19402045583292</v>
      </c>
      <c r="O72" s="11">
        <f t="shared" si="4"/>
        <v>8.205880115700373E-2</v>
      </c>
      <c r="P72" s="18">
        <f t="shared" si="5"/>
        <v>0.27174802453020463</v>
      </c>
      <c r="Q72" s="17">
        <f t="shared" si="6"/>
        <v>96.679664766097574</v>
      </c>
    </row>
    <row r="73" spans="1:17" x14ac:dyDescent="0.35">
      <c r="A73" s="6">
        <v>53</v>
      </c>
      <c r="B73" s="4">
        <v>1</v>
      </c>
      <c r="C73" s="5">
        <v>1.4572722704369201</v>
      </c>
      <c r="D73" s="13">
        <v>120</v>
      </c>
      <c r="E73" s="9">
        <v>1.458</v>
      </c>
      <c r="F73" s="9">
        <v>1.542</v>
      </c>
      <c r="G73" s="9">
        <f t="shared" si="0"/>
        <v>15</v>
      </c>
      <c r="H73" s="17">
        <f xml:space="preserve"> E73*$B$5/(E73+F73)</f>
        <v>0.294516</v>
      </c>
      <c r="I73" s="17">
        <f t="shared" si="1"/>
        <v>0.42918999999999996</v>
      </c>
      <c r="J73" s="16">
        <v>10.860023172691037</v>
      </c>
      <c r="K73" s="11">
        <f t="shared" si="2"/>
        <v>3.1984505847282733E-2</v>
      </c>
      <c r="L73" s="16">
        <v>76.020400517302818</v>
      </c>
      <c r="M73" s="11">
        <f t="shared" si="3"/>
        <v>0.22389224278753958</v>
      </c>
      <c r="N73" s="16">
        <v>17.773045362321145</v>
      </c>
      <c r="O73" s="11">
        <f t="shared" si="4"/>
        <v>5.2344462279293742E-2</v>
      </c>
      <c r="P73" s="18">
        <f t="shared" si="5"/>
        <v>0.30822121091411603</v>
      </c>
      <c r="Q73" s="17">
        <f t="shared" si="6"/>
        <v>104.65346905231499</v>
      </c>
    </row>
    <row r="74" spans="1:17" x14ac:dyDescent="0.35">
      <c r="A74" s="6">
        <v>54</v>
      </c>
      <c r="B74" s="4">
        <v>2.0107238605898123</v>
      </c>
      <c r="C74" s="5">
        <v>1.601544937102406</v>
      </c>
      <c r="D74" s="13">
        <v>120</v>
      </c>
      <c r="E74" s="9">
        <v>0.69</v>
      </c>
      <c r="F74" s="9">
        <v>0.80200000000000005</v>
      </c>
      <c r="G74" s="9">
        <f t="shared" si="0"/>
        <v>7.46</v>
      </c>
      <c r="H74" s="17">
        <f xml:space="preserve"> E74*$B$5/(E74+F74)</f>
        <v>0.28025469168900802</v>
      </c>
      <c r="I74" s="17">
        <f t="shared" si="1"/>
        <v>0.44884048257372655</v>
      </c>
      <c r="J74" s="16">
        <v>3.7645017949739041</v>
      </c>
      <c r="K74" s="11">
        <f t="shared" si="2"/>
        <v>1.0550192899131288E-2</v>
      </c>
      <c r="L74" s="16">
        <v>71.039764287732908</v>
      </c>
      <c r="M74" s="11">
        <f t="shared" si="3"/>
        <v>0.1990922723811839</v>
      </c>
      <c r="N74" s="16">
        <v>26.618131944482666</v>
      </c>
      <c r="O74" s="11">
        <f t="shared" si="4"/>
        <v>7.4598563614383259E-2</v>
      </c>
      <c r="P74" s="18">
        <f t="shared" si="5"/>
        <v>0.28424102889469843</v>
      </c>
      <c r="Q74" s="17">
        <f t="shared" si="6"/>
        <v>101.42239802718949</v>
      </c>
    </row>
    <row r="75" spans="1:17" x14ac:dyDescent="0.35">
      <c r="A75" s="6">
        <v>55</v>
      </c>
      <c r="B75" s="4">
        <v>3.2502708559046587</v>
      </c>
      <c r="C75" s="5">
        <v>1.5935851762746369</v>
      </c>
      <c r="D75" s="13">
        <v>126.6</v>
      </c>
      <c r="E75" s="9">
        <v>0.42799999999999999</v>
      </c>
      <c r="F75" s="9">
        <v>0.495</v>
      </c>
      <c r="G75" s="9">
        <f t="shared" si="0"/>
        <v>4.6150000000000002</v>
      </c>
      <c r="H75" s="17">
        <f xml:space="preserve"> E75*$B$5/(E75+F75)</f>
        <v>0.28100541711809313</v>
      </c>
      <c r="I75" s="17">
        <f t="shared" si="1"/>
        <v>0.44780606717226429</v>
      </c>
      <c r="J75" s="16">
        <v>2.8970942207002657</v>
      </c>
      <c r="K75" s="11">
        <f t="shared" si="2"/>
        <v>8.1409916991829513E-3</v>
      </c>
      <c r="L75" s="16">
        <v>69.757325057144755</v>
      </c>
      <c r="M75" s="11">
        <f t="shared" si="3"/>
        <v>0.19602186224725371</v>
      </c>
      <c r="N75" s="16">
        <v>30.455167009861199</v>
      </c>
      <c r="O75" s="11">
        <f t="shared" si="4"/>
        <v>8.558066909007235E-2</v>
      </c>
      <c r="P75" s="18">
        <f t="shared" si="5"/>
        <v>0.28974352303650902</v>
      </c>
      <c r="Q75" s="17">
        <f t="shared" si="6"/>
        <v>103.10958628770621</v>
      </c>
    </row>
    <row r="76" spans="1:17" x14ac:dyDescent="0.35">
      <c r="A76" s="6">
        <v>56</v>
      </c>
      <c r="B76" s="4">
        <v>7.6923076923076916</v>
      </c>
      <c r="C76" s="5">
        <v>1.5910417008551683</v>
      </c>
      <c r="D76" s="13">
        <v>135.80000000000001</v>
      </c>
      <c r="E76" s="9">
        <v>0.18099999999999999</v>
      </c>
      <c r="F76" s="9">
        <v>0.20899999999999999</v>
      </c>
      <c r="G76" s="9">
        <f t="shared" si="0"/>
        <v>1.9500000000000002</v>
      </c>
      <c r="H76" s="17">
        <f xml:space="preserve"> E76*$B$5/(E76+F76)</f>
        <v>0.28124615384615381</v>
      </c>
      <c r="I76" s="17">
        <f t="shared" si="1"/>
        <v>0.44747435897435889</v>
      </c>
      <c r="J76" s="16">
        <v>1.9287643050019287</v>
      </c>
      <c r="K76" s="11">
        <f t="shared" si="2"/>
        <v>5.4245754245754235E-3</v>
      </c>
      <c r="L76" s="16">
        <v>60.383619482892229</v>
      </c>
      <c r="M76" s="11">
        <f t="shared" si="3"/>
        <v>0.16982660734873117</v>
      </c>
      <c r="N76" s="16">
        <v>31.774102520384197</v>
      </c>
      <c r="O76" s="11">
        <f t="shared" si="4"/>
        <v>8.9363441257714366E-2</v>
      </c>
      <c r="P76" s="18">
        <f t="shared" si="5"/>
        <v>0.26461462403102098</v>
      </c>
      <c r="Q76" s="17">
        <f t="shared" si="6"/>
        <v>94.086486308278353</v>
      </c>
    </row>
    <row r="77" spans="1:17" x14ac:dyDescent="0.35">
      <c r="A77" s="6">
        <v>57</v>
      </c>
      <c r="B77" s="4">
        <v>1.7699115044247786</v>
      </c>
      <c r="C77" s="5">
        <v>1.6010915504815786</v>
      </c>
      <c r="D77" s="13">
        <v>120</v>
      </c>
      <c r="E77" s="9">
        <v>0.78400000000000003</v>
      </c>
      <c r="F77" s="9">
        <v>0.91100000000000003</v>
      </c>
      <c r="G77" s="9">
        <f t="shared" si="0"/>
        <v>8.4749999999999996</v>
      </c>
      <c r="H77" s="17">
        <f xml:space="preserve"> E77*$B$5/(E77+F77)</f>
        <v>0.28029734513274335</v>
      </c>
      <c r="I77" s="17">
        <f t="shared" si="1"/>
        <v>0.44878171091445418</v>
      </c>
      <c r="J77" s="16">
        <v>3.7310294736037308</v>
      </c>
      <c r="K77" s="11">
        <f t="shared" si="2"/>
        <v>1.0457976560631427E-2</v>
      </c>
      <c r="L77" s="16">
        <v>70.084059350685123</v>
      </c>
      <c r="M77" s="11">
        <f t="shared" si="3"/>
        <v>0.19644375772122658</v>
      </c>
      <c r="N77" s="16">
        <v>26.058880444539266</v>
      </c>
      <c r="O77" s="11">
        <f t="shared" si="4"/>
        <v>7.3042350057359193E-2</v>
      </c>
      <c r="P77" s="18">
        <f t="shared" si="5"/>
        <v>0.27994408433921719</v>
      </c>
      <c r="Q77" s="17">
        <f t="shared" si="6"/>
        <v>99.87396926882812</v>
      </c>
    </row>
    <row r="78" spans="1:17" x14ac:dyDescent="0.35">
      <c r="A78" s="6">
        <v>58</v>
      </c>
      <c r="B78" s="4">
        <v>3.6014405762304924</v>
      </c>
      <c r="C78" s="5">
        <v>1.5651392062283151</v>
      </c>
      <c r="D78" s="13">
        <v>120.7</v>
      </c>
      <c r="E78" s="9">
        <v>0.39</v>
      </c>
      <c r="F78" s="9">
        <v>0.443</v>
      </c>
      <c r="G78" s="9">
        <f t="shared" si="0"/>
        <v>4.165</v>
      </c>
      <c r="H78" s="17">
        <f xml:space="preserve"> E78*$B$5/(E78+F78)</f>
        <v>0.28372148859543816</v>
      </c>
      <c r="I78" s="17">
        <f t="shared" si="1"/>
        <v>0.44406362545018008</v>
      </c>
      <c r="J78" s="16">
        <v>2.6077737307409494</v>
      </c>
      <c r="K78" s="11">
        <f t="shared" si="2"/>
        <v>7.3988144480590153E-3</v>
      </c>
      <c r="L78" s="16">
        <v>67.814704804883704</v>
      </c>
      <c r="M78" s="11">
        <f t="shared" si="3"/>
        <v>0.19240488995901817</v>
      </c>
      <c r="N78" s="16">
        <v>29.923080870320256</v>
      </c>
      <c r="O78" s="11">
        <f t="shared" si="4"/>
        <v>8.489821047888943E-2</v>
      </c>
      <c r="P78" s="18">
        <f t="shared" si="5"/>
        <v>0.28470191488596663</v>
      </c>
      <c r="Q78" s="17">
        <f t="shared" si="6"/>
        <v>100.34555940594491</v>
      </c>
    </row>
    <row r="79" spans="1:17" x14ac:dyDescent="0.35">
      <c r="A79" s="6">
        <v>59</v>
      </c>
      <c r="B79" s="4">
        <v>1.2858979854264894</v>
      </c>
      <c r="C79" s="5">
        <v>1.5931031642905507</v>
      </c>
      <c r="D79" s="13">
        <v>122</v>
      </c>
      <c r="E79" s="9">
        <v>1.0820000000000001</v>
      </c>
      <c r="F79" s="9">
        <v>1.2509999999999999</v>
      </c>
      <c r="G79" s="9">
        <f t="shared" si="0"/>
        <v>11.665000000000001</v>
      </c>
      <c r="H79" s="17">
        <f xml:space="preserve"> E79*$B$5/(E79+F79)</f>
        <v>0.28105100728675525</v>
      </c>
      <c r="I79" s="17">
        <f t="shared" si="1"/>
        <v>0.44774324903557638</v>
      </c>
      <c r="J79" s="16">
        <v>6.1314500669314258</v>
      </c>
      <c r="K79" s="11">
        <f t="shared" si="2"/>
        <v>1.7232502174395203E-2</v>
      </c>
      <c r="L79" s="16">
        <v>74.229195382684424</v>
      </c>
      <c r="M79" s="11">
        <f t="shared" si="3"/>
        <v>0.20862190132388819</v>
      </c>
      <c r="N79" s="16">
        <v>23.40972314678249</v>
      </c>
      <c r="O79" s="11">
        <f t="shared" si="4"/>
        <v>6.5793262707072891E-2</v>
      </c>
      <c r="P79" s="18">
        <f t="shared" si="5"/>
        <v>0.29164766620535632</v>
      </c>
      <c r="Q79" s="17">
        <f t="shared" si="6"/>
        <v>103.77036859639834</v>
      </c>
    </row>
    <row r="80" spans="1:17" x14ac:dyDescent="0.35">
      <c r="A80" s="6">
        <v>60</v>
      </c>
      <c r="B80" s="4">
        <v>2.9325513196480935</v>
      </c>
      <c r="C80" s="5">
        <v>1.5959080085223714</v>
      </c>
      <c r="D80" s="13">
        <v>122.9</v>
      </c>
      <c r="E80" s="9">
        <v>0.47399999999999998</v>
      </c>
      <c r="F80" s="9">
        <v>0.54900000000000004</v>
      </c>
      <c r="G80" s="9">
        <f t="shared" si="0"/>
        <v>5.1150000000000002</v>
      </c>
      <c r="H80" s="17">
        <f xml:space="preserve"> E80*$B$5/(E80+F80)</f>
        <v>0.28078592375366568</v>
      </c>
      <c r="I80" s="17">
        <f t="shared" si="1"/>
        <v>0.44810850439882699</v>
      </c>
      <c r="J80" s="16">
        <v>2.9148667762529143</v>
      </c>
      <c r="K80" s="11">
        <f t="shared" si="2"/>
        <v>8.1845356038904409E-3</v>
      </c>
      <c r="L80" s="16">
        <v>69.868414498053028</v>
      </c>
      <c r="M80" s="11">
        <f t="shared" si="3"/>
        <v>0.19618067306039827</v>
      </c>
      <c r="N80" s="16">
        <v>30.468372970592494</v>
      </c>
      <c r="O80" s="11">
        <f t="shared" si="4"/>
        <v>8.555090249819032E-2</v>
      </c>
      <c r="P80" s="18">
        <f t="shared" si="5"/>
        <v>0.28991611116247901</v>
      </c>
      <c r="Q80" s="17">
        <f t="shared" si="6"/>
        <v>103.25165424489842</v>
      </c>
    </row>
    <row r="81" spans="1:17" x14ac:dyDescent="0.35">
      <c r="A81" s="6">
        <v>61</v>
      </c>
      <c r="B81" s="4">
        <v>3.2644178454842216</v>
      </c>
      <c r="C81" s="5">
        <v>1.5533133174428555</v>
      </c>
      <c r="D81" s="13">
        <v>120.6</v>
      </c>
      <c r="E81" s="9">
        <v>0.432</v>
      </c>
      <c r="F81" s="9">
        <v>0.48699999999999999</v>
      </c>
      <c r="G81" s="9">
        <f t="shared" si="0"/>
        <v>4.5950000000000006</v>
      </c>
      <c r="H81" s="17">
        <f xml:space="preserve"> E81*$B$5/(E81+F81)</f>
        <v>0.28486615886833511</v>
      </c>
      <c r="I81" s="17">
        <f t="shared" si="1"/>
        <v>0.44248639825897712</v>
      </c>
      <c r="J81" s="16">
        <v>3.4147129121092865</v>
      </c>
      <c r="K81" s="11">
        <f t="shared" si="2"/>
        <v>9.7273615091067918E-3</v>
      </c>
      <c r="L81" s="16">
        <v>70.041924478152339</v>
      </c>
      <c r="M81" s="11">
        <f t="shared" si="3"/>
        <v>0.19952573985837271</v>
      </c>
      <c r="N81" s="16">
        <v>28.704572336608496</v>
      </c>
      <c r="O81" s="11">
        <f t="shared" si="4"/>
        <v>8.1769612634879321E-2</v>
      </c>
      <c r="P81" s="18">
        <f t="shared" si="5"/>
        <v>0.29102271400235885</v>
      </c>
      <c r="Q81" s="17">
        <f t="shared" si="6"/>
        <v>102.16120972687013</v>
      </c>
    </row>
    <row r="82" spans="1:17" x14ac:dyDescent="0.35">
      <c r="A82" s="6">
        <v>62</v>
      </c>
      <c r="B82" s="4">
        <v>1.9047619047619049</v>
      </c>
      <c r="C82" s="5">
        <v>1.5908854907378562</v>
      </c>
      <c r="D82" s="13">
        <v>128.1</v>
      </c>
      <c r="E82" s="9">
        <v>0.73099999999999998</v>
      </c>
      <c r="F82" s="9">
        <v>0.84399999999999997</v>
      </c>
      <c r="G82" s="9">
        <f t="shared" si="0"/>
        <v>7.875</v>
      </c>
      <c r="H82" s="17">
        <f xml:space="preserve"> E82*$B$5/(E82+F82)</f>
        <v>0.28126095238095239</v>
      </c>
      <c r="I82" s="17">
        <f t="shared" si="1"/>
        <v>0.44745396825396827</v>
      </c>
      <c r="J82" s="16">
        <v>3.6614264658294835</v>
      </c>
      <c r="K82" s="11">
        <f t="shared" si="2"/>
        <v>1.0298162948520252E-2</v>
      </c>
      <c r="L82" s="16">
        <v>69.599122530350158</v>
      </c>
      <c r="M82" s="11">
        <f t="shared" si="3"/>
        <v>0.19575515487764886</v>
      </c>
      <c r="N82" s="16">
        <v>27.461483564305595</v>
      </c>
      <c r="O82" s="11">
        <f t="shared" si="4"/>
        <v>7.7238430210904624E-2</v>
      </c>
      <c r="P82" s="18">
        <f t="shared" si="5"/>
        <v>0.28329174803707374</v>
      </c>
      <c r="Q82" s="17">
        <f t="shared" si="6"/>
        <v>100.72203256048525</v>
      </c>
    </row>
    <row r="83" spans="1:17" x14ac:dyDescent="0.35">
      <c r="A83" s="6">
        <v>63</v>
      </c>
      <c r="B83" s="4">
        <v>1</v>
      </c>
      <c r="C83" s="5">
        <v>1.5916979628997385</v>
      </c>
      <c r="D83" s="13">
        <v>130.1</v>
      </c>
      <c r="E83" s="9">
        <v>1.3919999999999999</v>
      </c>
      <c r="F83" s="9">
        <v>1.6080000000000001</v>
      </c>
      <c r="G83" s="9">
        <f t="shared" si="0"/>
        <v>15</v>
      </c>
      <c r="H83" s="17">
        <f xml:space="preserve"> E83*$B$5/(E83+F83)</f>
        <v>0.28118399999999999</v>
      </c>
      <c r="I83" s="17">
        <f t="shared" si="1"/>
        <v>0.44756000000000007</v>
      </c>
      <c r="J83" s="16">
        <v>7.484128034396913</v>
      </c>
      <c r="K83" s="11">
        <f t="shared" si="2"/>
        <v>2.1044170572238615E-2</v>
      </c>
      <c r="L83" s="16">
        <v>74.710535961104057</v>
      </c>
      <c r="M83" s="11">
        <f t="shared" si="3"/>
        <v>0.21007407343687082</v>
      </c>
      <c r="N83" s="16">
        <v>22.249049405398193</v>
      </c>
      <c r="O83" s="11">
        <f t="shared" si="4"/>
        <v>6.2560767080074853E-2</v>
      </c>
      <c r="P83" s="18">
        <f t="shared" si="5"/>
        <v>0.29367901108918426</v>
      </c>
      <c r="Q83" s="17">
        <f t="shared" si="6"/>
        <v>104.44371340089916</v>
      </c>
    </row>
    <row r="84" spans="1:17" x14ac:dyDescent="0.35">
      <c r="A84" s="6">
        <v>64</v>
      </c>
      <c r="B84" s="4">
        <v>1.1591962905718702</v>
      </c>
      <c r="C84" s="5">
        <v>1.5912825670577049</v>
      </c>
      <c r="D84" s="13">
        <v>134.4</v>
      </c>
      <c r="E84" s="9">
        <v>1.2010000000000001</v>
      </c>
      <c r="F84" s="9">
        <v>1.387</v>
      </c>
      <c r="G84" s="9">
        <f t="shared" si="0"/>
        <v>12.940000000000001</v>
      </c>
      <c r="H84" s="17">
        <f xml:space="preserve"> E84*$B$5/(E84+F84)</f>
        <v>0.28122333848531689</v>
      </c>
      <c r="I84" s="17">
        <f t="shared" si="1"/>
        <v>0.4475057959814529</v>
      </c>
      <c r="J84" s="16">
        <v>6.0039256799973337</v>
      </c>
      <c r="K84" s="11">
        <f t="shared" si="2"/>
        <v>1.6884440237465766E-2</v>
      </c>
      <c r="L84" s="16">
        <v>70.450467295359203</v>
      </c>
      <c r="M84" s="11">
        <f t="shared" si="3"/>
        <v>0.19812315610651549</v>
      </c>
      <c r="N84" s="16">
        <v>23.542155556533434</v>
      </c>
      <c r="O84" s="11">
        <f t="shared" si="4"/>
        <v>6.6206035807489849E-2</v>
      </c>
      <c r="P84" s="18">
        <f t="shared" si="5"/>
        <v>0.2812136321514711</v>
      </c>
      <c r="Q84" s="17">
        <f t="shared" si="6"/>
        <v>99.996548531889971</v>
      </c>
    </row>
    <row r="85" spans="1:17" x14ac:dyDescent="0.35">
      <c r="A85" s="6">
        <v>65</v>
      </c>
      <c r="B85" s="4">
        <v>5.6710775047258988</v>
      </c>
      <c r="C85" s="5">
        <v>1.585131074083018</v>
      </c>
      <c r="D85" s="13">
        <v>133.19999999999999</v>
      </c>
      <c r="E85" s="9">
        <v>0.246</v>
      </c>
      <c r="F85" s="9">
        <v>0.28299999999999997</v>
      </c>
      <c r="G85" s="9">
        <f t="shared" si="0"/>
        <v>2.6449999999999996</v>
      </c>
      <c r="H85" s="17">
        <f xml:space="preserve"> E85*$B$5/(E85+F85)</f>
        <v>0.28180718336483934</v>
      </c>
      <c r="I85" s="17">
        <f t="shared" si="1"/>
        <v>0.44670132325141781</v>
      </c>
      <c r="J85" s="16">
        <v>3.5059175667481104</v>
      </c>
      <c r="K85" s="11">
        <f t="shared" si="2"/>
        <v>9.8799275459459622E-3</v>
      </c>
      <c r="L85" s="16">
        <v>68.432106539813645</v>
      </c>
      <c r="M85" s="11">
        <f t="shared" si="3"/>
        <v>0.19284659195707485</v>
      </c>
      <c r="N85" s="16">
        <v>28.69398698920801</v>
      </c>
      <c r="O85" s="11">
        <f t="shared" si="4"/>
        <v>8.0861716529360569E-2</v>
      </c>
      <c r="P85" s="18">
        <f t="shared" si="5"/>
        <v>0.28358823603238137</v>
      </c>
      <c r="Q85" s="17">
        <f t="shared" si="6"/>
        <v>100.63201109576976</v>
      </c>
    </row>
    <row r="86" spans="1:17" x14ac:dyDescent="0.35">
      <c r="A86" s="6">
        <v>66</v>
      </c>
      <c r="B86" s="4">
        <v>2.4916943521594681</v>
      </c>
      <c r="C86" s="5">
        <v>1.579290281969373</v>
      </c>
      <c r="D86" s="13">
        <v>134.6</v>
      </c>
      <c r="E86" s="9">
        <v>0.56100000000000005</v>
      </c>
      <c r="F86" s="9">
        <v>0.64300000000000002</v>
      </c>
      <c r="G86" s="9">
        <f t="shared" ref="G86:G100" si="7">(E86+F86)*5</f>
        <v>6.0200000000000014</v>
      </c>
      <c r="H86" s="17">
        <f xml:space="preserve"> E86*$B$5/(E86+F86)</f>
        <v>0.28236378737541529</v>
      </c>
      <c r="I86" s="17">
        <f t="shared" ref="I86:I100" si="8">H86*C86</f>
        <v>0.44593438538205971</v>
      </c>
      <c r="J86" s="16">
        <v>3.7213644789033258</v>
      </c>
      <c r="K86" s="11">
        <f t="shared" ref="K86:K100" si="9">H86/100*J86</f>
        <v>1.0507785684674817E-2</v>
      </c>
      <c r="L86" s="16">
        <v>69.635593199894203</v>
      </c>
      <c r="M86" s="11">
        <f t="shared" ref="M86:M100" si="10">H86/100*L86</f>
        <v>0.1966256983205584</v>
      </c>
      <c r="N86" s="16">
        <v>29.801420872017591</v>
      </c>
      <c r="O86" s="11">
        <f t="shared" ref="O86:O100" si="11">H86/100*N86</f>
        <v>8.4148420665916379E-2</v>
      </c>
      <c r="P86" s="18">
        <f t="shared" ref="P86:P100" si="12">SUM(K86,M86,O86)</f>
        <v>0.29128190467114956</v>
      </c>
      <c r="Q86" s="17">
        <f t="shared" ref="Q86:Q100" si="13">P86/H86*100</f>
        <v>103.15837855081512</v>
      </c>
    </row>
    <row r="87" spans="1:17" x14ac:dyDescent="0.35">
      <c r="A87" s="6">
        <v>67</v>
      </c>
      <c r="B87" s="4">
        <v>1.2229922543823888</v>
      </c>
      <c r="C87" s="5">
        <v>1.6000494322560008</v>
      </c>
      <c r="D87" s="13">
        <v>149.80000000000001</v>
      </c>
      <c r="E87" s="9">
        <v>1.135</v>
      </c>
      <c r="F87" s="9">
        <v>1.3180000000000001</v>
      </c>
      <c r="G87" s="9">
        <f t="shared" si="7"/>
        <v>12.265000000000001</v>
      </c>
      <c r="H87" s="17">
        <f xml:space="preserve"> E87*$B$5/(E87+F87)</f>
        <v>0.28039543416225027</v>
      </c>
      <c r="I87" s="17">
        <f t="shared" si="8"/>
        <v>0.4486465552384834</v>
      </c>
      <c r="J87" s="16">
        <v>5.6774452868758427</v>
      </c>
      <c r="K87" s="11">
        <f t="shared" si="9"/>
        <v>1.5919297361459736E-2</v>
      </c>
      <c r="L87" s="16">
        <v>68.378989435863119</v>
      </c>
      <c r="M87" s="11">
        <f t="shared" si="10"/>
        <v>0.19173156430444765</v>
      </c>
      <c r="N87" s="16">
        <v>25.550832565746816</v>
      </c>
      <c r="O87" s="11">
        <f t="shared" si="11"/>
        <v>7.1643367904795419E-2</v>
      </c>
      <c r="P87" s="18">
        <f t="shared" si="12"/>
        <v>0.27929422957070282</v>
      </c>
      <c r="Q87" s="17">
        <f t="shared" si="13"/>
        <v>99.607267288485787</v>
      </c>
    </row>
    <row r="88" spans="1:17" x14ac:dyDescent="0.35">
      <c r="A88" s="6">
        <v>68</v>
      </c>
      <c r="B88" s="4">
        <v>1</v>
      </c>
      <c r="C88" s="5">
        <v>1.6002558469103396</v>
      </c>
      <c r="D88" s="13">
        <v>150</v>
      </c>
      <c r="E88" s="9">
        <v>1.3879999999999999</v>
      </c>
      <c r="F88" s="9">
        <v>1.6120000000000001</v>
      </c>
      <c r="G88" s="9">
        <f t="shared" si="7"/>
        <v>15</v>
      </c>
      <c r="H88" s="17">
        <f xml:space="preserve"> E88*$B$5/(E88+F88)</f>
        <v>0.28037599999999996</v>
      </c>
      <c r="I88" s="17">
        <f t="shared" si="8"/>
        <v>0.44867333333333331</v>
      </c>
      <c r="J88" s="16">
        <v>6.861557655528248</v>
      </c>
      <c r="K88" s="11">
        <f t="shared" si="9"/>
        <v>1.9238160892263878E-2</v>
      </c>
      <c r="L88" s="16">
        <v>69.093493890593876</v>
      </c>
      <c r="M88" s="11">
        <f t="shared" si="10"/>
        <v>0.19372157443069146</v>
      </c>
      <c r="N88" s="16">
        <v>23.15887186066653</v>
      </c>
      <c r="O88" s="11">
        <f t="shared" si="11"/>
        <v>6.493191856806238E-2</v>
      </c>
      <c r="P88" s="18">
        <f t="shared" si="12"/>
        <v>0.27789165389101772</v>
      </c>
      <c r="Q88" s="17">
        <f t="shared" si="13"/>
        <v>99.113923406788658</v>
      </c>
    </row>
    <row r="89" spans="1:17" x14ac:dyDescent="0.35">
      <c r="A89" s="6">
        <v>69</v>
      </c>
      <c r="B89" s="4">
        <v>2.5380710659898478</v>
      </c>
      <c r="C89" s="5">
        <v>1.5995589504105803</v>
      </c>
      <c r="D89" s="13">
        <v>120</v>
      </c>
      <c r="E89" s="9">
        <v>0.54700000000000004</v>
      </c>
      <c r="F89" s="9">
        <v>0.63500000000000001</v>
      </c>
      <c r="G89" s="9">
        <f t="shared" si="7"/>
        <v>5.91</v>
      </c>
      <c r="H89" s="17">
        <f xml:space="preserve"> E89*$B$5/(E89+F89)</f>
        <v>0.28044162436548226</v>
      </c>
      <c r="I89" s="17">
        <f t="shared" si="8"/>
        <v>0.448582910321489</v>
      </c>
      <c r="J89" s="16">
        <v>2.8969137901203053</v>
      </c>
      <c r="K89" s="11">
        <f t="shared" si="9"/>
        <v>8.1241520894810414E-3</v>
      </c>
      <c r="L89" s="16">
        <v>69.249500481665081</v>
      </c>
      <c r="M89" s="11">
        <f t="shared" si="10"/>
        <v>0.19420442401576402</v>
      </c>
      <c r="N89" s="16">
        <v>28.916302693605239</v>
      </c>
      <c r="O89" s="11">
        <f t="shared" si="11"/>
        <v>8.1093348980386226E-2</v>
      </c>
      <c r="P89" s="18">
        <f t="shared" si="12"/>
        <v>0.28342192508563124</v>
      </c>
      <c r="Q89" s="17">
        <f t="shared" si="13"/>
        <v>101.06271696539062</v>
      </c>
    </row>
    <row r="90" spans="1:17" x14ac:dyDescent="0.35">
      <c r="A90" s="6">
        <v>70</v>
      </c>
      <c r="B90" s="4">
        <v>1.6853932584269664</v>
      </c>
      <c r="C90" s="5">
        <v>1.5842381339583234</v>
      </c>
      <c r="D90" s="13">
        <v>120.2</v>
      </c>
      <c r="E90" s="9">
        <v>0.82799999999999996</v>
      </c>
      <c r="F90" s="9">
        <v>0.95199999999999996</v>
      </c>
      <c r="G90" s="9">
        <f t="shared" si="7"/>
        <v>8.8999999999999986</v>
      </c>
      <c r="H90" s="17">
        <f xml:space="preserve"> E90*$B$5/(E90+F90)</f>
        <v>0.28189213483146069</v>
      </c>
      <c r="I90" s="17">
        <f t="shared" si="8"/>
        <v>0.44658426966292136</v>
      </c>
      <c r="J90" s="16">
        <v>4.7685966753357363</v>
      </c>
      <c r="K90" s="11">
        <f t="shared" si="9"/>
        <v>1.3442298969605967E-2</v>
      </c>
      <c r="L90" s="16">
        <v>72.566434491008323</v>
      </c>
      <c r="M90" s="11">
        <f t="shared" si="10"/>
        <v>0.20455907135777679</v>
      </c>
      <c r="N90" s="16">
        <v>25.065124105134686</v>
      </c>
      <c r="O90" s="11">
        <f t="shared" si="11"/>
        <v>7.0656613438119228E-2</v>
      </c>
      <c r="P90" s="18">
        <f t="shared" si="12"/>
        <v>0.288657983765502</v>
      </c>
      <c r="Q90" s="17">
        <f t="shared" si="13"/>
        <v>102.40015527147877</v>
      </c>
    </row>
    <row r="91" spans="1:17" x14ac:dyDescent="0.35">
      <c r="A91" s="6">
        <v>71</v>
      </c>
      <c r="B91" s="4">
        <v>4.0983606557377046</v>
      </c>
      <c r="C91" s="5">
        <v>1.5799241214444026</v>
      </c>
      <c r="D91" s="13">
        <v>121.4</v>
      </c>
      <c r="E91" s="9">
        <v>0.34100000000000003</v>
      </c>
      <c r="F91" s="9">
        <v>0.39100000000000001</v>
      </c>
      <c r="G91" s="9">
        <f t="shared" si="7"/>
        <v>3.66</v>
      </c>
      <c r="H91" s="17">
        <f xml:space="preserve"> E91*$B$5/(E91+F91)</f>
        <v>0.28230327868852462</v>
      </c>
      <c r="I91" s="17">
        <f t="shared" si="8"/>
        <v>0.44601775956284162</v>
      </c>
      <c r="J91" s="16">
        <v>2.1226952289094285</v>
      </c>
      <c r="K91" s="11">
        <f t="shared" si="9"/>
        <v>5.9924382277761999E-3</v>
      </c>
      <c r="L91" s="16">
        <v>66.747794433202188</v>
      </c>
      <c r="M91" s="11">
        <f t="shared" si="10"/>
        <v>0.18843121213720629</v>
      </c>
      <c r="N91" s="16">
        <v>30.648244407733959</v>
      </c>
      <c r="O91" s="11">
        <f t="shared" si="11"/>
        <v>8.6520998823505363E-2</v>
      </c>
      <c r="P91" s="18">
        <f t="shared" si="12"/>
        <v>0.28094464918848783</v>
      </c>
      <c r="Q91" s="17">
        <f t="shared" si="13"/>
        <v>99.518734069845578</v>
      </c>
    </row>
    <row r="92" spans="1:17" x14ac:dyDescent="0.35">
      <c r="A92" s="6">
        <v>72</v>
      </c>
      <c r="B92" s="4">
        <v>1.0337698139214335</v>
      </c>
      <c r="C92" s="5">
        <v>1.5796790477864353</v>
      </c>
      <c r="D92" s="13">
        <v>149.80000000000001</v>
      </c>
      <c r="E92" s="9">
        <v>1.3520000000000001</v>
      </c>
      <c r="F92" s="9">
        <v>1.55</v>
      </c>
      <c r="G92" s="9">
        <f t="shared" si="7"/>
        <v>14.510000000000002</v>
      </c>
      <c r="H92" s="17">
        <f xml:space="preserve"> E92*$B$5/(E92+F92)</f>
        <v>0.28232667126119915</v>
      </c>
      <c r="I92" s="17">
        <f t="shared" si="8"/>
        <v>0.44598552722260504</v>
      </c>
      <c r="J92" s="16">
        <v>6.7646804921940893</v>
      </c>
      <c r="K92" s="11">
        <f t="shared" si="9"/>
        <v>1.9098497255067275E-2</v>
      </c>
      <c r="L92" s="16">
        <v>71.323508483751979</v>
      </c>
      <c r="M92" s="11">
        <f t="shared" si="10"/>
        <v>0.20136528732887596</v>
      </c>
      <c r="N92" s="16">
        <v>24.429152955271061</v>
      </c>
      <c r="O92" s="11">
        <f t="shared" si="11"/>
        <v>6.8970014355923648E-2</v>
      </c>
      <c r="P92" s="18">
        <f t="shared" si="12"/>
        <v>0.28943379893986687</v>
      </c>
      <c r="Q92" s="17">
        <f t="shared" si="13"/>
        <v>102.51734193121713</v>
      </c>
    </row>
    <row r="93" spans="1:17" x14ac:dyDescent="0.35">
      <c r="A93" s="6">
        <v>73</v>
      </c>
      <c r="B93" s="4">
        <v>2.4271844660194173</v>
      </c>
      <c r="C93" s="5">
        <v>1.5995061044565999</v>
      </c>
      <c r="D93" s="13">
        <v>120</v>
      </c>
      <c r="E93" s="9">
        <v>0.57199999999999995</v>
      </c>
      <c r="F93" s="9">
        <v>0.66400000000000003</v>
      </c>
      <c r="G93" s="9">
        <f t="shared" si="7"/>
        <v>6.18</v>
      </c>
      <c r="H93" s="17">
        <f xml:space="preserve"> E93*$B$5/(E93+F93)</f>
        <v>0.28044660194174753</v>
      </c>
      <c r="I93" s="17">
        <f t="shared" si="8"/>
        <v>0.44857605177993531</v>
      </c>
      <c r="J93" s="16">
        <v>3.4196004383429028</v>
      </c>
      <c r="K93" s="11">
        <f t="shared" si="9"/>
        <v>9.5901532293177737E-3</v>
      </c>
      <c r="L93" s="16">
        <v>70.421298661812017</v>
      </c>
      <c r="M93" s="11">
        <f t="shared" si="10"/>
        <v>0.19749413914030112</v>
      </c>
      <c r="N93" s="16">
        <v>28.751551672769455</v>
      </c>
      <c r="O93" s="11">
        <f t="shared" si="11"/>
        <v>8.0632749671807613E-2</v>
      </c>
      <c r="P93" s="18">
        <f t="shared" si="12"/>
        <v>0.28771704204142651</v>
      </c>
      <c r="Q93" s="17">
        <f t="shared" si="13"/>
        <v>102.59245077292438</v>
      </c>
    </row>
    <row r="94" spans="1:17" x14ac:dyDescent="0.35">
      <c r="A94" s="6">
        <v>74</v>
      </c>
      <c r="B94" s="4">
        <v>1</v>
      </c>
      <c r="C94" s="5">
        <v>1.5981117550199944</v>
      </c>
      <c r="D94" s="13">
        <v>121.3</v>
      </c>
      <c r="E94" s="9">
        <v>1.389</v>
      </c>
      <c r="F94" s="9">
        <v>1.611</v>
      </c>
      <c r="G94" s="9">
        <f t="shared" si="7"/>
        <v>15</v>
      </c>
      <c r="H94" s="17">
        <f xml:space="preserve"> E94*$B$5/(E94+F94)</f>
        <v>0.28057799999999999</v>
      </c>
      <c r="I94" s="17">
        <f t="shared" si="8"/>
        <v>0.44839499999999999</v>
      </c>
      <c r="J94" s="16">
        <v>7.3751685201568735</v>
      </c>
      <c r="K94" s="11">
        <f t="shared" si="9"/>
        <v>2.0693100330485752E-2</v>
      </c>
      <c r="L94" s="16">
        <v>75.066467644589736</v>
      </c>
      <c r="M94" s="11">
        <f t="shared" si="10"/>
        <v>0.21061999358783698</v>
      </c>
      <c r="N94" s="16">
        <v>21.024034614738312</v>
      </c>
      <c r="O94" s="11">
        <f t="shared" si="11"/>
        <v>5.8988815841340463E-2</v>
      </c>
      <c r="P94" s="18">
        <f t="shared" si="12"/>
        <v>0.29030190975966319</v>
      </c>
      <c r="Q94" s="17">
        <f t="shared" si="13"/>
        <v>103.46567077948492</v>
      </c>
    </row>
    <row r="95" spans="1:17" x14ac:dyDescent="0.35">
      <c r="A95" s="6">
        <v>75</v>
      </c>
      <c r="B95" s="4">
        <v>1.5906680805938496</v>
      </c>
      <c r="C95" s="5">
        <v>1.5988549026723977</v>
      </c>
      <c r="D95" s="13">
        <v>125.1</v>
      </c>
      <c r="E95" s="9">
        <v>0.873</v>
      </c>
      <c r="F95" s="9">
        <v>1.0129999999999999</v>
      </c>
      <c r="G95" s="9">
        <f t="shared" si="7"/>
        <v>9.43</v>
      </c>
      <c r="H95" s="17">
        <f xml:space="preserve"> E95*$B$5/(E95+F95)</f>
        <v>0.28050795334040302</v>
      </c>
      <c r="I95" s="17">
        <f t="shared" si="8"/>
        <v>0.44849151643690355</v>
      </c>
      <c r="J95" s="16">
        <v>4.5041200786322761</v>
      </c>
      <c r="K95" s="11">
        <f t="shared" si="9"/>
        <v>1.2634415048565549E-2</v>
      </c>
      <c r="L95" s="16">
        <v>70.49706156314997</v>
      </c>
      <c r="M95" s="11">
        <f t="shared" si="10"/>
        <v>0.19774986455591589</v>
      </c>
      <c r="N95" s="16">
        <v>25.661865953236322</v>
      </c>
      <c r="O95" s="11">
        <f t="shared" si="11"/>
        <v>7.1983574974380904E-2</v>
      </c>
      <c r="P95" s="18">
        <f t="shared" si="12"/>
        <v>0.28236785457886238</v>
      </c>
      <c r="Q95" s="17">
        <f t="shared" si="13"/>
        <v>100.66304759501857</v>
      </c>
    </row>
    <row r="96" spans="1:17" x14ac:dyDescent="0.35">
      <c r="A96" s="6">
        <v>76</v>
      </c>
      <c r="B96" s="4">
        <v>7.1942446043165464</v>
      </c>
      <c r="C96" s="5">
        <v>1.5838607056581946</v>
      </c>
      <c r="D96" s="13">
        <v>142.5</v>
      </c>
      <c r="E96" s="9">
        <v>0.19400000000000001</v>
      </c>
      <c r="F96" s="9">
        <v>0.223</v>
      </c>
      <c r="G96" s="9">
        <f t="shared" si="7"/>
        <v>2.085</v>
      </c>
      <c r="H96" s="17">
        <f xml:space="preserve"> E96*$B$5/(E96+F96)</f>
        <v>0.28192805755395683</v>
      </c>
      <c r="I96" s="17">
        <f t="shared" si="8"/>
        <v>0.44653477218225418</v>
      </c>
      <c r="J96" s="16">
        <v>2.2585317403704148</v>
      </c>
      <c r="K96" s="11">
        <f t="shared" si="9"/>
        <v>6.3674346648658854E-3</v>
      </c>
      <c r="L96" s="16">
        <v>60.966685959016111</v>
      </c>
      <c r="M96" s="11">
        <f t="shared" si="10"/>
        <v>0.17188219347927505</v>
      </c>
      <c r="N96" s="16">
        <v>31.330209662792381</v>
      </c>
      <c r="O96" s="11">
        <f t="shared" si="11"/>
        <v>8.8328651529892652E-2</v>
      </c>
      <c r="P96" s="18">
        <f t="shared" si="12"/>
        <v>0.26657827967403358</v>
      </c>
      <c r="Q96" s="17">
        <f t="shared" si="13"/>
        <v>94.555427362178904</v>
      </c>
    </row>
    <row r="97" spans="1:17" x14ac:dyDescent="0.35">
      <c r="A97" s="6">
        <v>77</v>
      </c>
      <c r="B97" s="4">
        <v>1.4464802314368372</v>
      </c>
      <c r="C97" s="5">
        <v>1.5989239548954899</v>
      </c>
      <c r="D97" s="13">
        <v>120</v>
      </c>
      <c r="E97" s="9">
        <v>0.96</v>
      </c>
      <c r="F97" s="9">
        <v>1.1140000000000001</v>
      </c>
      <c r="G97" s="9">
        <f t="shared" si="7"/>
        <v>10.37</v>
      </c>
      <c r="H97" s="17">
        <f xml:space="preserve"> E97*$B$5/(E97+F97)</f>
        <v>0.28050144648023145</v>
      </c>
      <c r="I97" s="17">
        <f t="shared" si="8"/>
        <v>0.44850048216007726</v>
      </c>
      <c r="J97" s="16">
        <v>5.4774703196406307</v>
      </c>
      <c r="K97" s="11">
        <f t="shared" si="9"/>
        <v>1.5364383477117325E-2</v>
      </c>
      <c r="L97" s="16">
        <v>70.113644674380637</v>
      </c>
      <c r="M97" s="11">
        <f t="shared" si="10"/>
        <v>0.19666978749164746</v>
      </c>
      <c r="N97" s="16">
        <v>23.004154315191546</v>
      </c>
      <c r="O97" s="11">
        <f t="shared" si="11"/>
        <v>6.4526985604656861E-2</v>
      </c>
      <c r="P97" s="18">
        <f t="shared" si="12"/>
        <v>0.27656115657342162</v>
      </c>
      <c r="Q97" s="17">
        <f t="shared" si="13"/>
        <v>98.59526930921281</v>
      </c>
    </row>
    <row r="98" spans="1:17" x14ac:dyDescent="0.35">
      <c r="A98" s="6">
        <v>78</v>
      </c>
      <c r="B98" s="4">
        <v>2.6619343389529724</v>
      </c>
      <c r="C98" s="5">
        <v>1.5969772264582778</v>
      </c>
      <c r="D98" s="13">
        <v>122.7</v>
      </c>
      <c r="E98" s="9">
        <v>0.52200000000000002</v>
      </c>
      <c r="F98" s="9">
        <v>0.60499999999999998</v>
      </c>
      <c r="G98" s="9">
        <f t="shared" si="7"/>
        <v>5.6349999999999998</v>
      </c>
      <c r="H98" s="17">
        <f xml:space="preserve"> E98*$B$5/(E98+F98)</f>
        <v>0.28068500443655725</v>
      </c>
      <c r="I98" s="17">
        <f t="shared" si="8"/>
        <v>0.44824755989352261</v>
      </c>
      <c r="J98" s="16">
        <v>3.0738431975370069</v>
      </c>
      <c r="K98" s="11">
        <f t="shared" si="9"/>
        <v>8.6278169153795603E-3</v>
      </c>
      <c r="L98" s="16">
        <v>69.901110017194767</v>
      </c>
      <c r="M98" s="11">
        <f t="shared" si="10"/>
        <v>0.19620193375296591</v>
      </c>
      <c r="N98" s="16">
        <v>29.906367209383749</v>
      </c>
      <c r="O98" s="11">
        <f t="shared" si="11"/>
        <v>8.3942688128471873E-2</v>
      </c>
      <c r="P98" s="18">
        <f t="shared" si="12"/>
        <v>0.28877243879681735</v>
      </c>
      <c r="Q98" s="17">
        <f t="shared" si="13"/>
        <v>102.88132042411553</v>
      </c>
    </row>
    <row r="99" spans="1:17" x14ac:dyDescent="0.35">
      <c r="A99" s="6">
        <v>79</v>
      </c>
      <c r="B99" s="4">
        <v>1.1709601873536299</v>
      </c>
      <c r="C99" s="5">
        <v>1.5712755486074923</v>
      </c>
      <c r="D99" s="13">
        <v>123.3</v>
      </c>
      <c r="E99" s="9">
        <v>1.1970000000000001</v>
      </c>
      <c r="F99" s="9">
        <v>1.365</v>
      </c>
      <c r="G99" s="9">
        <f t="shared" si="7"/>
        <v>12.810000000000002</v>
      </c>
      <c r="H99" s="17">
        <f xml:space="preserve"> E99*$B$5/(E99+F99)</f>
        <v>0.28313114754098356</v>
      </c>
      <c r="I99" s="17">
        <f t="shared" si="8"/>
        <v>0.44487704918032778</v>
      </c>
      <c r="J99" s="16">
        <v>6.8444281932359612</v>
      </c>
      <c r="K99" s="11">
        <f t="shared" si="9"/>
        <v>1.9378708086127586E-2</v>
      </c>
      <c r="L99" s="16">
        <v>75.215471695625723</v>
      </c>
      <c r="M99" s="11">
        <f t="shared" si="10"/>
        <v>0.21295842814018881</v>
      </c>
      <c r="N99" s="16">
        <v>22.285628465408099</v>
      </c>
      <c r="O99" s="11">
        <f t="shared" si="11"/>
        <v>6.3097555610830039E-2</v>
      </c>
      <c r="P99" s="18">
        <f t="shared" si="12"/>
        <v>0.29543469183714643</v>
      </c>
      <c r="Q99" s="17">
        <f t="shared" si="13"/>
        <v>104.34552835426977</v>
      </c>
    </row>
    <row r="100" spans="1:17" x14ac:dyDescent="0.35">
      <c r="A100" s="6">
        <v>80</v>
      </c>
      <c r="B100" s="4">
        <v>1.9493177387914231</v>
      </c>
      <c r="C100" s="5">
        <v>1.587943409725588</v>
      </c>
      <c r="D100" s="13">
        <v>125.3</v>
      </c>
      <c r="E100" s="9">
        <v>0.71499999999999997</v>
      </c>
      <c r="F100" s="9">
        <v>0.82399999999999995</v>
      </c>
      <c r="G100" s="9">
        <f t="shared" si="7"/>
        <v>7.6949999999999994</v>
      </c>
      <c r="H100" s="17">
        <f xml:space="preserve"> E100*$B$5/(E100+F100)</f>
        <v>0.2815399610136452</v>
      </c>
      <c r="I100" s="17">
        <f t="shared" si="8"/>
        <v>0.44706952566601688</v>
      </c>
      <c r="J100" s="16">
        <v>4.4435027003706402</v>
      </c>
      <c r="K100" s="11">
        <f t="shared" si="9"/>
        <v>1.2510235770263771E-2</v>
      </c>
      <c r="L100" s="16">
        <v>70.480561704431679</v>
      </c>
      <c r="M100" s="11">
        <f t="shared" si="10"/>
        <v>0.19843094594485508</v>
      </c>
      <c r="N100" s="16">
        <v>26.685674089528451</v>
      </c>
      <c r="O100" s="11">
        <f t="shared" si="11"/>
        <v>7.5130836427886816E-2</v>
      </c>
      <c r="P100" s="18">
        <f t="shared" si="12"/>
        <v>0.28607201814300565</v>
      </c>
      <c r="Q100" s="17">
        <f t="shared" si="13"/>
        <v>101.60973849433074</v>
      </c>
    </row>
    <row r="101" spans="1:17" x14ac:dyDescent="0.3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</row>
    <row r="102" spans="1:17" x14ac:dyDescent="0.3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</row>
    <row r="103" spans="1:17" x14ac:dyDescent="0.3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</row>
    <row r="104" spans="1:17" x14ac:dyDescent="0.3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</row>
  </sheetData>
  <mergeCells count="6">
    <mergeCell ref="A16:B16"/>
    <mergeCell ref="A17:B17"/>
    <mergeCell ref="A4:B4"/>
    <mergeCell ref="A10:B10"/>
    <mergeCell ref="A12:B12"/>
    <mergeCell ref="A14:B14"/>
  </mergeCells>
  <conditionalFormatting sqref="J22:J100">
    <cfRule type="top10" dxfId="2" priority="3" bottom="1" rank="1"/>
  </conditionalFormatting>
  <conditionalFormatting sqref="L22:L100">
    <cfRule type="top10" dxfId="1" priority="2" rank="1"/>
  </conditionalFormatting>
  <conditionalFormatting sqref="N22:N100">
    <cfRule type="top10" dxfId="0" priority="1" bottom="1" rank="1"/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haredContentType xmlns="Microsoft.SharePoint.Taxonomy.ContentTypeSync" SourceId="1ee89e71-04cd-405e-9ca3-99e020c1694d" ContentTypeId="0x0101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C5CBD7F3D1194C9792E224AC1CDCAB" ma:contentTypeVersion="12" ma:contentTypeDescription="Create a new document." ma:contentTypeScope="" ma:versionID="f34377a35742dc7d7d196d3a4d9a96d9">
  <xsd:schema xmlns:xsd="http://www.w3.org/2001/XMLSchema" xmlns:xs="http://www.w3.org/2001/XMLSchema" xmlns:p="http://schemas.microsoft.com/office/2006/metadata/properties" xmlns:ns3="44a56295-c29e-4898-8136-a54736c65b82" xmlns:ns4="e7d5cbad-5515-42d8-9c56-204ce5a3a751" xmlns:ns5="9e4afcd1-800b-474d-8517-95202a57e38c" targetNamespace="http://schemas.microsoft.com/office/2006/metadata/properties" ma:root="true" ma:fieldsID="f9a6350a01872a2519e33b0b866a30ed" ns3:_="" ns4:_="" ns5:_="">
    <xsd:import namespace="44a56295-c29e-4898-8136-a54736c65b82"/>
    <xsd:import namespace="e7d5cbad-5515-42d8-9c56-204ce5a3a751"/>
    <xsd:import namespace="9e4afcd1-800b-474d-8517-95202a57e38c"/>
    <xsd:element name="properties">
      <xsd:complexType>
        <xsd:sequence>
          <xsd:element name="documentManagement">
            <xsd:complexType>
              <xsd:all>
                <xsd:element ref="ns3:Descriptions" minOccurs="0"/>
                <xsd:element ref="ns3:Keyword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5:SharedWithUsers" minOccurs="0"/>
                <xsd:element ref="ns5:SharedWithDetails" minOccurs="0"/>
                <xsd:element ref="ns5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a56295-c29e-4898-8136-a54736c65b82" elementFormDefault="qualified">
    <xsd:import namespace="http://schemas.microsoft.com/office/2006/documentManagement/types"/>
    <xsd:import namespace="http://schemas.microsoft.com/office/infopath/2007/PartnerControls"/>
    <xsd:element name="Descriptions" ma:index="8" nillable="true" ma:displayName="Descriptions" ma:description="Describe your document to make it appear at the top of search results" ma:internalName="Descriptions">
      <xsd:simpleType>
        <xsd:restriction base="dms:Note">
          <xsd:maxLength value="255"/>
        </xsd:restriction>
      </xsd:simpleType>
    </xsd:element>
    <xsd:element name="Keyword" ma:index="9" nillable="true" ma:displayName="Keyword" ma:description="Enter list of terms separated by semi-colon(;)" ma:internalName="Keyword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d5cbad-5515-42d8-9c56-204ce5a3a7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4afcd1-800b-474d-8517-95202a57e38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Keyword xmlns="44a56295-c29e-4898-8136-a54736c65b82" xsi:nil="true"/>
    <Descriptions xmlns="44a56295-c29e-4898-8136-a54736c65b82" xsi:nil="true"/>
  </documentManagement>
</p:properties>
</file>

<file path=customXml/itemProps1.xml><?xml version="1.0" encoding="utf-8"?>
<ds:datastoreItem xmlns:ds="http://schemas.openxmlformats.org/officeDocument/2006/customXml" ds:itemID="{88E98ACD-C9AE-435F-A54D-4AB13496FC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116BB6F-613D-446D-850F-A6AF034AE694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695FF11A-A467-45F5-9BE3-2D34CD4F15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a56295-c29e-4898-8136-a54736c65b82"/>
    <ds:schemaRef ds:uri="e7d5cbad-5515-42d8-9c56-204ce5a3a751"/>
    <ds:schemaRef ds:uri="9e4afcd1-800b-474d-8517-95202a57e3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02269D6-5857-49E7-A97A-35B70FF99C9E}">
  <ds:schemaRefs>
    <ds:schemaRef ds:uri="http://schemas.microsoft.com/office/infopath/2007/PartnerControls"/>
    <ds:schemaRef ds:uri="9e4afcd1-800b-474d-8517-95202a57e38c"/>
    <ds:schemaRef ds:uri="http://purl.org/dc/dcmitype/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44a56295-c29e-4898-8136-a54736c65b82"/>
    <ds:schemaRef ds:uri="e7d5cbad-5515-42d8-9c56-204ce5a3a751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Clemens, Graeme</dc:creator>
  <cp:lastModifiedBy>panagiotis petsag</cp:lastModifiedBy>
  <dcterms:created xsi:type="dcterms:W3CDTF">2020-09-03T08:18:31Z</dcterms:created>
  <dcterms:modified xsi:type="dcterms:W3CDTF">2020-10-06T14:37:51Z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0x010100D7C5CBD7F3D1194C9792E224AC1CDCAB</vt:lpwstr>
  </property>
</Properties>
</file>