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ommon\Programming\GitHub\DIPAE_EnsomatomenaSystimata_6th_Term\"/>
    </mc:Choice>
  </mc:AlternateContent>
  <bookViews>
    <workbookView xWindow="2895" yWindow="2235" windowWidth="29760" windowHeight="18165"/>
  </bookViews>
  <sheets>
    <sheet name="Timer_val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F21" i="1"/>
  <c r="M25" i="1" l="1"/>
  <c r="M24" i="1"/>
  <c r="M23" i="1"/>
  <c r="M22" i="1"/>
  <c r="N21" i="1"/>
  <c r="M21" i="1"/>
  <c r="G21" i="1" l="1"/>
  <c r="F5" i="1"/>
  <c r="G5" i="1" s="1"/>
  <c r="F2" i="1"/>
  <c r="G2" i="1" s="1"/>
  <c r="I2" i="1" s="1"/>
  <c r="C3" i="1"/>
  <c r="N24" i="1" l="1"/>
  <c r="G8" i="1"/>
  <c r="H2" i="1"/>
  <c r="G24" i="1"/>
</calcChain>
</file>

<file path=xl/sharedStrings.xml><?xml version="1.0" encoding="utf-8"?>
<sst xmlns="http://schemas.openxmlformats.org/spreadsheetml/2006/main" count="27" uniqueCount="19">
  <si>
    <t>Κύκλοι εκτέλεσης εντολής PIC</t>
  </si>
  <si>
    <t>Συχνότητα λειτουργίας PIC (MHz)</t>
  </si>
  <si>
    <t>MC(Machine Cycle) (nsec)</t>
  </si>
  <si>
    <t>Περίοδος (msec)</t>
  </si>
  <si>
    <t>Ημιπερίοδος (msec)</t>
  </si>
  <si>
    <t>f 2 (HZ)</t>
  </si>
  <si>
    <t>f 1 (HZ)</t>
  </si>
  <si>
    <t>Prescaler</t>
  </si>
  <si>
    <t>Timer</t>
  </si>
  <si>
    <t>Αρχική τιμή του μετρητή</t>
  </si>
  <si>
    <t>Χρόνος διακοπής</t>
  </si>
  <si>
    <t>Λόγος f1/f2 (ή f2/f1)</t>
  </si>
  <si>
    <t>f  (HZ)</t>
  </si>
  <si>
    <t>Ημιπερίοδοι</t>
  </si>
  <si>
    <t>Counter value</t>
  </si>
  <si>
    <t>Μ.Κ.Δ.</t>
  </si>
  <si>
    <t>Χρόνος Διακοπής (Μ.Κ.Δ.)</t>
  </si>
  <si>
    <t>ΣΤΑΘΕΡΕΣ ΤΙΜΕΣ</t>
  </si>
  <si>
    <t>Bits λειτουργίας 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</si>
</sst>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61"/>
      <scheme val="minor"/>
    </font>
    <font>
      <b/>
      <sz val="14"/>
      <color theme="1"/>
      <name val="Calibri"/>
      <family val="2"/>
      <charset val="161"/>
      <scheme val="minor"/>
    </font>
    <font>
      <b/>
      <sz val="18"/>
      <color theme="1"/>
      <name val="Calibri"/>
      <family val="2"/>
      <charset val="161"/>
      <scheme val="minor"/>
    </font>
    <font>
      <b/>
      <sz val="20"/>
      <color theme="1"/>
      <name val="Calibri"/>
      <family val="2"/>
      <charset val="161"/>
      <scheme val="minor"/>
    </font>
    <font>
      <b/>
      <sz val="26"/>
      <color theme="1"/>
      <name val="Calibri"/>
      <family val="2"/>
      <charset val="161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0" borderId="2" xfId="0" applyBorder="1"/>
    <xf numFmtId="0" fontId="1" fillId="2" borderId="2" xfId="0" applyFont="1" applyFill="1" applyBorder="1"/>
    <xf numFmtId="0" fontId="1" fillId="4" borderId="5" xfId="0" applyFont="1" applyFill="1" applyBorder="1" applyAlignment="1">
      <alignment horizontal="center"/>
    </xf>
    <xf numFmtId="0" fontId="1" fillId="3" borderId="6" xfId="0" applyFont="1" applyFill="1" applyBorder="1"/>
    <xf numFmtId="0" fontId="1" fillId="3" borderId="5" xfId="0" applyFont="1" applyFill="1" applyBorder="1"/>
    <xf numFmtId="0" fontId="0" fillId="0" borderId="8" xfId="0" applyBorder="1"/>
    <xf numFmtId="0" fontId="1" fillId="2" borderId="8" xfId="0" applyFont="1" applyFill="1" applyBorder="1"/>
    <xf numFmtId="0" fontId="0" fillId="0" borderId="3" xfId="0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0" fillId="0" borderId="9" xfId="0" applyBorder="1"/>
    <xf numFmtId="0" fontId="2" fillId="4" borderId="9" xfId="0" applyFont="1" applyFill="1" applyBorder="1" applyAlignment="1">
      <alignment horizontal="center"/>
    </xf>
    <xf numFmtId="0" fontId="3" fillId="2" borderId="10" xfId="0" applyFont="1" applyFill="1" applyBorder="1"/>
    <xf numFmtId="0" fontId="1" fillId="4" borderId="4" xfId="0" applyFont="1" applyFill="1" applyBorder="1" applyAlignment="1">
      <alignment horizontal="center" wrapText="1"/>
    </xf>
    <xf numFmtId="0" fontId="1" fillId="4" borderId="7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wrapText="1"/>
    </xf>
    <xf numFmtId="0" fontId="1" fillId="4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zoomScale="85" zoomScaleNormal="85" workbookViewId="0">
      <selection activeCell="N1" sqref="N1"/>
    </sheetView>
  </sheetViews>
  <sheetFormatPr defaultRowHeight="15" x14ac:dyDescent="0.25"/>
  <cols>
    <col min="1" max="1" width="25.85546875" customWidth="1"/>
    <col min="2" max="2" width="28.7109375" customWidth="1"/>
    <col min="3" max="3" width="22.42578125" customWidth="1"/>
    <col min="5" max="5" width="11.28515625" bestFit="1" customWidth="1"/>
    <col min="6" max="6" width="14.28515625" customWidth="1"/>
    <col min="7" max="7" width="37.5703125" bestFit="1" customWidth="1"/>
    <col min="8" max="8" width="17.85546875" bestFit="1" customWidth="1"/>
    <col min="9" max="9" width="12.140625" customWidth="1"/>
    <col min="11" max="11" width="15.28515625" customWidth="1"/>
    <col min="12" max="12" width="23.7109375" customWidth="1"/>
    <col min="13" max="13" width="10.42578125" bestFit="1" customWidth="1"/>
    <col min="14" max="14" width="22.140625" customWidth="1"/>
    <col min="15" max="15" width="20.5703125" customWidth="1"/>
    <col min="16" max="16" width="19.28515625" customWidth="1"/>
  </cols>
  <sheetData>
    <row r="1" spans="1:12" s="21" customFormat="1" ht="37.5" x14ac:dyDescent="0.3">
      <c r="A1" s="28" t="s">
        <v>17</v>
      </c>
      <c r="B1" s="28"/>
      <c r="C1" s="28"/>
      <c r="E1" s="20" t="s">
        <v>6</v>
      </c>
      <c r="F1" s="20" t="s">
        <v>3</v>
      </c>
      <c r="G1" s="20" t="s">
        <v>4</v>
      </c>
      <c r="H1" s="20" t="s">
        <v>11</v>
      </c>
      <c r="I1" s="20" t="s">
        <v>10</v>
      </c>
    </row>
    <row r="2" spans="1:12" ht="37.5" x14ac:dyDescent="0.3">
      <c r="A2" s="20" t="s">
        <v>0</v>
      </c>
      <c r="B2" s="20" t="s">
        <v>1</v>
      </c>
      <c r="C2" s="20" t="s">
        <v>2</v>
      </c>
      <c r="E2" s="3">
        <v>5</v>
      </c>
      <c r="F2" s="2">
        <f>1/E2*1000</f>
        <v>200</v>
      </c>
      <c r="G2" s="2">
        <f>F2/2</f>
        <v>100</v>
      </c>
      <c r="H2" s="34">
        <f>IF($G$2&lt;$G$5,$G$5/$G$2,$G$2/$G$5)</f>
        <v>2.5</v>
      </c>
      <c r="I2" s="36">
        <f>IF($G$2&lt;$G$5,$G$2,$G$5)</f>
        <v>100</v>
      </c>
      <c r="J2" s="1"/>
      <c r="K2" s="1"/>
      <c r="L2" s="1"/>
    </row>
    <row r="3" spans="1:12" ht="26.25" x14ac:dyDescent="0.4">
      <c r="A3" s="4">
        <v>4</v>
      </c>
      <c r="B3" s="4">
        <v>48</v>
      </c>
      <c r="C3" s="4">
        <f>(A3*(1/B3*POWER(10,6)))/1000</f>
        <v>83.333333333333329</v>
      </c>
      <c r="H3" s="34"/>
      <c r="I3" s="36"/>
    </row>
    <row r="4" spans="1:12" ht="18.75" x14ac:dyDescent="0.3">
      <c r="E4" s="5" t="s">
        <v>5</v>
      </c>
      <c r="F4" s="5" t="s">
        <v>3</v>
      </c>
      <c r="G4" s="5" t="s">
        <v>4</v>
      </c>
      <c r="H4" s="34"/>
      <c r="I4" s="36"/>
    </row>
    <row r="5" spans="1:12" ht="18.75" x14ac:dyDescent="0.3">
      <c r="A5" s="10" t="s">
        <v>18</v>
      </c>
      <c r="E5" s="3">
        <v>2</v>
      </c>
      <c r="F5" s="2">
        <f>1/E5*1000</f>
        <v>500</v>
      </c>
      <c r="G5" s="2">
        <f>F5/2</f>
        <v>250</v>
      </c>
      <c r="H5" s="34"/>
      <c r="I5" s="36"/>
    </row>
    <row r="6" spans="1:12" ht="18.75" x14ac:dyDescent="0.3">
      <c r="A6" s="3">
        <v>16</v>
      </c>
    </row>
    <row r="7" spans="1:12" ht="23.25" x14ac:dyDescent="0.35">
      <c r="A7" s="10" t="s">
        <v>8</v>
      </c>
      <c r="D7" s="35" t="s">
        <v>7</v>
      </c>
      <c r="E7" s="35"/>
      <c r="G7" s="6" t="s">
        <v>9</v>
      </c>
    </row>
    <row r="8" spans="1:12" ht="26.25" x14ac:dyDescent="0.4">
      <c r="A8" s="4">
        <f>2^A6</f>
        <v>65536</v>
      </c>
      <c r="D8" s="2">
        <v>1</v>
      </c>
      <c r="E8" s="29">
        <v>64</v>
      </c>
      <c r="G8" s="4">
        <f>($C$3*$E$8*$A$8-($I$2*POWER(10,6)))/($C$3*$E$8)</f>
        <v>46786</v>
      </c>
    </row>
    <row r="9" spans="1:12" ht="18.75" x14ac:dyDescent="0.3">
      <c r="D9" s="2">
        <v>2</v>
      </c>
      <c r="E9" s="29"/>
      <c r="F9" s="1"/>
    </row>
    <row r="10" spans="1:12" ht="18.75" x14ac:dyDescent="0.3">
      <c r="D10" s="2">
        <v>4</v>
      </c>
      <c r="E10" s="29"/>
      <c r="F10" s="1"/>
    </row>
    <row r="11" spans="1:12" ht="18.75" x14ac:dyDescent="0.3">
      <c r="D11" s="2">
        <v>8</v>
      </c>
      <c r="E11" s="29"/>
      <c r="F11" s="1"/>
    </row>
    <row r="12" spans="1:12" ht="18.75" x14ac:dyDescent="0.3">
      <c r="D12" s="2">
        <v>16</v>
      </c>
      <c r="E12" s="29"/>
      <c r="F12" s="1"/>
    </row>
    <row r="13" spans="1:12" ht="18.75" x14ac:dyDescent="0.3">
      <c r="D13" s="2">
        <v>32</v>
      </c>
      <c r="E13" s="29"/>
      <c r="F13" s="1"/>
    </row>
    <row r="14" spans="1:12" ht="18.75" x14ac:dyDescent="0.3">
      <c r="D14" s="2">
        <v>64</v>
      </c>
      <c r="E14" s="29"/>
      <c r="F14" s="1"/>
    </row>
    <row r="15" spans="1:12" ht="18.75" x14ac:dyDescent="0.3">
      <c r="D15" s="2">
        <v>128</v>
      </c>
      <c r="E15" s="29"/>
      <c r="F15" s="1"/>
    </row>
    <row r="16" spans="1:12" ht="18.75" x14ac:dyDescent="0.3">
      <c r="D16" s="2">
        <v>256</v>
      </c>
      <c r="E16" s="29"/>
      <c r="F16" s="1"/>
    </row>
    <row r="18" spans="4:15" s="7" customFormat="1" x14ac:dyDescent="0.25"/>
    <row r="19" spans="4:15" ht="15.75" thickBot="1" x14ac:dyDescent="0.3"/>
    <row r="20" spans="4:15" s="21" customFormat="1" ht="37.5" x14ac:dyDescent="0.3">
      <c r="E20" s="25" t="s">
        <v>12</v>
      </c>
      <c r="F20" s="26" t="s">
        <v>3</v>
      </c>
      <c r="G20" s="27" t="s">
        <v>4</v>
      </c>
      <c r="I20" s="30" t="s">
        <v>7</v>
      </c>
      <c r="J20" s="31"/>
      <c r="K20" s="25" t="s">
        <v>13</v>
      </c>
      <c r="L20" s="26" t="s">
        <v>15</v>
      </c>
      <c r="M20" s="26" t="s">
        <v>14</v>
      </c>
      <c r="N20" s="26" t="s">
        <v>16</v>
      </c>
      <c r="O20" s="27"/>
    </row>
    <row r="21" spans="4:15" ht="19.5" thickBot="1" x14ac:dyDescent="0.35">
      <c r="E21" s="11">
        <v>20000</v>
      </c>
      <c r="F21" s="14">
        <f>1/E21*1000</f>
        <v>0.05</v>
      </c>
      <c r="G21" s="9">
        <f>F21/2</f>
        <v>2.5000000000000001E-2</v>
      </c>
      <c r="I21" s="2">
        <v>1</v>
      </c>
      <c r="J21" s="29">
        <v>64</v>
      </c>
      <c r="K21" s="12">
        <v>100</v>
      </c>
      <c r="L21" s="3">
        <v>50</v>
      </c>
      <c r="M21" s="2">
        <f>K21/$L$21</f>
        <v>2</v>
      </c>
      <c r="N21" s="16">
        <f>L21</f>
        <v>50</v>
      </c>
      <c r="O21" s="17"/>
    </row>
    <row r="22" spans="4:15" ht="18.75" x14ac:dyDescent="0.3">
      <c r="G22" s="22"/>
      <c r="I22" s="2">
        <v>2</v>
      </c>
      <c r="J22" s="29"/>
      <c r="K22" s="12">
        <v>250</v>
      </c>
      <c r="M22" s="2">
        <f>K22/$L$21</f>
        <v>5</v>
      </c>
      <c r="O22" s="8"/>
    </row>
    <row r="23" spans="4:15" ht="23.25" x14ac:dyDescent="0.35">
      <c r="D23" s="35" t="s">
        <v>7</v>
      </c>
      <c r="E23" s="35"/>
      <c r="G23" s="23" t="s">
        <v>9</v>
      </c>
      <c r="I23" s="2">
        <v>4</v>
      </c>
      <c r="J23" s="29"/>
      <c r="K23" s="12"/>
      <c r="M23" s="2">
        <f>K23/$L$21</f>
        <v>0</v>
      </c>
      <c r="N23" s="32" t="s">
        <v>9</v>
      </c>
      <c r="O23" s="33"/>
    </row>
    <row r="24" spans="4:15" ht="27" thickBot="1" x14ac:dyDescent="0.45">
      <c r="D24" s="2">
        <v>1</v>
      </c>
      <c r="E24" s="29">
        <v>4</v>
      </c>
      <c r="G24" s="24">
        <f>($C$3*$E$24*$A$8-($G$21*POWER(10,6)))/($C$3*$E$24)</f>
        <v>65461</v>
      </c>
      <c r="I24" s="2">
        <v>8</v>
      </c>
      <c r="J24" s="29"/>
      <c r="K24" s="12"/>
      <c r="M24" s="2">
        <f>K24/$L$21</f>
        <v>0</v>
      </c>
      <c r="N24" s="18">
        <f>($C$3*$J$21*$A$8-($N$21*POWER(10,6)))/($C$3*$J$21)</f>
        <v>56161</v>
      </c>
      <c r="O24" s="19"/>
    </row>
    <row r="25" spans="4:15" ht="19.5" thickBot="1" x14ac:dyDescent="0.35">
      <c r="D25" s="2">
        <v>2</v>
      </c>
      <c r="E25" s="29"/>
      <c r="I25" s="2">
        <v>16</v>
      </c>
      <c r="J25" s="29"/>
      <c r="K25" s="11"/>
      <c r="L25" s="13"/>
      <c r="M25" s="14">
        <f>K25/$L$21</f>
        <v>0</v>
      </c>
      <c r="N25" s="13"/>
      <c r="O25" s="15"/>
    </row>
    <row r="26" spans="4:15" ht="18.75" x14ac:dyDescent="0.3">
      <c r="D26" s="2">
        <v>4</v>
      </c>
      <c r="E26" s="29"/>
      <c r="I26" s="2">
        <v>32</v>
      </c>
      <c r="J26" s="29"/>
    </row>
    <row r="27" spans="4:15" ht="18.75" x14ac:dyDescent="0.3">
      <c r="D27" s="2">
        <v>8</v>
      </c>
      <c r="E27" s="29"/>
      <c r="I27" s="2">
        <v>64</v>
      </c>
      <c r="J27" s="29"/>
    </row>
    <row r="28" spans="4:15" ht="18.75" x14ac:dyDescent="0.3">
      <c r="D28" s="2">
        <v>16</v>
      </c>
      <c r="E28" s="29"/>
      <c r="I28" s="2">
        <v>128</v>
      </c>
      <c r="J28" s="29"/>
    </row>
    <row r="29" spans="4:15" ht="18.600000000000001" customHeight="1" x14ac:dyDescent="0.3">
      <c r="D29" s="2">
        <v>32</v>
      </c>
      <c r="E29" s="29"/>
      <c r="I29" s="2">
        <v>256</v>
      </c>
      <c r="J29" s="29"/>
    </row>
    <row r="30" spans="4:15" ht="18.600000000000001" customHeight="1" x14ac:dyDescent="0.3">
      <c r="D30" s="2">
        <v>64</v>
      </c>
      <c r="E30" s="29"/>
    </row>
    <row r="31" spans="4:15" ht="18.75" x14ac:dyDescent="0.3">
      <c r="D31" s="2">
        <v>128</v>
      </c>
      <c r="E31" s="29"/>
    </row>
    <row r="32" spans="4:15" ht="18.75" x14ac:dyDescent="0.3">
      <c r="D32" s="2">
        <v>256</v>
      </c>
      <c r="E32" s="29"/>
    </row>
  </sheetData>
  <dataConsolidate/>
  <mergeCells count="10">
    <mergeCell ref="A1:C1"/>
    <mergeCell ref="J21:J29"/>
    <mergeCell ref="I20:J20"/>
    <mergeCell ref="N23:O23"/>
    <mergeCell ref="H2:H5"/>
    <mergeCell ref="D7:E7"/>
    <mergeCell ref="E8:E16"/>
    <mergeCell ref="I2:I5"/>
    <mergeCell ref="D23:E23"/>
    <mergeCell ref="E24:E32"/>
  </mergeCells>
  <dataValidations count="2">
    <dataValidation type="list" allowBlank="1" showInputMessage="1" showErrorMessage="1" sqref="E24:E32 J21">
      <formula1>$D$24:$D$32</formula1>
    </dataValidation>
    <dataValidation type="list" allowBlank="1" showInputMessage="1" showErrorMessage="1" sqref="E8:E16">
      <formula1>$D$8:$D$16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p + C W h u M h i K l A A A A 9 g A A A B I A H A B D b 2 5 m a W c v U G F j a 2 F n Z S 5 4 b W w g o h g A K K A U A A A A A A A A A A A A A A A A A A A A A A A A A A A A h Y 8 x D o I w G I W v Q r r T F s T E k J 8 y O L h I Y j Q x r k 2 p p R G K o c V y N w e P 5 B X E K O r m + L 7 3 D e / d r z f I h 6 Y O L r K z u j U Z i j B F g T S i L b V R G e r d M V y g n M G G i x N X M h h l Y 9 P B l h m q n D u n h H j v s Z / h t l M k p j Q i h 2 K 9 E 5 V s O P r I + r 8 c a m M d N 0 I i B v v X G B b j K K E 4 o X N M g U w Q C m 2 + Q j z u f b Y / E J Z 9 7 f p O M l m H q y 2 Q K Q J 5 f 2 A P U E s D B B Q A A g A I A E q f g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n 4 J a K I p H u A 4 A A A A R A A A A E w A c A E Z v c m 1 1 b G F z L 1 N l Y 3 R p b 2 4 x L m 0 g o h g A K K A U A A A A A A A A A A A A A A A A A A A A A A A A A A A A K 0 5 N L s n M z 1 M I h t C G 1 g B Q S w E C L Q A U A A I A C A B K n 4 J a G 4 y G I q U A A A D 2 A A A A E g A A A A A A A A A A A A A A A A A A A A A A Q 2 9 u Z m l n L 1 B h Y 2 t h Z 2 U u e G 1 s U E s B A i 0 A F A A C A A g A S p + C W g / K 6 a u k A A A A 6 Q A A A B M A A A A A A A A A A A A A A A A A 8 Q A A A F t D b 2 5 0 Z W 5 0 X 1 R 5 c G V z X S 5 4 b W x Q S w E C L Q A U A A I A C A B K n 4 J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R N K 3 U S 9 A E G U q O p 0 G 3 x M D w A A A A A C A A A A A A A Q Z g A A A A E A A C A A A A B m Z Y q z s 0 F w w 9 p V a N E f z 6 M b s + x f Y 8 w + e 1 4 b G N k w u 8 z r z A A A A A A O g A A A A A I A A C A A A A B k Y 5 A s + k 2 h k I p U q 6 3 Y j i V 3 s b B B f Q j b F u i b e W T 9 G D J d x F A A A A D Y E U E h m D m a b e D z S H M L 9 C e l 7 o L x U i r J + U t q n H a s C u u I G 4 0 T 5 K v O O n l / U c P E R J B G g 4 D A / R K T N l 4 O E Y w d Y Z V z y t D 0 7 J w Y / b W H P z z E V C X w I V 4 u K 0 A A A A D 0 + c R 5 C d j 6 v Z J o g q z 8 Z i 6 A A X m H 2 b z o A / e + Q x + z Q L y Y i 1 s j a o R t m c q w + M z D E d D m S L x V 7 1 Z c A E z k A r 9 d K A F G B u g P < / D a t a M a s h u p > 
</file>

<file path=customXml/itemProps1.xml><?xml version="1.0" encoding="utf-8"?>
<ds:datastoreItem xmlns:ds="http://schemas.openxmlformats.org/officeDocument/2006/customXml" ds:itemID="{7F4951CE-901A-4FBF-8DDD-79E423703D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Timer_values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Alevropoulos</dc:creator>
  <cp:lastModifiedBy>Panagiotis</cp:lastModifiedBy>
  <dcterms:created xsi:type="dcterms:W3CDTF">2025-03-30T00:11:44Z</dcterms:created>
  <dcterms:modified xsi:type="dcterms:W3CDTF">2025-04-29T18:24:10Z</dcterms:modified>
</cp:coreProperties>
</file>