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3040" windowHeight="9528" activeTab="4"/>
  </bookViews>
  <sheets>
    <sheet name="Inventario " sheetId="1" r:id="rId1"/>
    <sheet name="Cotizacion" sheetId="2" r:id="rId2"/>
    <sheet name="1FN" sheetId="3" r:id="rId3"/>
    <sheet name="2FN" sheetId="4" r:id="rId4"/>
    <sheet name="3FN" sheetId="5" r:id="rId5"/>
  </sheets>
  <externalReferences>
    <externalReference r:id="rId6"/>
    <externalReference r:id="rId7"/>
  </externalReferences>
  <definedNames>
    <definedName name="Lista_Productos">'Inventario '!$A$1:$G$17</definedName>
    <definedName name="ListaClientes">[1]Clientes!$A$1:$F$26</definedName>
    <definedName name="ListaEmpleados">[1]Empleados!$A$1:$D$11</definedName>
    <definedName name="ListaProductos">[1]Productos!$A$1:$C$16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" l="1"/>
  <c r="L27" i="2" s="1"/>
  <c r="J28" i="2"/>
  <c r="L28" i="2" s="1"/>
  <c r="J29" i="2"/>
  <c r="L29" i="2" s="1"/>
  <c r="J30" i="2"/>
  <c r="L30" i="2" s="1"/>
  <c r="J31" i="2"/>
  <c r="J32" i="2"/>
  <c r="L32" i="2" s="1"/>
  <c r="J33" i="2"/>
  <c r="L33" i="2" s="1"/>
  <c r="J34" i="2"/>
  <c r="J35" i="2"/>
  <c r="L35" i="2" s="1"/>
  <c r="J36" i="2"/>
  <c r="L36" i="2" s="1"/>
  <c r="J37" i="2"/>
  <c r="J38" i="2"/>
  <c r="L38" i="2" s="1"/>
  <c r="J39" i="2"/>
  <c r="L39" i="2" s="1"/>
  <c r="J40" i="2"/>
  <c r="L40" i="2" s="1"/>
  <c r="J26" i="2"/>
  <c r="L26" i="2" s="1"/>
  <c r="L34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L37" i="2"/>
  <c r="L31" i="2"/>
  <c r="L41" i="2" l="1"/>
  <c r="L42" i="2" s="1"/>
  <c r="B42" i="2"/>
</calcChain>
</file>

<file path=xl/sharedStrings.xml><?xml version="1.0" encoding="utf-8"?>
<sst xmlns="http://schemas.openxmlformats.org/spreadsheetml/2006/main" count="361" uniqueCount="97">
  <si>
    <t xml:space="preserve">Cod_Prodcuto </t>
  </si>
  <si>
    <t>Descripcion</t>
  </si>
  <si>
    <t>Unidad/Medida</t>
  </si>
  <si>
    <t>Stock Max</t>
  </si>
  <si>
    <t>Stock Min</t>
  </si>
  <si>
    <t>Pan Rollo</t>
  </si>
  <si>
    <t>Pan Blandito</t>
  </si>
  <si>
    <t>Pan Ojaldrado</t>
  </si>
  <si>
    <t>Pan de Queso</t>
  </si>
  <si>
    <t>Pan_R</t>
  </si>
  <si>
    <t>Pan_B</t>
  </si>
  <si>
    <t>Pan_O</t>
  </si>
  <si>
    <t>Pan_Q</t>
  </si>
  <si>
    <t>Merengon</t>
  </si>
  <si>
    <t>Pos_M</t>
  </si>
  <si>
    <t>Be_CoCa</t>
  </si>
  <si>
    <t>Be_ManPo</t>
  </si>
  <si>
    <t>Agua Cielo</t>
  </si>
  <si>
    <t>Be_AC</t>
  </si>
  <si>
    <t>Jugos Hit</t>
  </si>
  <si>
    <t>Be_JuHit</t>
  </si>
  <si>
    <t>Papas Pollo</t>
  </si>
  <si>
    <t>Cheetos</t>
  </si>
  <si>
    <t>Doritos</t>
  </si>
  <si>
    <t>Todo rico</t>
  </si>
  <si>
    <t>Pa_PP</t>
  </si>
  <si>
    <t>Pa_Chee</t>
  </si>
  <si>
    <t>Pa_Do</t>
  </si>
  <si>
    <t>Postre Maracuya</t>
  </si>
  <si>
    <t>Tres Leches</t>
  </si>
  <si>
    <t>Fresas con Crema</t>
  </si>
  <si>
    <t>Pos_Mar</t>
  </si>
  <si>
    <t>Pos_TL</t>
  </si>
  <si>
    <t>Pa_TR</t>
  </si>
  <si>
    <t>Cantidad</t>
  </si>
  <si>
    <t>Unidad</t>
  </si>
  <si>
    <t>Identificacion</t>
  </si>
  <si>
    <t>Cliente:</t>
  </si>
  <si>
    <t>Direccion:</t>
  </si>
  <si>
    <t>Telefono</t>
  </si>
  <si>
    <t>Email:</t>
  </si>
  <si>
    <t>Item</t>
  </si>
  <si>
    <t xml:space="preserve">Codigo del Producto </t>
  </si>
  <si>
    <t xml:space="preserve"> Valor Unitario </t>
  </si>
  <si>
    <t>Valor total</t>
  </si>
  <si>
    <t>Valor En Letras:</t>
  </si>
  <si>
    <t>Total Cotizacion:</t>
  </si>
  <si>
    <t># Cotizacion</t>
  </si>
  <si>
    <t>Valor Unitario</t>
  </si>
  <si>
    <t>Coca-Cola 360ml</t>
  </si>
  <si>
    <t>Manzana-Postobon 360mil</t>
  </si>
  <si>
    <t>Paula Yasmin Grillo Lopez</t>
  </si>
  <si>
    <t>Cll 151C # 107 - 10</t>
  </si>
  <si>
    <t>panpatodoos@gmail.com</t>
  </si>
  <si>
    <t>Cliente</t>
  </si>
  <si>
    <t xml:space="preserve">Direccion </t>
  </si>
  <si>
    <t>Email</t>
  </si>
  <si>
    <t>Cod_Pro</t>
  </si>
  <si>
    <t>Descirpcion</t>
  </si>
  <si>
    <t>Valor Total</t>
  </si>
  <si>
    <t>Valor en Letras</t>
  </si>
  <si>
    <t>Iva</t>
  </si>
  <si>
    <t>Total Cotizacion</t>
  </si>
  <si>
    <t>Fecha</t>
  </si>
  <si>
    <t>Paula Yasmin Grillo  Lopez</t>
  </si>
  <si>
    <t>CLL 151C # 107 - 10</t>
  </si>
  <si>
    <t>Pan_Q, Pa_Do,Pos_M, Pos_FCC, Be_CoCa</t>
  </si>
  <si>
    <t>1, 3, 1, 2, 2</t>
  </si>
  <si>
    <t>Pan Queso, Doritos, Merengon, Fresas con Crema, Coca-Cola 360mil</t>
  </si>
  <si>
    <t>2000, 1800, 4500, 2500, 2000</t>
  </si>
  <si>
    <t>2000, 5400, 4500, 5000, 4000</t>
  </si>
  <si>
    <t>Veinticuatro mil ochosientos setenta y uno pesos</t>
  </si>
  <si>
    <t>Pos_FCC</t>
  </si>
  <si>
    <t># Cotizacion 111</t>
  </si>
  <si>
    <t>1FN</t>
  </si>
  <si>
    <t>P_Nombre_C</t>
  </si>
  <si>
    <t>S_Nombre_C</t>
  </si>
  <si>
    <t>P_Apellido_C</t>
  </si>
  <si>
    <t>S_Apellido_C</t>
  </si>
  <si>
    <t>Paula</t>
  </si>
  <si>
    <t>Yasmin</t>
  </si>
  <si>
    <t>Grillo</t>
  </si>
  <si>
    <t>Lopez</t>
  </si>
  <si>
    <t>Pan Queso</t>
  </si>
  <si>
    <t xml:space="preserve"> Coca-Cola 360mil</t>
  </si>
  <si>
    <t xml:space="preserve"> Pos_FCC</t>
  </si>
  <si>
    <t>2FN</t>
  </si>
  <si>
    <t>Atributo Clave</t>
  </si>
  <si>
    <t>Atributo no clave con dependencia completa</t>
  </si>
  <si>
    <t>Atributo no clave sin dependencia completa</t>
  </si>
  <si>
    <t>Cliente_Productos</t>
  </si>
  <si>
    <t>Clientes</t>
  </si>
  <si>
    <t>Productos</t>
  </si>
  <si>
    <t>Cotizaciones</t>
  </si>
  <si>
    <t>Cotizaciones_Cliente</t>
  </si>
  <si>
    <t>3FN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</si>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</sst>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40A]\ * #,##0_-;\-[$$-240A]\ * #,##0_-;_-[$$-240A]\ * &quot;-&quot;??_-;_-@_-"/>
    <numFmt numFmtId="165" formatCode="&quot;$&quot;\ #,##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Arial"/>
      <family val="2"/>
    </font>
    <font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5" fillId="0" borderId="1" xfId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vertical="center" wrapText="1"/>
    </xf>
    <xf numFmtId="165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5" fillId="12" borderId="1" xfId="1" applyFill="1" applyBorder="1" applyAlignment="1">
      <alignment horizontal="center" vertical="center" wrapText="1"/>
    </xf>
    <xf numFmtId="165" fontId="1" fillId="12" borderId="1" xfId="0" applyNumberFormat="1" applyFont="1" applyFill="1" applyBorder="1" applyAlignment="1">
      <alignment horizontal="center" vertical="center" wrapText="1"/>
    </xf>
    <xf numFmtId="15" fontId="1" fillId="1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center" vertical="center" wrapText="1"/>
    </xf>
    <xf numFmtId="165" fontId="1" fillId="13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 vertical="center"/>
    </xf>
    <xf numFmtId="0" fontId="0" fillId="13" borderId="3" xfId="0" applyFill="1" applyBorder="1" applyAlignment="1">
      <alignment horizontal="left" vertical="center"/>
    </xf>
    <xf numFmtId="0" fontId="0" fillId="13" borderId="4" xfId="0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 wrapText="1"/>
    </xf>
    <xf numFmtId="0" fontId="0" fillId="12" borderId="3" xfId="0" applyFill="1" applyBorder="1" applyAlignment="1">
      <alignment horizontal="left" vertical="center" wrapText="1"/>
    </xf>
    <xf numFmtId="0" fontId="0" fillId="12" borderId="4" xfId="0" applyFill="1" applyBorder="1" applyAlignment="1">
      <alignment horizontal="left" vertical="center" wrapText="1"/>
    </xf>
    <xf numFmtId="0" fontId="0" fillId="12" borderId="2" xfId="0" applyFill="1" applyBorder="1" applyAlignment="1">
      <alignment horizontal="left" vertical="center"/>
    </xf>
    <xf numFmtId="0" fontId="0" fillId="12" borderId="3" xfId="0" applyFill="1" applyBorder="1" applyAlignment="1">
      <alignment horizontal="left" vertical="center"/>
    </xf>
    <xf numFmtId="0" fontId="0" fillId="12" borderId="4" xfId="0" applyFill="1" applyBorder="1" applyAlignment="1">
      <alignment horizontal="left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5" fillId="12" borderId="2" xfId="1" applyFill="1" applyBorder="1" applyAlignment="1">
      <alignment horizontal="left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2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left" vertical="center" wrapText="1"/>
    </xf>
    <xf numFmtId="164" fontId="2" fillId="12" borderId="2" xfId="0" applyNumberFormat="1" applyFont="1" applyFill="1" applyBorder="1" applyAlignment="1">
      <alignment horizontal="left" vertical="center"/>
    </xf>
    <xf numFmtId="164" fontId="2" fillId="12" borderId="4" xfId="0" applyNumberFormat="1" applyFont="1" applyFill="1" applyBorder="1" applyAlignment="1">
      <alignment horizontal="left" vertical="center"/>
    </xf>
    <xf numFmtId="164" fontId="0" fillId="7" borderId="1" xfId="0" applyNumberFormat="1" applyFill="1" applyBorder="1" applyAlignment="1">
      <alignment horizontal="center" vertical="center"/>
    </xf>
    <xf numFmtId="15" fontId="4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9" fontId="2" fillId="15" borderId="2" xfId="0" applyNumberFormat="1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164" fontId="2" fillId="15" borderId="1" xfId="0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14" borderId="7" xfId="0" applyFont="1" applyFill="1" applyBorder="1" applyAlignment="1">
      <alignment horizontal="center" vertical="center" wrapText="1"/>
    </xf>
    <xf numFmtId="0" fontId="3" fillId="14" borderId="10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0" fillId="2" borderId="0" xfId="0" applyFill="1"/>
    <xf numFmtId="0" fontId="0" fillId="13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327660</xdr:colOff>
      <xdr:row>2</xdr:row>
      <xdr:rowOff>38100</xdr:rowOff>
    </xdr:from>
    <xdr:to>
      <xdr:col>8</xdr:col>
      <xdr:colOff>643466</xdr:colOff>
      <xdr:row>17</xdr:row>
      <xdr:rowOff>146537</xdr:rowOff>
    </xdr:to>
    <xdr:pic>
      <xdr:nvPicPr>
        <xdr:cNvPr id="2" name="image5.png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3497580" y="403860"/>
          <a:ext cx="3485726" cy="2851637"/>
        </a:xfrm>
        <a:prstGeom prst="rect">
          <a:avLst/>
        </a:prstGeom>
        <a:ln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381001</xdr:colOff>
      <xdr:row>1</xdr:row>
      <xdr:rowOff>0</xdr:rowOff>
    </xdr:from>
    <xdr:to>
      <xdr:col>18</xdr:col>
      <xdr:colOff>658280</xdr:colOff>
      <xdr:row>1</xdr:row>
      <xdr:rowOff>1249680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76" t="32070" r="24745" b="13779"/>
        <a:stretch/>
      </xdr:blipFill>
      <xdr:spPr>
        <a:xfrm>
          <a:off x="14752321" y="190500"/>
          <a:ext cx="2829979" cy="12496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97972</xdr:colOff>
      <xdr:row>36</xdr:row>
      <xdr:rowOff>174173</xdr:rowOff>
    </xdr:from>
    <xdr:to>
      <xdr:col>5</xdr:col>
      <xdr:colOff>1687286</xdr:colOff>
      <xdr:row>41</xdr:row>
      <xdr:rowOff>10886</xdr:rowOff>
    </xdr:to>
    <xdr:cxnSp macro="">
      <xdr:nvCxnSpPr>
        <xdr:cNvPr id="3" name="Conector recto 2"/>
        <xdr:cNvCxnSpPr/>
      </xdr:nvCxnSpPr>
      <xdr:spPr>
        <a:xfrm flipV="1">
          <a:off x="6901543" y="8425544"/>
          <a:ext cx="1589314" cy="761999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87086</xdr:colOff>
      <xdr:row>36</xdr:row>
      <xdr:rowOff>130630</xdr:rowOff>
    </xdr:from>
    <xdr:to>
      <xdr:col>10</xdr:col>
      <xdr:colOff>925286</xdr:colOff>
      <xdr:row>40</xdr:row>
      <xdr:rowOff>54429</xdr:rowOff>
    </xdr:to>
    <xdr:cxnSp macro="">
      <xdr:nvCxnSpPr>
        <xdr:cNvPr id="4" name="Conector recto 3"/>
        <xdr:cNvCxnSpPr/>
      </xdr:nvCxnSpPr>
      <xdr:spPr>
        <a:xfrm>
          <a:off x="11974286" y="8382001"/>
          <a:ext cx="2917371" cy="664028"/>
        </a:xfrm>
        <a:prstGeom prst="line">
          <a:avLst/>
        </a:prstGeom>
        <a:ln w="571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NA%202021/Tecnico/Trabajos/Trabajos%20Individuales/Empresa%20de%20Motos%20(LOVE%20FOR%20SPE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ownloads/NumerosEnLetras%20(1)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s"/>
      <sheetName val="Productos"/>
      <sheetName val="Empleados"/>
      <sheetName val="Cotizacion"/>
    </sheetNames>
    <sheetDataSet>
      <sheetData sheetId="0">
        <row r="1">
          <cell r="A1" t="str">
            <v>ID</v>
          </cell>
          <cell r="B1" t="str">
            <v>NOMBRES</v>
          </cell>
          <cell r="C1" t="str">
            <v>APELLIDOS</v>
          </cell>
          <cell r="D1" t="str">
            <v>TELEFONO</v>
          </cell>
          <cell r="E1" t="str">
            <v>DIRECCION</v>
          </cell>
          <cell r="F1" t="str">
            <v>EMAIL</v>
          </cell>
        </row>
        <row r="2">
          <cell r="A2">
            <v>1013576811</v>
          </cell>
          <cell r="B2" t="str">
            <v>Andres Felipe</v>
          </cell>
          <cell r="C2" t="str">
            <v>Orjuela</v>
          </cell>
          <cell r="D2">
            <v>3212151254</v>
          </cell>
          <cell r="E2" t="str">
            <v>Cll 95 Sur #5G 12 Este</v>
          </cell>
          <cell r="F2" t="str">
            <v>aforjuela11@misena.edu.co</v>
          </cell>
        </row>
        <row r="3">
          <cell r="A3">
            <v>1001096125</v>
          </cell>
          <cell r="B3" t="str">
            <v>Samuel Esteban</v>
          </cell>
          <cell r="C3" t="str">
            <v>Castaño Gonzalez</v>
          </cell>
          <cell r="D3">
            <v>3012514581</v>
          </cell>
          <cell r="E3" t="str">
            <v>Cll 152A 99-60</v>
          </cell>
          <cell r="F3" t="str">
            <v xml:space="preserve">samicasta11@gmail </v>
          </cell>
        </row>
        <row r="4">
          <cell r="A4">
            <v>1012316243</v>
          </cell>
          <cell r="B4" t="str">
            <v>Andres Felipe</v>
          </cell>
          <cell r="C4" t="str">
            <v>Monroy Moreno</v>
          </cell>
          <cell r="D4">
            <v>3204125846</v>
          </cell>
          <cell r="E4" t="str">
            <v>dg 74 sur #78i39</v>
          </cell>
          <cell r="F4" t="str">
            <v>afmonroy34@misena.edu.co</v>
          </cell>
        </row>
        <row r="5">
          <cell r="A5">
            <v>1016942358</v>
          </cell>
          <cell r="B5" t="str">
            <v xml:space="preserve">Juan David </v>
          </cell>
          <cell r="C5" t="str">
            <v>Camargo Useche</v>
          </cell>
          <cell r="D5">
            <v>3043385964</v>
          </cell>
          <cell r="E5" t="str">
            <v xml:space="preserve">Cll 4A #93 sur 34 </v>
          </cell>
          <cell r="F5" t="str">
            <v>jdcamargo853@misena.edu.co</v>
          </cell>
        </row>
        <row r="6">
          <cell r="A6">
            <v>1034656167</v>
          </cell>
          <cell r="B6" t="str">
            <v>Heelen Lizeth</v>
          </cell>
          <cell r="C6" t="str">
            <v xml:space="preserve">Cano Moreno </v>
          </cell>
          <cell r="D6">
            <v>3153130156</v>
          </cell>
          <cell r="E6" t="str">
            <v xml:space="preserve">Cll 78 #78-71 sur </v>
          </cell>
          <cell r="F6" t="str">
            <v>hlcano76@misena.edu.co</v>
          </cell>
        </row>
        <row r="7">
          <cell r="A7">
            <v>1192831945</v>
          </cell>
          <cell r="B7" t="str">
            <v>Maria Paula</v>
          </cell>
          <cell r="C7" t="str">
            <v xml:space="preserve">Patiño Aparicio </v>
          </cell>
          <cell r="D7">
            <v>3172727783</v>
          </cell>
          <cell r="E7" t="str">
            <v xml:space="preserve">calle 130 d bis # 99 - 27 </v>
          </cell>
          <cell r="F7" t="str">
            <v xml:space="preserve">mapu302929@gmail.com </v>
          </cell>
        </row>
        <row r="8">
          <cell r="A8">
            <v>1016943117</v>
          </cell>
          <cell r="B8" t="str">
            <v xml:space="preserve">José Manuel </v>
          </cell>
          <cell r="C8" t="str">
            <v xml:space="preserve">Posada Restrepo </v>
          </cell>
          <cell r="D8">
            <v>3003441688</v>
          </cell>
          <cell r="E8" t="str">
            <v xml:space="preserve">calle 6a #94a 25 </v>
          </cell>
          <cell r="F8" t="str">
            <v>josemanuelposada14@gmail.com</v>
          </cell>
        </row>
        <row r="9">
          <cell r="A9">
            <v>1010051342</v>
          </cell>
          <cell r="B9" t="str">
            <v>Yasmin Lucia</v>
          </cell>
          <cell r="C9" t="str">
            <v>Moreno Suarez</v>
          </cell>
          <cell r="D9">
            <v>3118271726</v>
          </cell>
          <cell r="E9" t="str">
            <v xml:space="preserve"> Cll 104 #5-62 Sur</v>
          </cell>
          <cell r="F9" t="str">
            <v>ylmoreno243@misena.edu.co</v>
          </cell>
        </row>
        <row r="10">
          <cell r="A10">
            <v>1006051207</v>
          </cell>
          <cell r="B10" t="str">
            <v xml:space="preserve">Camilo Andres </v>
          </cell>
          <cell r="C10" t="str">
            <v xml:space="preserve">Osorio colmenares </v>
          </cell>
          <cell r="D10">
            <v>3235940505</v>
          </cell>
          <cell r="E10" t="str">
            <v>Cll130#94-08</v>
          </cell>
          <cell r="F10" t="str">
            <v>Camiloandresosoriocolmenares@gmail.com</v>
          </cell>
        </row>
        <row r="11">
          <cell r="A11">
            <v>1014176160</v>
          </cell>
          <cell r="B11" t="str">
            <v>Paula Alejandra</v>
          </cell>
          <cell r="C11" t="str">
            <v xml:space="preserve">Cuéllar Rodríguez </v>
          </cell>
          <cell r="D11">
            <v>3137528493</v>
          </cell>
          <cell r="E11" t="str">
            <v xml:space="preserve">Carrera 18 G# 15 35 </v>
          </cell>
          <cell r="F11" t="str">
            <v>pacuellar06@misena.edu.co</v>
          </cell>
        </row>
        <row r="12">
          <cell r="A12">
            <v>1000350620</v>
          </cell>
          <cell r="B12" t="str">
            <v>Esteban David</v>
          </cell>
          <cell r="C12" t="str">
            <v>Pedrozo Aldana</v>
          </cell>
          <cell r="D12">
            <v>3044568380</v>
          </cell>
          <cell r="E12" t="str">
            <v>Ac 68 sur No 69-45</v>
          </cell>
          <cell r="F12" t="str">
            <v>edpedrozo02@misena.edu.co</v>
          </cell>
        </row>
        <row r="13">
          <cell r="A13">
            <v>1019602056</v>
          </cell>
          <cell r="B13" t="str">
            <v>Jenifer Carolina</v>
          </cell>
          <cell r="C13" t="str">
            <v>Russi Benavides</v>
          </cell>
          <cell r="D13">
            <v>3015551357</v>
          </cell>
          <cell r="E13" t="str">
            <v>Calle79 sur #3-05</v>
          </cell>
          <cell r="F13" t="str">
            <v>Jcrussi6@misena.edu.co</v>
          </cell>
        </row>
        <row r="14">
          <cell r="A14">
            <v>1016942409</v>
          </cell>
          <cell r="B14" t="str">
            <v>Brayan  Andres</v>
          </cell>
          <cell r="C14" t="str">
            <v>Puello Sanchez</v>
          </cell>
          <cell r="D14" t="str">
            <v>320 8357118</v>
          </cell>
          <cell r="E14" t="str">
            <v>Calle 70 a # 122 a 76</v>
          </cell>
          <cell r="F14" t="str">
            <v>Bapuello9@misena.edu.co</v>
          </cell>
        </row>
        <row r="15">
          <cell r="A15">
            <v>1000464506</v>
          </cell>
          <cell r="B15" t="str">
            <v>Sebastian Danilo</v>
          </cell>
          <cell r="C15" t="str">
            <v>Correa Boyaca</v>
          </cell>
          <cell r="D15">
            <v>3195890562</v>
          </cell>
          <cell r="E15" t="str">
            <v>Carrera 87 #129c 19 Interior 8</v>
          </cell>
          <cell r="F15" t="str">
            <v>sdcorrea60@misena.edu.co</v>
          </cell>
        </row>
        <row r="16">
          <cell r="A16">
            <v>1023903053</v>
          </cell>
          <cell r="B16" t="str">
            <v>Gary Daniela</v>
          </cell>
          <cell r="C16" t="str">
            <v xml:space="preserve">Vargas Saenz </v>
          </cell>
          <cell r="D16">
            <v>3219240401</v>
          </cell>
          <cell r="E16" t="str">
            <v>cr 8 este # 9-28 sur</v>
          </cell>
          <cell r="F16" t="str">
            <v>gdvargas35@misena.edu.co</v>
          </cell>
        </row>
        <row r="17">
          <cell r="A17">
            <v>1001271562</v>
          </cell>
          <cell r="B17" t="str">
            <v>Carlos Alfredo</v>
          </cell>
          <cell r="C17" t="str">
            <v>López Garzón</v>
          </cell>
          <cell r="D17">
            <v>3197729848</v>
          </cell>
          <cell r="E17" t="str">
            <v>Cra 2 este #79-08 Sur</v>
          </cell>
          <cell r="F17" t="str">
            <v>calopez2651@misena.edu.co</v>
          </cell>
        </row>
        <row r="18">
          <cell r="A18">
            <v>1005573490</v>
          </cell>
          <cell r="B18" t="str">
            <v>Mario andres</v>
          </cell>
          <cell r="C18" t="str">
            <v xml:space="preserve">Vélez Bravo </v>
          </cell>
          <cell r="D18">
            <v>3226262960</v>
          </cell>
          <cell r="E18" t="str">
            <v>Cl. 129a #94c-56 a 94c</v>
          </cell>
          <cell r="F18" t="str">
            <v>Mariiovelez15@gmail.com</v>
          </cell>
        </row>
        <row r="19">
          <cell r="A19">
            <v>1007105324</v>
          </cell>
          <cell r="B19" t="str">
            <v xml:space="preserve">Valentina </v>
          </cell>
          <cell r="C19" t="str">
            <v>Grillo Martinez</v>
          </cell>
          <cell r="D19">
            <v>3209854322</v>
          </cell>
          <cell r="E19" t="str">
            <v>Calle 107 Sur #4-59</v>
          </cell>
          <cell r="F19" t="str">
            <v xml:space="preserve">vgrillo@misena.edu.co </v>
          </cell>
        </row>
        <row r="20">
          <cell r="A20">
            <v>1022922706</v>
          </cell>
          <cell r="B20" t="str">
            <v>Valeria</v>
          </cell>
          <cell r="C20" t="str">
            <v>Criollo Cardenas</v>
          </cell>
          <cell r="D20">
            <v>3223377850</v>
          </cell>
          <cell r="E20" t="str">
            <v>Cra 11 # 65-70 sur Int 3</v>
          </cell>
          <cell r="F20" t="str">
            <v>vcriollo6@misena.edu.co</v>
          </cell>
        </row>
        <row r="21">
          <cell r="A21">
            <v>1000807149</v>
          </cell>
          <cell r="B21" t="str">
            <v xml:space="preserve">Daniela Valentina </v>
          </cell>
          <cell r="C21" t="str">
            <v xml:space="preserve">Fonseca Díaz </v>
          </cell>
          <cell r="D21">
            <v>3015554404</v>
          </cell>
          <cell r="E21" t="str">
            <v>Cra 47b#71-28 sur</v>
          </cell>
          <cell r="F21" t="str">
            <v xml:space="preserve">Dvfonseca94@misena.edu.co </v>
          </cell>
        </row>
        <row r="22">
          <cell r="A22">
            <v>1003540758</v>
          </cell>
          <cell r="B22" t="str">
            <v>Kevin</v>
          </cell>
          <cell r="C22" t="str">
            <v xml:space="preserve">Pulido Delgado </v>
          </cell>
          <cell r="D22">
            <v>3108995144</v>
          </cell>
          <cell r="E22" t="str">
            <v>Cra 4#91-75 sur</v>
          </cell>
          <cell r="F22" t="str">
            <v>kpulido857@misena.edu.co</v>
          </cell>
        </row>
        <row r="23">
          <cell r="A23">
            <v>1000036556</v>
          </cell>
          <cell r="B23" t="str">
            <v>Juan Pablo</v>
          </cell>
          <cell r="C23" t="str">
            <v>Contreras Lopez</v>
          </cell>
          <cell r="D23">
            <v>3132597471</v>
          </cell>
          <cell r="E23" t="str">
            <v>Calle 128 b bis a #91-67</v>
          </cell>
          <cell r="F23" t="str">
            <v>contreraslopezjuanpablo026@gmail.com</v>
          </cell>
        </row>
        <row r="24">
          <cell r="A24">
            <v>1013099140</v>
          </cell>
          <cell r="B24" t="str">
            <v>Milton Stiven</v>
          </cell>
          <cell r="C24" t="str">
            <v>Gonzalez Pinzon</v>
          </cell>
          <cell r="D24">
            <v>3042217481</v>
          </cell>
          <cell r="E24" t="str">
            <v>Cra 72 #76 a 45 sur</v>
          </cell>
          <cell r="F24" t="str">
            <v>miltonstivenpinzon@gmail.com</v>
          </cell>
        </row>
        <row r="25">
          <cell r="A25">
            <v>1001117202</v>
          </cell>
          <cell r="B25" t="str">
            <v>Sharon Guissell</v>
          </cell>
          <cell r="C25" t="str">
            <v xml:space="preserve">Quintero Espinel </v>
          </cell>
          <cell r="D25">
            <v>3043748447</v>
          </cell>
          <cell r="E25" t="str">
            <v xml:space="preserve">carrera 121 N 128 B 21 </v>
          </cell>
          <cell r="F25" t="str">
            <v>espinelsharon@gmail.com</v>
          </cell>
        </row>
        <row r="26">
          <cell r="A26">
            <v>1000157790</v>
          </cell>
          <cell r="B26" t="str">
            <v>Ivan Mauricio</v>
          </cell>
          <cell r="C26" t="str">
            <v>Cuervo Campos</v>
          </cell>
          <cell r="D26">
            <v>3138144742</v>
          </cell>
          <cell r="E26" t="str">
            <v>cra 14 # 91a 71 sur</v>
          </cell>
          <cell r="F26" t="str">
            <v>maocuervo13@gmail.com</v>
          </cell>
        </row>
      </sheetData>
      <sheetData sheetId="1">
        <row r="1">
          <cell r="A1" t="str">
            <v xml:space="preserve">Codigo </v>
          </cell>
          <cell r="B1" t="str">
            <v xml:space="preserve">Producto </v>
          </cell>
          <cell r="C1" t="str">
            <v>Valor Unitario</v>
          </cell>
        </row>
        <row r="2">
          <cell r="A2" t="str">
            <v>197-698-01</v>
          </cell>
          <cell r="B2" t="str">
            <v>Casco Icon Airmada Chantilly Opal</v>
          </cell>
          <cell r="C2">
            <v>940000</v>
          </cell>
        </row>
        <row r="3">
          <cell r="A3" t="str">
            <v>197-698-02</v>
          </cell>
          <cell r="B3" t="str">
            <v>Botas Falco Fenix 2 WTR</v>
          </cell>
          <cell r="C3">
            <v>790000</v>
          </cell>
        </row>
        <row r="4">
          <cell r="A4" t="str">
            <v>197-698-03</v>
          </cell>
          <cell r="B4" t="str">
            <v>Chaqueta IXS Andover</v>
          </cell>
          <cell r="C4">
            <v>670000</v>
          </cell>
        </row>
        <row r="5">
          <cell r="A5" t="str">
            <v>197-698-04</v>
          </cell>
          <cell r="B5" t="str">
            <v>Guantes IXS Montevideo Air S Blue</v>
          </cell>
          <cell r="C5">
            <v>225000</v>
          </cell>
        </row>
        <row r="6">
          <cell r="A6" t="str">
            <v>197-698-05</v>
          </cell>
          <cell r="B6" t="str">
            <v>Monotraje IXS Sport Rs 1000</v>
          </cell>
          <cell r="C6">
            <v>1090000</v>
          </cell>
        </row>
        <row r="7">
          <cell r="A7" t="str">
            <v>197-698-06</v>
          </cell>
          <cell r="B7" t="str">
            <v>Pantalon IXS Crazy</v>
          </cell>
          <cell r="C7">
            <v>90000</v>
          </cell>
        </row>
        <row r="8">
          <cell r="A8" t="str">
            <v>197-698-07</v>
          </cell>
          <cell r="B8" t="str">
            <v>Impermeable IXS Orca Negro</v>
          </cell>
          <cell r="C8">
            <v>270000</v>
          </cell>
        </row>
        <row r="9">
          <cell r="A9" t="str">
            <v>197-698-08</v>
          </cell>
          <cell r="B9" t="str">
            <v>Rodilleras EVS SP</v>
          </cell>
          <cell r="C9">
            <v>260000</v>
          </cell>
        </row>
        <row r="10">
          <cell r="A10" t="str">
            <v>197-698-09</v>
          </cell>
          <cell r="B10" t="str">
            <v>Body Armor G7 ballistic Jersey</v>
          </cell>
          <cell r="C10">
            <v>940000</v>
          </cell>
        </row>
        <row r="11">
          <cell r="A11" t="str">
            <v>197-698-10</v>
          </cell>
          <cell r="B11" t="str">
            <v>Camara accion Midland H7 4K</v>
          </cell>
          <cell r="C11">
            <v>735000</v>
          </cell>
        </row>
        <row r="12">
          <cell r="A12" t="str">
            <v>197-698-11</v>
          </cell>
          <cell r="B12" t="str">
            <v>Intercomunicador Midland BTX1</v>
          </cell>
          <cell r="C12">
            <v>646000</v>
          </cell>
        </row>
        <row r="13">
          <cell r="A13" t="str">
            <v>197-698-12</v>
          </cell>
          <cell r="B13" t="str">
            <v>Tank BagTerek Eva 6 LT</v>
          </cell>
          <cell r="C13">
            <v>155000</v>
          </cell>
        </row>
        <row r="14">
          <cell r="A14" t="str">
            <v>197-698-13</v>
          </cell>
          <cell r="B14" t="str">
            <v>Alforja Expandible Terek Eva 25 LT</v>
          </cell>
          <cell r="C14">
            <v>455000</v>
          </cell>
        </row>
        <row r="15">
          <cell r="A15" t="str">
            <v>197-698-14</v>
          </cell>
          <cell r="B15" t="str">
            <v>Bolsa Para Casco Bagster Camo</v>
          </cell>
          <cell r="C15">
            <v>70000</v>
          </cell>
        </row>
        <row r="16">
          <cell r="A16" t="str">
            <v>197-698-15</v>
          </cell>
          <cell r="B16" t="str">
            <v>Espejos Barracuda A-Version</v>
          </cell>
          <cell r="C16">
            <v>450000</v>
          </cell>
        </row>
      </sheetData>
      <sheetData sheetId="2">
        <row r="1">
          <cell r="A1" t="str">
            <v xml:space="preserve">Cedula </v>
          </cell>
          <cell r="B1" t="str">
            <v>Nombres</v>
          </cell>
          <cell r="C1" t="str">
            <v xml:space="preserve">Apellidos </v>
          </cell>
          <cell r="D1" t="str">
            <v xml:space="preserve">Salarios </v>
          </cell>
        </row>
        <row r="2">
          <cell r="A2">
            <v>1009855323</v>
          </cell>
          <cell r="B2" t="str">
            <v>Manuel Alberto</v>
          </cell>
          <cell r="C2" t="str">
            <v>Mendez Florez</v>
          </cell>
          <cell r="D2">
            <v>800000</v>
          </cell>
        </row>
        <row r="3">
          <cell r="A3">
            <v>2003367834</v>
          </cell>
          <cell r="B3" t="str">
            <v>Angela Daniela</v>
          </cell>
          <cell r="C3" t="str">
            <v>Camargo Ortiz</v>
          </cell>
          <cell r="D3">
            <v>1200000</v>
          </cell>
        </row>
        <row r="4">
          <cell r="A4">
            <v>2354397563</v>
          </cell>
          <cell r="B4" t="str">
            <v>Nicoll Sthepani</v>
          </cell>
          <cell r="C4" t="str">
            <v>Monsalve Bermudez</v>
          </cell>
          <cell r="D4">
            <v>900000</v>
          </cell>
        </row>
        <row r="5">
          <cell r="A5">
            <v>7754738456</v>
          </cell>
          <cell r="B5" t="str">
            <v>Michael Alejandro</v>
          </cell>
          <cell r="C5" t="str">
            <v>Monrroy Castañeda</v>
          </cell>
          <cell r="D5">
            <v>850000</v>
          </cell>
        </row>
        <row r="6">
          <cell r="A6">
            <v>2311233215</v>
          </cell>
          <cell r="B6" t="str">
            <v xml:space="preserve">Andres David </v>
          </cell>
          <cell r="C6" t="str">
            <v>Diaz Colorado</v>
          </cell>
          <cell r="D6">
            <v>1000000</v>
          </cell>
        </row>
        <row r="7">
          <cell r="A7">
            <v>7653295678</v>
          </cell>
          <cell r="B7" t="str">
            <v xml:space="preserve">Michell Andrea </v>
          </cell>
          <cell r="C7" t="str">
            <v>Gaitan Toro</v>
          </cell>
          <cell r="D7">
            <v>750000</v>
          </cell>
        </row>
        <row r="8">
          <cell r="A8">
            <v>1234532123</v>
          </cell>
          <cell r="B8" t="str">
            <v>Esteban David</v>
          </cell>
          <cell r="C8" t="str">
            <v>Acosta Rodriguez</v>
          </cell>
          <cell r="D8">
            <v>950000</v>
          </cell>
        </row>
        <row r="9">
          <cell r="A9">
            <v>9749542795</v>
          </cell>
          <cell r="B9" t="str">
            <v xml:space="preserve">Daniela Valentina </v>
          </cell>
          <cell r="C9" t="str">
            <v>Florez Amariles</v>
          </cell>
          <cell r="D9">
            <v>1050000</v>
          </cell>
        </row>
        <row r="10">
          <cell r="A10">
            <v>9292456754</v>
          </cell>
          <cell r="B10" t="str">
            <v xml:space="preserve">Luisa Fernanda </v>
          </cell>
          <cell r="C10" t="str">
            <v>Villamarin Rojas</v>
          </cell>
          <cell r="D10">
            <v>900000</v>
          </cell>
        </row>
        <row r="11">
          <cell r="A11">
            <v>2345437689</v>
          </cell>
          <cell r="B11" t="str">
            <v xml:space="preserve">Jose Maria </v>
          </cell>
          <cell r="C11" t="str">
            <v>Alavez Campos</v>
          </cell>
          <cell r="D11">
            <v>950000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Hoja3"/>
    </sheetNames>
    <definedNames>
      <definedName name="ENLETRA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panpatodoos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npatodoos@gmail.com" TargetMode="External"/><Relationship Id="rId7" Type="http://schemas.openxmlformats.org/officeDocument/2006/relationships/drawing" Target="../drawings/drawing3.xml"/><Relationship Id="rId2" Type="http://schemas.openxmlformats.org/officeDocument/2006/relationships/hyperlink" Target="mailto:panpatodoos@gmail.com" TargetMode="External"/><Relationship Id="rId1" Type="http://schemas.openxmlformats.org/officeDocument/2006/relationships/hyperlink" Target="mailto:panpatodoos@gmail.com" TargetMode="External"/><Relationship Id="rId6" Type="http://schemas.openxmlformats.org/officeDocument/2006/relationships/hyperlink" Target="mailto:panpatodoos@gmail.com" TargetMode="External"/><Relationship Id="rId5" Type="http://schemas.openxmlformats.org/officeDocument/2006/relationships/hyperlink" Target="mailto:panpatodoos@gmail.com" TargetMode="External"/><Relationship Id="rId4" Type="http://schemas.openxmlformats.org/officeDocument/2006/relationships/hyperlink" Target="mailto:panpatodoo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70" zoomScaleNormal="70" workbookViewId="0">
      <selection activeCell="L18" sqref="L18"/>
    </sheetView>
  </sheetViews>
  <sheetFormatPr baseColWidth="10" defaultRowHeight="14.4" x14ac:dyDescent="0.3"/>
  <cols>
    <col min="1" max="1" width="15.5546875" customWidth="1"/>
    <col min="2" max="2" width="27.6640625" customWidth="1"/>
    <col min="3" max="3" width="13.77734375" customWidth="1"/>
    <col min="4" max="4" width="16.44140625" customWidth="1"/>
    <col min="5" max="5" width="17.77734375" customWidth="1"/>
  </cols>
  <sheetData>
    <row r="1" spans="1:17" ht="17.399999999999999" customHeight="1" x14ac:dyDescent="0.3">
      <c r="A1" s="5" t="s">
        <v>0</v>
      </c>
      <c r="B1" s="5" t="s">
        <v>1</v>
      </c>
      <c r="C1" s="5" t="s">
        <v>34</v>
      </c>
      <c r="D1" s="5" t="s">
        <v>48</v>
      </c>
      <c r="E1" s="5" t="s">
        <v>2</v>
      </c>
      <c r="F1" s="5" t="s">
        <v>3</v>
      </c>
      <c r="G1" s="5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x14ac:dyDescent="0.3">
      <c r="A2" s="6" t="s">
        <v>9</v>
      </c>
      <c r="B2" s="6" t="s">
        <v>5</v>
      </c>
      <c r="C2" s="6">
        <v>70</v>
      </c>
      <c r="D2" s="11">
        <v>300</v>
      </c>
      <c r="E2" s="12" t="s">
        <v>35</v>
      </c>
      <c r="F2" s="6">
        <v>500</v>
      </c>
      <c r="G2" s="6">
        <v>20</v>
      </c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5" x14ac:dyDescent="0.3">
      <c r="A3" s="6" t="s">
        <v>10</v>
      </c>
      <c r="B3" s="6" t="s">
        <v>6</v>
      </c>
      <c r="C3" s="6">
        <v>70</v>
      </c>
      <c r="D3" s="11">
        <v>300</v>
      </c>
      <c r="E3" s="12" t="s">
        <v>35</v>
      </c>
      <c r="F3" s="6">
        <v>500</v>
      </c>
      <c r="G3" s="6">
        <v>20</v>
      </c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15" x14ac:dyDescent="0.3">
      <c r="A4" s="6" t="s">
        <v>11</v>
      </c>
      <c r="B4" s="6" t="s">
        <v>7</v>
      </c>
      <c r="C4" s="6">
        <v>70</v>
      </c>
      <c r="D4" s="11">
        <v>300</v>
      </c>
      <c r="E4" s="12" t="s">
        <v>35</v>
      </c>
      <c r="F4" s="6">
        <v>500</v>
      </c>
      <c r="G4" s="6">
        <v>20</v>
      </c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x14ac:dyDescent="0.3">
      <c r="A5" s="6" t="s">
        <v>12</v>
      </c>
      <c r="B5" s="6" t="s">
        <v>8</v>
      </c>
      <c r="C5" s="6">
        <v>70</v>
      </c>
      <c r="D5" s="11">
        <v>2000</v>
      </c>
      <c r="E5" s="12" t="s">
        <v>35</v>
      </c>
      <c r="F5" s="6">
        <v>500</v>
      </c>
      <c r="G5" s="6">
        <v>20</v>
      </c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5" x14ac:dyDescent="0.3">
      <c r="A6" s="6" t="s">
        <v>14</v>
      </c>
      <c r="B6" s="6" t="s">
        <v>13</v>
      </c>
      <c r="C6" s="6">
        <v>20</v>
      </c>
      <c r="D6" s="11">
        <v>4500</v>
      </c>
      <c r="E6" s="12" t="s">
        <v>35</v>
      </c>
      <c r="F6" s="6">
        <v>100</v>
      </c>
      <c r="G6" s="6">
        <v>5</v>
      </c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5" x14ac:dyDescent="0.3">
      <c r="A7" s="6" t="s">
        <v>31</v>
      </c>
      <c r="B7" s="6" t="s">
        <v>28</v>
      </c>
      <c r="C7" s="6">
        <v>20</v>
      </c>
      <c r="D7" s="11">
        <v>3500</v>
      </c>
      <c r="E7" s="12" t="s">
        <v>35</v>
      </c>
      <c r="F7" s="6">
        <v>100</v>
      </c>
      <c r="G7" s="6">
        <v>5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5" x14ac:dyDescent="0.3">
      <c r="A8" s="6" t="s">
        <v>32</v>
      </c>
      <c r="B8" s="6" t="s">
        <v>29</v>
      </c>
      <c r="C8" s="6">
        <v>20</v>
      </c>
      <c r="D8" s="11">
        <v>3500</v>
      </c>
      <c r="E8" s="12" t="s">
        <v>35</v>
      </c>
      <c r="F8" s="6">
        <v>100</v>
      </c>
      <c r="G8" s="6">
        <v>5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5" x14ac:dyDescent="0.3">
      <c r="A9" s="6" t="s">
        <v>72</v>
      </c>
      <c r="B9" s="6" t="s">
        <v>30</v>
      </c>
      <c r="C9" s="6">
        <v>20</v>
      </c>
      <c r="D9" s="11">
        <v>2500</v>
      </c>
      <c r="E9" s="12" t="s">
        <v>35</v>
      </c>
      <c r="F9" s="6">
        <v>100</v>
      </c>
      <c r="G9" s="6">
        <v>5</v>
      </c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5" x14ac:dyDescent="0.3">
      <c r="A10" s="6" t="s">
        <v>15</v>
      </c>
      <c r="B10" s="6" t="s">
        <v>49</v>
      </c>
      <c r="C10" s="6">
        <v>50</v>
      </c>
      <c r="D10" s="11">
        <v>2000</v>
      </c>
      <c r="E10" s="12" t="s">
        <v>35</v>
      </c>
      <c r="F10" s="6">
        <v>200</v>
      </c>
      <c r="G10" s="6">
        <v>20</v>
      </c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7.399999999999999" customHeight="1" x14ac:dyDescent="0.3">
      <c r="A11" s="6" t="s">
        <v>16</v>
      </c>
      <c r="B11" s="6" t="s">
        <v>50</v>
      </c>
      <c r="C11" s="6">
        <v>50</v>
      </c>
      <c r="D11" s="11">
        <v>1500</v>
      </c>
      <c r="E11" s="12" t="s">
        <v>35</v>
      </c>
      <c r="F11" s="6">
        <v>200</v>
      </c>
      <c r="G11" s="6">
        <v>20</v>
      </c>
    </row>
    <row r="12" spans="1:17" ht="15" x14ac:dyDescent="0.3">
      <c r="A12" s="6" t="s">
        <v>18</v>
      </c>
      <c r="B12" s="6" t="s">
        <v>17</v>
      </c>
      <c r="C12" s="6">
        <v>50</v>
      </c>
      <c r="D12" s="11">
        <v>1000</v>
      </c>
      <c r="E12" s="12" t="s">
        <v>35</v>
      </c>
      <c r="F12" s="6">
        <v>200</v>
      </c>
      <c r="G12" s="6">
        <v>20</v>
      </c>
    </row>
    <row r="13" spans="1:17" ht="15" x14ac:dyDescent="0.3">
      <c r="A13" s="6" t="s">
        <v>20</v>
      </c>
      <c r="B13" s="6" t="s">
        <v>19</v>
      </c>
      <c r="C13" s="6">
        <v>50</v>
      </c>
      <c r="D13" s="11">
        <v>2500</v>
      </c>
      <c r="E13" s="12" t="s">
        <v>35</v>
      </c>
      <c r="F13" s="6">
        <v>200</v>
      </c>
      <c r="G13" s="6">
        <v>20</v>
      </c>
    </row>
    <row r="14" spans="1:17" ht="15" x14ac:dyDescent="0.3">
      <c r="A14" s="6" t="s">
        <v>25</v>
      </c>
      <c r="B14" s="6" t="s">
        <v>21</v>
      </c>
      <c r="C14" s="6">
        <v>30</v>
      </c>
      <c r="D14" s="11">
        <v>1600</v>
      </c>
      <c r="E14" s="12" t="s">
        <v>35</v>
      </c>
      <c r="F14" s="6">
        <v>70</v>
      </c>
      <c r="G14" s="6">
        <v>15</v>
      </c>
    </row>
    <row r="15" spans="1:17" ht="15" x14ac:dyDescent="0.3">
      <c r="A15" s="6" t="s">
        <v>26</v>
      </c>
      <c r="B15" s="6" t="s">
        <v>22</v>
      </c>
      <c r="C15" s="6">
        <v>30</v>
      </c>
      <c r="D15" s="11">
        <v>1000</v>
      </c>
      <c r="E15" s="12" t="s">
        <v>35</v>
      </c>
      <c r="F15" s="6">
        <v>70</v>
      </c>
      <c r="G15" s="6">
        <v>15</v>
      </c>
    </row>
    <row r="16" spans="1:17" ht="15" x14ac:dyDescent="0.3">
      <c r="A16" s="6" t="s">
        <v>27</v>
      </c>
      <c r="B16" s="6" t="s">
        <v>23</v>
      </c>
      <c r="C16" s="6">
        <v>30</v>
      </c>
      <c r="D16" s="11">
        <v>1800</v>
      </c>
      <c r="E16" s="12" t="s">
        <v>35</v>
      </c>
      <c r="F16" s="6">
        <v>70</v>
      </c>
      <c r="G16" s="6">
        <v>15</v>
      </c>
    </row>
    <row r="17" spans="1:7" ht="15" x14ac:dyDescent="0.3">
      <c r="A17" s="6" t="s">
        <v>33</v>
      </c>
      <c r="B17" s="6" t="s">
        <v>24</v>
      </c>
      <c r="C17" s="6">
        <v>30</v>
      </c>
      <c r="D17" s="11">
        <v>1800</v>
      </c>
      <c r="E17" s="12" t="s">
        <v>35</v>
      </c>
      <c r="F17" s="6">
        <v>70</v>
      </c>
      <c r="G17" s="6">
        <v>15</v>
      </c>
    </row>
    <row r="18" spans="1:7" ht="15" x14ac:dyDescent="0.3">
      <c r="A18" s="3"/>
      <c r="B18" s="3"/>
      <c r="C18" s="3"/>
      <c r="D18" s="3"/>
      <c r="E18" s="3"/>
      <c r="F18" s="3"/>
    </row>
    <row r="19" spans="1:7" ht="15" x14ac:dyDescent="0.3">
      <c r="A19" s="1"/>
      <c r="B19" s="1"/>
      <c r="C19" s="1"/>
      <c r="D19" s="1"/>
      <c r="E19" s="1"/>
      <c r="F19" s="1"/>
    </row>
    <row r="20" spans="1:7" ht="15" x14ac:dyDescent="0.3">
      <c r="A20" s="1"/>
      <c r="B20" s="1"/>
      <c r="C20" s="1"/>
      <c r="D20" s="1"/>
      <c r="E20" s="1"/>
      <c r="F20" s="1"/>
    </row>
    <row r="21" spans="1:7" ht="15" x14ac:dyDescent="0.3">
      <c r="A21" s="1"/>
      <c r="B21" s="1"/>
      <c r="C21" s="1"/>
      <c r="D21" s="1"/>
      <c r="E21" s="1"/>
      <c r="F21" s="1"/>
    </row>
    <row r="22" spans="1:7" ht="15" x14ac:dyDescent="0.3">
      <c r="A22" s="1"/>
      <c r="B22" s="1"/>
      <c r="C22" s="1"/>
      <c r="D22" s="1"/>
      <c r="E22" s="1"/>
      <c r="F2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M43"/>
  <sheetViews>
    <sheetView topLeftCell="A16" workbookViewId="0">
      <selection activeCell="P38" sqref="P38"/>
    </sheetView>
  </sheetViews>
  <sheetFormatPr baseColWidth="10" defaultRowHeight="14.4" x14ac:dyDescent="0.3"/>
  <sheetData>
    <row r="21" spans="2:13" x14ac:dyDescent="0.3">
      <c r="B21" s="24" t="s">
        <v>36</v>
      </c>
      <c r="C21" s="25"/>
      <c r="D21" s="26"/>
      <c r="E21" s="27">
        <v>1001235123</v>
      </c>
      <c r="F21" s="28"/>
      <c r="G21" s="29"/>
      <c r="H21" s="48">
        <v>44272</v>
      </c>
      <c r="I21" s="49"/>
      <c r="J21" s="49"/>
      <c r="K21" s="49"/>
      <c r="L21" s="49"/>
      <c r="M21" s="49"/>
    </row>
    <row r="22" spans="2:13" x14ac:dyDescent="0.3">
      <c r="B22" s="24" t="s">
        <v>37</v>
      </c>
      <c r="C22" s="26"/>
      <c r="D22" s="30" t="s">
        <v>51</v>
      </c>
      <c r="E22" s="31"/>
      <c r="F22" s="31"/>
      <c r="G22" s="32"/>
      <c r="H22" s="33" t="s">
        <v>73</v>
      </c>
      <c r="I22" s="34"/>
      <c r="J22" s="34"/>
      <c r="K22" s="34"/>
      <c r="L22" s="34"/>
      <c r="M22" s="35"/>
    </row>
    <row r="23" spans="2:13" x14ac:dyDescent="0.3">
      <c r="B23" s="24" t="s">
        <v>38</v>
      </c>
      <c r="C23" s="26"/>
      <c r="D23" s="30" t="s">
        <v>52</v>
      </c>
      <c r="E23" s="31"/>
      <c r="F23" s="31"/>
      <c r="G23" s="31"/>
      <c r="H23" s="31"/>
      <c r="I23" s="31"/>
      <c r="J23" s="31"/>
      <c r="K23" s="31"/>
      <c r="L23" s="31"/>
      <c r="M23" s="32"/>
    </row>
    <row r="24" spans="2:13" x14ac:dyDescent="0.3">
      <c r="B24" s="24" t="s">
        <v>39</v>
      </c>
      <c r="C24" s="26"/>
      <c r="D24" s="37">
        <v>3103456612</v>
      </c>
      <c r="E24" s="37"/>
      <c r="F24" s="37" t="s">
        <v>40</v>
      </c>
      <c r="G24" s="37"/>
      <c r="H24" s="38" t="s">
        <v>53</v>
      </c>
      <c r="I24" s="31"/>
      <c r="J24" s="31"/>
      <c r="K24" s="31"/>
      <c r="L24" s="31"/>
      <c r="M24" s="32"/>
    </row>
    <row r="25" spans="2:13" x14ac:dyDescent="0.3">
      <c r="B25" s="24" t="s">
        <v>41</v>
      </c>
      <c r="C25" s="26"/>
      <c r="D25" s="36" t="s">
        <v>42</v>
      </c>
      <c r="E25" s="36"/>
      <c r="F25" s="36" t="s">
        <v>34</v>
      </c>
      <c r="G25" s="36"/>
      <c r="H25" s="36" t="s">
        <v>1</v>
      </c>
      <c r="I25" s="36"/>
      <c r="J25" s="36" t="s">
        <v>43</v>
      </c>
      <c r="K25" s="36"/>
      <c r="L25" s="24" t="s">
        <v>44</v>
      </c>
      <c r="M25" s="26"/>
    </row>
    <row r="26" spans="2:13" x14ac:dyDescent="0.3">
      <c r="B26" s="39">
        <v>1</v>
      </c>
      <c r="C26" s="40"/>
      <c r="D26" s="41" t="s">
        <v>12</v>
      </c>
      <c r="E26" s="42"/>
      <c r="F26" s="41">
        <v>1</v>
      </c>
      <c r="G26" s="42"/>
      <c r="H26" s="43" t="str">
        <f t="shared" ref="H26:H40" si="0">IFERROR(VLOOKUP(D26,Lista_Productos,2,FALSE),"")</f>
        <v>Pan de Queso</v>
      </c>
      <c r="I26" s="44"/>
      <c r="J26" s="45">
        <f t="shared" ref="J26:J40" si="1">IFERROR(VLOOKUP(D26,Lista_Productos,4,FALSE),0)</f>
        <v>2000</v>
      </c>
      <c r="K26" s="46"/>
      <c r="L26" s="45">
        <f>SUM(J26*F26)</f>
        <v>2000</v>
      </c>
      <c r="M26" s="46"/>
    </row>
    <row r="27" spans="2:13" x14ac:dyDescent="0.3">
      <c r="B27" s="39">
        <v>2</v>
      </c>
      <c r="C27" s="40"/>
      <c r="D27" s="41" t="s">
        <v>27</v>
      </c>
      <c r="E27" s="42"/>
      <c r="F27" s="41">
        <v>3</v>
      </c>
      <c r="G27" s="42"/>
      <c r="H27" s="43" t="str">
        <f t="shared" si="0"/>
        <v>Doritos</v>
      </c>
      <c r="I27" s="44"/>
      <c r="J27" s="45">
        <f t="shared" si="1"/>
        <v>1800</v>
      </c>
      <c r="K27" s="46"/>
      <c r="L27" s="45">
        <f t="shared" ref="L27:L40" si="2">SUM(J27*F27)</f>
        <v>5400</v>
      </c>
      <c r="M27" s="46"/>
    </row>
    <row r="28" spans="2:13" x14ac:dyDescent="0.3">
      <c r="B28" s="39">
        <v>3</v>
      </c>
      <c r="C28" s="40"/>
      <c r="D28" s="41" t="s">
        <v>14</v>
      </c>
      <c r="E28" s="42"/>
      <c r="F28" s="41">
        <v>1</v>
      </c>
      <c r="G28" s="42"/>
      <c r="H28" s="43" t="str">
        <f t="shared" si="0"/>
        <v>Merengon</v>
      </c>
      <c r="I28" s="44"/>
      <c r="J28" s="45">
        <f t="shared" si="1"/>
        <v>4500</v>
      </c>
      <c r="K28" s="46"/>
      <c r="L28" s="45">
        <f t="shared" si="2"/>
        <v>4500</v>
      </c>
      <c r="M28" s="46"/>
    </row>
    <row r="29" spans="2:13" x14ac:dyDescent="0.3">
      <c r="B29" s="39">
        <v>4</v>
      </c>
      <c r="C29" s="40"/>
      <c r="D29" s="41" t="s">
        <v>72</v>
      </c>
      <c r="E29" s="42"/>
      <c r="F29" s="41">
        <v>2</v>
      </c>
      <c r="G29" s="42"/>
      <c r="H29" s="43" t="str">
        <f t="shared" si="0"/>
        <v>Fresas con Crema</v>
      </c>
      <c r="I29" s="44"/>
      <c r="J29" s="45">
        <f t="shared" si="1"/>
        <v>2500</v>
      </c>
      <c r="K29" s="46"/>
      <c r="L29" s="45">
        <f>SUM(J29*F29)</f>
        <v>5000</v>
      </c>
      <c r="M29" s="46"/>
    </row>
    <row r="30" spans="2:13" x14ac:dyDescent="0.3">
      <c r="B30" s="39">
        <v>5</v>
      </c>
      <c r="C30" s="40"/>
      <c r="D30" s="41" t="s">
        <v>15</v>
      </c>
      <c r="E30" s="42"/>
      <c r="F30" s="41">
        <v>2</v>
      </c>
      <c r="G30" s="42"/>
      <c r="H30" s="43" t="str">
        <f t="shared" si="0"/>
        <v>Coca-Cola 360ml</v>
      </c>
      <c r="I30" s="44"/>
      <c r="J30" s="45">
        <f t="shared" si="1"/>
        <v>2000</v>
      </c>
      <c r="K30" s="46"/>
      <c r="L30" s="45">
        <f>SUM(J30*F30)</f>
        <v>4000</v>
      </c>
      <c r="M30" s="46"/>
    </row>
    <row r="31" spans="2:13" x14ac:dyDescent="0.3">
      <c r="B31" s="39">
        <v>6</v>
      </c>
      <c r="C31" s="40"/>
      <c r="D31" s="41"/>
      <c r="E31" s="42"/>
      <c r="F31" s="41"/>
      <c r="G31" s="42"/>
      <c r="H31" s="43" t="str">
        <f t="shared" si="0"/>
        <v/>
      </c>
      <c r="I31" s="44"/>
      <c r="J31" s="45">
        <f t="shared" si="1"/>
        <v>0</v>
      </c>
      <c r="K31" s="46"/>
      <c r="L31" s="45">
        <f t="shared" si="2"/>
        <v>0</v>
      </c>
      <c r="M31" s="46"/>
    </row>
    <row r="32" spans="2:13" x14ac:dyDescent="0.3">
      <c r="B32" s="39">
        <v>7</v>
      </c>
      <c r="C32" s="40"/>
      <c r="D32" s="41"/>
      <c r="E32" s="42"/>
      <c r="F32" s="41"/>
      <c r="G32" s="42"/>
      <c r="H32" s="43" t="str">
        <f t="shared" si="0"/>
        <v/>
      </c>
      <c r="I32" s="44"/>
      <c r="J32" s="45">
        <f t="shared" si="1"/>
        <v>0</v>
      </c>
      <c r="K32" s="46"/>
      <c r="L32" s="45">
        <f>SUM(J32*F32)</f>
        <v>0</v>
      </c>
      <c r="M32" s="46"/>
    </row>
    <row r="33" spans="2:13" x14ac:dyDescent="0.3">
      <c r="B33" s="39">
        <v>8</v>
      </c>
      <c r="C33" s="40"/>
      <c r="D33" s="41"/>
      <c r="E33" s="42"/>
      <c r="F33" s="41"/>
      <c r="G33" s="42"/>
      <c r="H33" s="43" t="str">
        <f t="shared" si="0"/>
        <v/>
      </c>
      <c r="I33" s="44"/>
      <c r="J33" s="45">
        <f t="shared" si="1"/>
        <v>0</v>
      </c>
      <c r="K33" s="46"/>
      <c r="L33" s="45">
        <f t="shared" si="2"/>
        <v>0</v>
      </c>
      <c r="M33" s="46"/>
    </row>
    <row r="34" spans="2:13" x14ac:dyDescent="0.3">
      <c r="B34" s="39">
        <v>9</v>
      </c>
      <c r="C34" s="40"/>
      <c r="D34" s="41"/>
      <c r="E34" s="42"/>
      <c r="F34" s="41"/>
      <c r="G34" s="42"/>
      <c r="H34" s="43" t="str">
        <f t="shared" si="0"/>
        <v/>
      </c>
      <c r="I34" s="44"/>
      <c r="J34" s="45">
        <f t="shared" si="1"/>
        <v>0</v>
      </c>
      <c r="K34" s="46"/>
      <c r="L34" s="45">
        <f t="shared" si="2"/>
        <v>0</v>
      </c>
      <c r="M34" s="46"/>
    </row>
    <row r="35" spans="2:13" x14ac:dyDescent="0.3">
      <c r="B35" s="39">
        <v>10</v>
      </c>
      <c r="C35" s="40"/>
      <c r="D35" s="41"/>
      <c r="E35" s="42"/>
      <c r="F35" s="41"/>
      <c r="G35" s="42"/>
      <c r="H35" s="43" t="str">
        <f t="shared" si="0"/>
        <v/>
      </c>
      <c r="I35" s="44"/>
      <c r="J35" s="45">
        <f t="shared" si="1"/>
        <v>0</v>
      </c>
      <c r="K35" s="46"/>
      <c r="L35" s="45">
        <f t="shared" ref="L35" si="3">SUM(J35*F35)</f>
        <v>0</v>
      </c>
      <c r="M35" s="46"/>
    </row>
    <row r="36" spans="2:13" x14ac:dyDescent="0.3">
      <c r="B36" s="39">
        <v>11</v>
      </c>
      <c r="C36" s="40"/>
      <c r="D36" s="41"/>
      <c r="E36" s="42"/>
      <c r="F36" s="41"/>
      <c r="G36" s="42"/>
      <c r="H36" s="43" t="str">
        <f t="shared" si="0"/>
        <v/>
      </c>
      <c r="I36" s="44"/>
      <c r="J36" s="45">
        <f t="shared" si="1"/>
        <v>0</v>
      </c>
      <c r="K36" s="46"/>
      <c r="L36" s="45">
        <f t="shared" si="2"/>
        <v>0</v>
      </c>
      <c r="M36" s="46"/>
    </row>
    <row r="37" spans="2:13" x14ac:dyDescent="0.3">
      <c r="B37" s="39">
        <v>12</v>
      </c>
      <c r="C37" s="40"/>
      <c r="D37" s="41"/>
      <c r="E37" s="42"/>
      <c r="F37" s="41"/>
      <c r="G37" s="42"/>
      <c r="H37" s="43" t="str">
        <f t="shared" si="0"/>
        <v/>
      </c>
      <c r="I37" s="44"/>
      <c r="J37" s="45">
        <f t="shared" si="1"/>
        <v>0</v>
      </c>
      <c r="K37" s="46"/>
      <c r="L37" s="45">
        <f t="shared" si="2"/>
        <v>0</v>
      </c>
      <c r="M37" s="46"/>
    </row>
    <row r="38" spans="2:13" x14ac:dyDescent="0.3">
      <c r="B38" s="39">
        <v>13</v>
      </c>
      <c r="C38" s="40"/>
      <c r="D38" s="41"/>
      <c r="E38" s="42"/>
      <c r="F38" s="41"/>
      <c r="G38" s="42"/>
      <c r="H38" s="43" t="str">
        <f t="shared" si="0"/>
        <v/>
      </c>
      <c r="I38" s="44"/>
      <c r="J38" s="45">
        <f t="shared" si="1"/>
        <v>0</v>
      </c>
      <c r="K38" s="46"/>
      <c r="L38" s="45">
        <f t="shared" si="2"/>
        <v>0</v>
      </c>
      <c r="M38" s="46"/>
    </row>
    <row r="39" spans="2:13" x14ac:dyDescent="0.3">
      <c r="B39" s="39">
        <v>14</v>
      </c>
      <c r="C39" s="40"/>
      <c r="D39" s="41"/>
      <c r="E39" s="42"/>
      <c r="F39" s="41"/>
      <c r="G39" s="42"/>
      <c r="H39" s="43" t="str">
        <f t="shared" si="0"/>
        <v/>
      </c>
      <c r="I39" s="44"/>
      <c r="J39" s="45">
        <f t="shared" si="1"/>
        <v>0</v>
      </c>
      <c r="K39" s="46"/>
      <c r="L39" s="45">
        <f t="shared" si="2"/>
        <v>0</v>
      </c>
      <c r="M39" s="46"/>
    </row>
    <row r="40" spans="2:13" x14ac:dyDescent="0.3">
      <c r="B40" s="39">
        <v>15</v>
      </c>
      <c r="C40" s="40"/>
      <c r="D40" s="41"/>
      <c r="E40" s="42"/>
      <c r="F40" s="41"/>
      <c r="G40" s="42"/>
      <c r="H40" s="43" t="str">
        <f t="shared" si="0"/>
        <v/>
      </c>
      <c r="I40" s="44"/>
      <c r="J40" s="45">
        <f t="shared" si="1"/>
        <v>0</v>
      </c>
      <c r="K40" s="46"/>
      <c r="L40" s="45">
        <f t="shared" si="2"/>
        <v>0</v>
      </c>
      <c r="M40" s="46"/>
    </row>
    <row r="41" spans="2:13" x14ac:dyDescent="0.3">
      <c r="B41" s="50" t="s">
        <v>45</v>
      </c>
      <c r="C41" s="50"/>
      <c r="D41" s="50"/>
      <c r="E41" s="50"/>
      <c r="F41" s="50"/>
      <c r="G41" s="50"/>
      <c r="H41" s="51">
        <v>0.19</v>
      </c>
      <c r="I41" s="52"/>
      <c r="J41" s="52"/>
      <c r="K41" s="53"/>
      <c r="L41" s="54">
        <f>SUM(L26:M40)*H41</f>
        <v>3971</v>
      </c>
      <c r="M41" s="54"/>
    </row>
    <row r="42" spans="2:13" x14ac:dyDescent="0.3">
      <c r="B42" s="55" t="str">
        <f>CONCATENATE([2]!ENLETRAS(L42)," Pesos")</f>
        <v>Veinticuatro mil ochocientos setenta y uno Pesos</v>
      </c>
      <c r="C42" s="55"/>
      <c r="D42" s="55"/>
      <c r="E42" s="55"/>
      <c r="F42" s="55"/>
      <c r="G42" s="55"/>
      <c r="H42" s="56" t="s">
        <v>46</v>
      </c>
      <c r="I42" s="56"/>
      <c r="J42" s="56"/>
      <c r="K42" s="56"/>
      <c r="L42" s="47">
        <f>SUM(L26:M41)</f>
        <v>24871</v>
      </c>
      <c r="M42" s="47"/>
    </row>
    <row r="43" spans="2:13" ht="14.4" customHeight="1" x14ac:dyDescent="0.3">
      <c r="B43" s="55"/>
      <c r="C43" s="55"/>
      <c r="D43" s="55"/>
      <c r="E43" s="55"/>
      <c r="F43" s="55"/>
      <c r="G43" s="55"/>
      <c r="H43" s="56"/>
      <c r="I43" s="56"/>
      <c r="J43" s="56"/>
      <c r="K43" s="56"/>
      <c r="L43" s="47"/>
      <c r="M43" s="47"/>
    </row>
  </sheetData>
  <mergeCells count="114">
    <mergeCell ref="L42:M43"/>
    <mergeCell ref="H21:M21"/>
    <mergeCell ref="B41:G41"/>
    <mergeCell ref="H41:K41"/>
    <mergeCell ref="L41:M41"/>
    <mergeCell ref="B42:G43"/>
    <mergeCell ref="H42:K43"/>
    <mergeCell ref="B40:C40"/>
    <mergeCell ref="D40:E40"/>
    <mergeCell ref="F40:G40"/>
    <mergeCell ref="H40:I40"/>
    <mergeCell ref="J40:K40"/>
    <mergeCell ref="L40:M40"/>
    <mergeCell ref="B39:C39"/>
    <mergeCell ref="D39:E39"/>
    <mergeCell ref="F39:G39"/>
    <mergeCell ref="H39:I39"/>
    <mergeCell ref="J39:K39"/>
    <mergeCell ref="L39:M39"/>
    <mergeCell ref="B38:C38"/>
    <mergeCell ref="D38:E38"/>
    <mergeCell ref="F38:G38"/>
    <mergeCell ref="H38:I38"/>
    <mergeCell ref="J38:K38"/>
    <mergeCell ref="L38:M38"/>
    <mergeCell ref="B37:C37"/>
    <mergeCell ref="D37:E37"/>
    <mergeCell ref="F37:G37"/>
    <mergeCell ref="H37:I37"/>
    <mergeCell ref="J37:K37"/>
    <mergeCell ref="L37:M37"/>
    <mergeCell ref="B36:C36"/>
    <mergeCell ref="D36:E36"/>
    <mergeCell ref="F36:G36"/>
    <mergeCell ref="H36:I36"/>
    <mergeCell ref="J36:K36"/>
    <mergeCell ref="L36:M36"/>
    <mergeCell ref="B35:C35"/>
    <mergeCell ref="D35:E35"/>
    <mergeCell ref="F35:G35"/>
    <mergeCell ref="H35:I35"/>
    <mergeCell ref="J35:K35"/>
    <mergeCell ref="L35:M35"/>
    <mergeCell ref="B34:C34"/>
    <mergeCell ref="D34:E34"/>
    <mergeCell ref="F34:G34"/>
    <mergeCell ref="H34:I34"/>
    <mergeCell ref="J34:K34"/>
    <mergeCell ref="L34:M34"/>
    <mergeCell ref="B33:C33"/>
    <mergeCell ref="D33:E33"/>
    <mergeCell ref="F33:G33"/>
    <mergeCell ref="H33:I33"/>
    <mergeCell ref="J33:K33"/>
    <mergeCell ref="L33:M33"/>
    <mergeCell ref="B32:C32"/>
    <mergeCell ref="D32:E32"/>
    <mergeCell ref="F32:G32"/>
    <mergeCell ref="H32:I32"/>
    <mergeCell ref="J32:K32"/>
    <mergeCell ref="L32:M32"/>
    <mergeCell ref="B31:C31"/>
    <mergeCell ref="D31:E31"/>
    <mergeCell ref="F31:G31"/>
    <mergeCell ref="H31:I31"/>
    <mergeCell ref="J31:K31"/>
    <mergeCell ref="L31:M31"/>
    <mergeCell ref="B30:C30"/>
    <mergeCell ref="D30:E30"/>
    <mergeCell ref="F30:G30"/>
    <mergeCell ref="H30:I30"/>
    <mergeCell ref="J30:K30"/>
    <mergeCell ref="L30:M30"/>
    <mergeCell ref="B29:C29"/>
    <mergeCell ref="D29:E29"/>
    <mergeCell ref="F29:G29"/>
    <mergeCell ref="H29:I29"/>
    <mergeCell ref="J29:K29"/>
    <mergeCell ref="L29:M29"/>
    <mergeCell ref="B28:C28"/>
    <mergeCell ref="D28:E28"/>
    <mergeCell ref="F28:G28"/>
    <mergeCell ref="H28:I28"/>
    <mergeCell ref="J28:K28"/>
    <mergeCell ref="L28:M28"/>
    <mergeCell ref="B27:C27"/>
    <mergeCell ref="D27:E27"/>
    <mergeCell ref="F27:G27"/>
    <mergeCell ref="H27:I27"/>
    <mergeCell ref="J27:K27"/>
    <mergeCell ref="L27:M27"/>
    <mergeCell ref="B26:C26"/>
    <mergeCell ref="D26:E26"/>
    <mergeCell ref="F26:G26"/>
    <mergeCell ref="H26:I26"/>
    <mergeCell ref="J26:K26"/>
    <mergeCell ref="L26:M26"/>
    <mergeCell ref="B21:D21"/>
    <mergeCell ref="E21:G21"/>
    <mergeCell ref="B22:C22"/>
    <mergeCell ref="D22:G22"/>
    <mergeCell ref="H22:M22"/>
    <mergeCell ref="B25:C25"/>
    <mergeCell ref="D25:E25"/>
    <mergeCell ref="F25:G25"/>
    <mergeCell ref="H25:I25"/>
    <mergeCell ref="J25:K25"/>
    <mergeCell ref="L25:M25"/>
    <mergeCell ref="B23:C23"/>
    <mergeCell ref="D23:M23"/>
    <mergeCell ref="B24:C24"/>
    <mergeCell ref="D24:E24"/>
    <mergeCell ref="F24:G24"/>
    <mergeCell ref="H24:M24"/>
  </mergeCells>
  <hyperlinks>
    <hyperlink ref="H24" r:id="rId1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'Inventario '!$A$2:$A$17</xm:f>
          </x14:formula1>
          <xm:sqref>D26:E40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M18" sqref="M18"/>
    </sheetView>
  </sheetViews>
  <sheetFormatPr baseColWidth="10" defaultRowHeight="14.4" x14ac:dyDescent="0.3"/>
  <cols>
    <col min="1" max="1" width="16.109375" customWidth="1"/>
    <col min="2" max="2" width="15" customWidth="1"/>
    <col min="3" max="3" width="16.33203125" customWidth="1"/>
    <col min="4" max="4" width="13.21875" bestFit="1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14.33203125" customWidth="1"/>
    <col min="16" max="16" width="14.109375" bestFit="1" customWidth="1"/>
  </cols>
  <sheetData>
    <row r="1" spans="1:25" ht="15" x14ac:dyDescent="0.3">
      <c r="A1" s="2" t="s">
        <v>36</v>
      </c>
      <c r="B1" s="2" t="s">
        <v>54</v>
      </c>
      <c r="C1" s="2" t="s">
        <v>55</v>
      </c>
      <c r="D1" s="2" t="s">
        <v>39</v>
      </c>
      <c r="E1" s="2" t="s">
        <v>56</v>
      </c>
      <c r="F1" s="2" t="s">
        <v>57</v>
      </c>
      <c r="G1" s="2" t="s">
        <v>34</v>
      </c>
      <c r="H1" s="2" t="s">
        <v>58</v>
      </c>
      <c r="I1" s="2" t="s">
        <v>48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47</v>
      </c>
    </row>
    <row r="2" spans="1:25" ht="105" x14ac:dyDescent="0.3">
      <c r="A2" s="2">
        <v>1001235123</v>
      </c>
      <c r="B2" s="2" t="s">
        <v>64</v>
      </c>
      <c r="C2" s="2" t="s">
        <v>65</v>
      </c>
      <c r="D2" s="2">
        <v>3103456612</v>
      </c>
      <c r="E2" s="8" t="s">
        <v>53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  <c r="K2" s="2" t="s">
        <v>71</v>
      </c>
      <c r="L2" s="2">
        <v>3971</v>
      </c>
      <c r="M2" s="9">
        <v>24871</v>
      </c>
      <c r="N2" s="10">
        <v>44272</v>
      </c>
      <c r="O2" s="2">
        <v>111</v>
      </c>
    </row>
    <row r="5" spans="1:25" x14ac:dyDescent="0.3">
      <c r="A5" s="57" t="s">
        <v>74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</row>
    <row r="6" spans="1:25" x14ac:dyDescent="0.3">
      <c r="A6" s="57"/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</row>
    <row r="9" spans="1:25" ht="15" customHeight="1" x14ac:dyDescent="0.3">
      <c r="A9" s="13" t="s">
        <v>36</v>
      </c>
      <c r="B9" s="13" t="s">
        <v>75</v>
      </c>
      <c r="C9" s="13" t="s">
        <v>76</v>
      </c>
      <c r="D9" s="13" t="s">
        <v>77</v>
      </c>
      <c r="E9" s="13" t="s">
        <v>78</v>
      </c>
      <c r="F9" s="13" t="s">
        <v>55</v>
      </c>
      <c r="G9" s="13" t="s">
        <v>39</v>
      </c>
      <c r="H9" s="13" t="s">
        <v>56</v>
      </c>
      <c r="I9" s="13" t="s">
        <v>57</v>
      </c>
      <c r="J9" s="13" t="s">
        <v>34</v>
      </c>
      <c r="K9" s="13" t="s">
        <v>58</v>
      </c>
      <c r="L9" s="13" t="s">
        <v>48</v>
      </c>
      <c r="M9" s="13" t="s">
        <v>59</v>
      </c>
      <c r="N9" s="13" t="s">
        <v>60</v>
      </c>
      <c r="O9" s="13" t="s">
        <v>61</v>
      </c>
      <c r="P9" s="13" t="s">
        <v>62</v>
      </c>
      <c r="Q9" s="13" t="s">
        <v>63</v>
      </c>
      <c r="R9" s="13" t="s">
        <v>47</v>
      </c>
    </row>
    <row r="10" spans="1:25" ht="31.8" customHeight="1" x14ac:dyDescent="0.3">
      <c r="A10" s="7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I10" s="7" t="s">
        <v>12</v>
      </c>
      <c r="J10" s="7">
        <v>1</v>
      </c>
      <c r="K10" s="7" t="s">
        <v>83</v>
      </c>
      <c r="L10" s="15">
        <v>2000</v>
      </c>
      <c r="M10" s="15">
        <v>2000</v>
      </c>
      <c r="N10" s="7" t="s">
        <v>71</v>
      </c>
      <c r="O10" s="15">
        <v>3971</v>
      </c>
      <c r="P10" s="15">
        <v>24871</v>
      </c>
      <c r="Q10" s="16">
        <v>44272</v>
      </c>
      <c r="R10" s="7">
        <v>111</v>
      </c>
    </row>
    <row r="11" spans="1:25" ht="30" x14ac:dyDescent="0.3">
      <c r="A11" s="7">
        <v>1001235123</v>
      </c>
      <c r="B11" s="7" t="s">
        <v>79</v>
      </c>
      <c r="C11" s="7" t="s">
        <v>80</v>
      </c>
      <c r="D11" s="7" t="s">
        <v>81</v>
      </c>
      <c r="E11" s="7" t="s">
        <v>82</v>
      </c>
      <c r="F11" s="7" t="s">
        <v>65</v>
      </c>
      <c r="G11" s="7">
        <v>3103456612</v>
      </c>
      <c r="H11" s="14" t="s">
        <v>53</v>
      </c>
      <c r="I11" s="7" t="s">
        <v>27</v>
      </c>
      <c r="J11" s="7">
        <v>3</v>
      </c>
      <c r="K11" s="7" t="s">
        <v>23</v>
      </c>
      <c r="L11" s="15">
        <v>1800</v>
      </c>
      <c r="M11" s="15">
        <v>5400</v>
      </c>
      <c r="N11" s="7" t="s">
        <v>71</v>
      </c>
      <c r="O11" s="15">
        <v>3971</v>
      </c>
      <c r="P11" s="15">
        <v>24871</v>
      </c>
      <c r="Q11" s="16">
        <v>44272</v>
      </c>
      <c r="R11" s="7">
        <v>111</v>
      </c>
    </row>
    <row r="12" spans="1:25" ht="30" x14ac:dyDescent="0.3">
      <c r="A12" s="7">
        <v>1001235123</v>
      </c>
      <c r="B12" s="7" t="s">
        <v>79</v>
      </c>
      <c r="C12" s="7" t="s">
        <v>80</v>
      </c>
      <c r="D12" s="7" t="s">
        <v>81</v>
      </c>
      <c r="E12" s="7" t="s">
        <v>82</v>
      </c>
      <c r="F12" s="7" t="s">
        <v>65</v>
      </c>
      <c r="G12" s="7">
        <v>3103456612</v>
      </c>
      <c r="H12" s="14" t="s">
        <v>53</v>
      </c>
      <c r="I12" s="7" t="s">
        <v>14</v>
      </c>
      <c r="J12" s="7">
        <v>1</v>
      </c>
      <c r="K12" s="7" t="s">
        <v>13</v>
      </c>
      <c r="L12" s="15">
        <v>4500</v>
      </c>
      <c r="M12" s="15">
        <v>4500</v>
      </c>
      <c r="N12" s="7" t="s">
        <v>71</v>
      </c>
      <c r="O12" s="15">
        <v>3971</v>
      </c>
      <c r="P12" s="15">
        <v>24871</v>
      </c>
      <c r="Q12" s="16">
        <v>44272</v>
      </c>
      <c r="R12" s="7">
        <v>111</v>
      </c>
    </row>
    <row r="13" spans="1:25" ht="30" x14ac:dyDescent="0.3">
      <c r="A13" s="7">
        <v>1001235123</v>
      </c>
      <c r="B13" s="7" t="s">
        <v>79</v>
      </c>
      <c r="C13" s="7" t="s">
        <v>80</v>
      </c>
      <c r="D13" s="7" t="s">
        <v>81</v>
      </c>
      <c r="E13" s="7" t="s">
        <v>82</v>
      </c>
      <c r="F13" s="7" t="s">
        <v>65</v>
      </c>
      <c r="G13" s="7">
        <v>3103456612</v>
      </c>
      <c r="H13" s="14" t="s">
        <v>53</v>
      </c>
      <c r="I13" s="7" t="s">
        <v>85</v>
      </c>
      <c r="J13" s="7">
        <v>2</v>
      </c>
      <c r="K13" s="7" t="s">
        <v>30</v>
      </c>
      <c r="L13" s="15">
        <v>2500</v>
      </c>
      <c r="M13" s="15">
        <v>5000</v>
      </c>
      <c r="N13" s="7" t="s">
        <v>71</v>
      </c>
      <c r="O13" s="15">
        <v>3971</v>
      </c>
      <c r="P13" s="15">
        <v>24871</v>
      </c>
      <c r="Q13" s="16">
        <v>44272</v>
      </c>
      <c r="R13" s="7">
        <v>111</v>
      </c>
    </row>
    <row r="14" spans="1:25" ht="30" x14ac:dyDescent="0.3">
      <c r="A14" s="7">
        <v>1001235123</v>
      </c>
      <c r="B14" s="7" t="s">
        <v>79</v>
      </c>
      <c r="C14" s="7" t="s">
        <v>80</v>
      </c>
      <c r="D14" s="7" t="s">
        <v>81</v>
      </c>
      <c r="E14" s="7" t="s">
        <v>82</v>
      </c>
      <c r="F14" s="7" t="s">
        <v>65</v>
      </c>
      <c r="G14" s="7">
        <v>3103456612</v>
      </c>
      <c r="H14" s="14" t="s">
        <v>53</v>
      </c>
      <c r="I14" s="7" t="s">
        <v>15</v>
      </c>
      <c r="J14" s="7">
        <v>2</v>
      </c>
      <c r="K14" s="7" t="s">
        <v>84</v>
      </c>
      <c r="L14" s="15">
        <v>2000</v>
      </c>
      <c r="M14" s="15">
        <v>4000</v>
      </c>
      <c r="N14" s="7" t="s">
        <v>71</v>
      </c>
      <c r="O14" s="15">
        <v>3971</v>
      </c>
      <c r="P14" s="15">
        <v>24871</v>
      </c>
      <c r="Q14" s="16">
        <v>44272</v>
      </c>
      <c r="R14" s="7">
        <v>111</v>
      </c>
    </row>
  </sheetData>
  <mergeCells count="1">
    <mergeCell ref="A5:Y6"/>
  </mergeCells>
  <hyperlinks>
    <hyperlink ref="E2" r:id="rId1"/>
    <hyperlink ref="H10" r:id="rId2"/>
    <hyperlink ref="H11" r:id="rId3"/>
    <hyperlink ref="H12" r:id="rId4"/>
    <hyperlink ref="H13" r:id="rId5"/>
    <hyperlink ref="H14" r:id="rId6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opLeftCell="C1" workbookViewId="0">
      <selection activeCell="K19" sqref="K19"/>
    </sheetView>
  </sheetViews>
  <sheetFormatPr baseColWidth="10" defaultRowHeight="14.4" x14ac:dyDescent="0.3"/>
  <cols>
    <col min="1" max="2" width="16.109375" customWidth="1"/>
    <col min="3" max="3" width="17.6640625" customWidth="1"/>
    <col min="4" max="4" width="17.5546875" customWidth="1"/>
    <col min="5" max="5" width="16.554687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58" t="s">
        <v>86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60"/>
    </row>
    <row r="2" spans="1:19" ht="14.4" customHeight="1" x14ac:dyDescent="0.3">
      <c r="A2" s="61"/>
      <c r="B2" s="62"/>
      <c r="C2" s="62"/>
      <c r="D2" s="62"/>
      <c r="E2" s="62"/>
      <c r="F2" s="62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4"/>
    </row>
    <row r="3" spans="1:19" x14ac:dyDescent="0.3">
      <c r="A3" s="65" t="s">
        <v>87</v>
      </c>
      <c r="B3" s="67" t="s">
        <v>88</v>
      </c>
      <c r="C3" s="67"/>
      <c r="D3" s="67"/>
      <c r="E3" s="67"/>
      <c r="F3" s="67"/>
      <c r="G3" s="67"/>
      <c r="H3" s="67"/>
      <c r="J3" s="69" t="s">
        <v>89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3">
      <c r="A4" s="66"/>
      <c r="B4" s="68"/>
      <c r="C4" s="68"/>
      <c r="D4" s="68"/>
      <c r="E4" s="68"/>
      <c r="F4" s="68"/>
      <c r="G4" s="68"/>
      <c r="H4" s="68"/>
      <c r="J4" s="69"/>
      <c r="K4" s="69"/>
      <c r="L4" s="69"/>
      <c r="M4" s="69"/>
      <c r="N4" s="69"/>
      <c r="O4" s="69"/>
      <c r="P4" s="69"/>
      <c r="Q4" s="69"/>
      <c r="R4" s="69"/>
      <c r="S4" s="69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x14ac:dyDescent="0.3">
      <c r="H13" s="70" t="s">
        <v>90</v>
      </c>
      <c r="I13" s="70"/>
    </row>
    <row r="14" spans="1:19" x14ac:dyDescent="0.3">
      <c r="H14" s="70"/>
      <c r="I14" s="70"/>
    </row>
    <row r="15" spans="1:19" ht="15" x14ac:dyDescent="0.3">
      <c r="H15" s="4" t="s">
        <v>36</v>
      </c>
      <c r="I15" s="13" t="s">
        <v>57</v>
      </c>
    </row>
    <row r="16" spans="1:19" ht="15" x14ac:dyDescent="0.3">
      <c r="H16" s="4">
        <v>1001235123</v>
      </c>
      <c r="I16" s="13" t="s">
        <v>12</v>
      </c>
    </row>
    <row r="17" spans="8:9" ht="15" x14ac:dyDescent="0.3">
      <c r="H17" s="4">
        <v>1001235123</v>
      </c>
      <c r="I17" s="13" t="s">
        <v>27</v>
      </c>
    </row>
    <row r="18" spans="8:9" ht="15" x14ac:dyDescent="0.3">
      <c r="H18" s="4">
        <v>1001235123</v>
      </c>
      <c r="I18" s="13" t="s">
        <v>14</v>
      </c>
    </row>
    <row r="19" spans="8:9" ht="15" x14ac:dyDescent="0.3">
      <c r="H19" s="4">
        <v>1001235123</v>
      </c>
      <c r="I19" s="13" t="s">
        <v>85</v>
      </c>
    </row>
    <row r="20" spans="8:9" ht="15" x14ac:dyDescent="0.3">
      <c r="H20" s="4">
        <v>1001235123</v>
      </c>
      <c r="I20" s="13" t="s">
        <v>15</v>
      </c>
    </row>
  </sheetData>
  <mergeCells count="5">
    <mergeCell ref="A1:R2"/>
    <mergeCell ref="A3:A4"/>
    <mergeCell ref="B3:H4"/>
    <mergeCell ref="J3:S4"/>
    <mergeCell ref="H13:I14"/>
  </mergeCells>
  <hyperlinks>
    <hyperlink ref="H6" r:id="rId1"/>
    <hyperlink ref="H7" r:id="rId2"/>
    <hyperlink ref="H8" r:id="rId3"/>
    <hyperlink ref="H9" r:id="rId4"/>
    <hyperlink ref="H10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topLeftCell="A16" zoomScale="70" zoomScaleNormal="70" workbookViewId="0">
      <selection activeCell="F46" sqref="F46"/>
    </sheetView>
  </sheetViews>
  <sheetFormatPr baseColWidth="10" defaultRowHeight="14.4" x14ac:dyDescent="0.3"/>
  <cols>
    <col min="1" max="2" width="16.109375" customWidth="1"/>
    <col min="3" max="3" width="19.6640625" customWidth="1"/>
    <col min="4" max="4" width="17.5546875" customWidth="1"/>
    <col min="5" max="5" width="29.44140625" customWidth="1"/>
    <col min="6" max="6" width="26.33203125" customWidth="1"/>
    <col min="7" max="7" width="20.44140625" customWidth="1"/>
    <col min="8" max="8" width="27.33203125" customWidth="1"/>
    <col min="9" max="9" width="14.5546875" customWidth="1"/>
    <col min="10" max="10" width="15.6640625" customWidth="1"/>
    <col min="11" max="11" width="17.109375" customWidth="1"/>
    <col min="12" max="12" width="12.88671875" bestFit="1" customWidth="1"/>
    <col min="13" max="13" width="17.44140625" customWidth="1"/>
    <col min="14" max="14" width="28.5546875" customWidth="1"/>
    <col min="15" max="15" width="29.6640625" customWidth="1"/>
    <col min="16" max="16" width="14.109375" bestFit="1" customWidth="1"/>
  </cols>
  <sheetData>
    <row r="1" spans="1:19" ht="14.4" customHeight="1" x14ac:dyDescent="0.3">
      <c r="A1" s="73" t="s">
        <v>95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4.4" customHeight="1" x14ac:dyDescent="0.3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x14ac:dyDescent="0.3">
      <c r="A3" s="65" t="s">
        <v>87</v>
      </c>
      <c r="B3" s="67" t="s">
        <v>88</v>
      </c>
      <c r="C3" s="67"/>
      <c r="D3" s="67"/>
      <c r="E3" s="67"/>
      <c r="F3" s="67"/>
      <c r="G3" s="67"/>
      <c r="H3" s="67"/>
      <c r="J3" s="69" t="s">
        <v>89</v>
      </c>
      <c r="K3" s="69"/>
      <c r="L3" s="69"/>
      <c r="M3" s="69"/>
      <c r="N3" s="69"/>
      <c r="O3" s="69"/>
      <c r="P3" s="69"/>
      <c r="Q3" s="69"/>
      <c r="R3" s="69"/>
      <c r="S3" s="69"/>
    </row>
    <row r="4" spans="1:19" x14ac:dyDescent="0.3">
      <c r="A4" s="66"/>
      <c r="B4" s="68"/>
      <c r="C4" s="68"/>
      <c r="D4" s="68"/>
      <c r="E4" s="68"/>
      <c r="F4" s="68"/>
      <c r="G4" s="68"/>
      <c r="H4" s="68"/>
      <c r="J4" s="69"/>
      <c r="K4" s="69"/>
      <c r="L4" s="69"/>
      <c r="M4" s="69"/>
      <c r="N4" s="69"/>
      <c r="O4" s="69"/>
      <c r="P4" s="69"/>
      <c r="Q4" s="69"/>
      <c r="R4" s="69"/>
      <c r="S4" s="69"/>
    </row>
    <row r="5" spans="1:19" ht="30" x14ac:dyDescent="0.3">
      <c r="A5" s="4" t="s">
        <v>36</v>
      </c>
      <c r="B5" s="13" t="s">
        <v>75</v>
      </c>
      <c r="C5" s="13" t="s">
        <v>76</v>
      </c>
      <c r="D5" s="13" t="s">
        <v>77</v>
      </c>
      <c r="E5" s="13" t="s">
        <v>78</v>
      </c>
      <c r="F5" s="13" t="s">
        <v>55</v>
      </c>
      <c r="G5" s="13" t="s">
        <v>39</v>
      </c>
      <c r="H5" s="13" t="s">
        <v>56</v>
      </c>
      <c r="J5" s="13" t="s">
        <v>57</v>
      </c>
      <c r="K5" s="13" t="s">
        <v>34</v>
      </c>
      <c r="L5" s="13" t="s">
        <v>58</v>
      </c>
      <c r="M5" s="13" t="s">
        <v>48</v>
      </c>
      <c r="N5" s="13" t="s">
        <v>59</v>
      </c>
      <c r="O5" s="13" t="s">
        <v>60</v>
      </c>
      <c r="P5" s="13" t="s">
        <v>61</v>
      </c>
      <c r="Q5" s="13" t="s">
        <v>62</v>
      </c>
      <c r="R5" s="13" t="s">
        <v>63</v>
      </c>
      <c r="S5" s="13" t="s">
        <v>47</v>
      </c>
    </row>
    <row r="6" spans="1:19" ht="30" customHeight="1" x14ac:dyDescent="0.3">
      <c r="A6" s="4">
        <v>1001235123</v>
      </c>
      <c r="B6" s="7" t="s">
        <v>79</v>
      </c>
      <c r="C6" s="7" t="s">
        <v>80</v>
      </c>
      <c r="D6" s="7" t="s">
        <v>81</v>
      </c>
      <c r="E6" s="7" t="s">
        <v>82</v>
      </c>
      <c r="F6" s="7" t="s">
        <v>65</v>
      </c>
      <c r="G6" s="7">
        <v>3103456612</v>
      </c>
      <c r="H6" s="14" t="s">
        <v>53</v>
      </c>
      <c r="J6" s="13" t="s">
        <v>12</v>
      </c>
      <c r="K6" s="7">
        <v>1</v>
      </c>
      <c r="L6" s="7" t="s">
        <v>83</v>
      </c>
      <c r="M6" s="15">
        <v>2000</v>
      </c>
      <c r="N6" s="15">
        <v>2000</v>
      </c>
      <c r="O6" s="7" t="s">
        <v>71</v>
      </c>
      <c r="P6" s="15">
        <v>3971</v>
      </c>
      <c r="Q6" s="15">
        <v>24871</v>
      </c>
      <c r="R6" s="16">
        <v>44272</v>
      </c>
      <c r="S6" s="7">
        <v>111</v>
      </c>
    </row>
    <row r="7" spans="1:19" ht="29.4" customHeight="1" x14ac:dyDescent="0.3">
      <c r="A7" s="4">
        <v>1001235123</v>
      </c>
      <c r="B7" s="7" t="s">
        <v>79</v>
      </c>
      <c r="C7" s="7" t="s">
        <v>80</v>
      </c>
      <c r="D7" s="7" t="s">
        <v>81</v>
      </c>
      <c r="E7" s="7" t="s">
        <v>82</v>
      </c>
      <c r="F7" s="7" t="s">
        <v>65</v>
      </c>
      <c r="G7" s="7">
        <v>3103456612</v>
      </c>
      <c r="H7" s="14" t="s">
        <v>53</v>
      </c>
      <c r="J7" s="13" t="s">
        <v>27</v>
      </c>
      <c r="K7" s="7">
        <v>3</v>
      </c>
      <c r="L7" s="7" t="s">
        <v>23</v>
      </c>
      <c r="M7" s="15">
        <v>1800</v>
      </c>
      <c r="N7" s="15">
        <v>5400</v>
      </c>
      <c r="O7" s="7" t="s">
        <v>71</v>
      </c>
      <c r="P7" s="15">
        <v>3971</v>
      </c>
      <c r="Q7" s="15">
        <v>24871</v>
      </c>
      <c r="R7" s="16">
        <v>44272</v>
      </c>
      <c r="S7" s="7">
        <v>111</v>
      </c>
    </row>
    <row r="8" spans="1:19" ht="31.8" customHeight="1" x14ac:dyDescent="0.3">
      <c r="A8" s="4">
        <v>1001235123</v>
      </c>
      <c r="B8" s="7" t="s">
        <v>79</v>
      </c>
      <c r="C8" s="7" t="s">
        <v>80</v>
      </c>
      <c r="D8" s="7" t="s">
        <v>81</v>
      </c>
      <c r="E8" s="7" t="s">
        <v>82</v>
      </c>
      <c r="F8" s="7" t="s">
        <v>65</v>
      </c>
      <c r="G8" s="7">
        <v>3103456612</v>
      </c>
      <c r="H8" s="14" t="s">
        <v>53</v>
      </c>
      <c r="J8" s="13" t="s">
        <v>14</v>
      </c>
      <c r="K8" s="7">
        <v>1</v>
      </c>
      <c r="L8" s="7" t="s">
        <v>13</v>
      </c>
      <c r="M8" s="15">
        <v>4500</v>
      </c>
      <c r="N8" s="15">
        <v>4500</v>
      </c>
      <c r="O8" s="7" t="s">
        <v>71</v>
      </c>
      <c r="P8" s="15">
        <v>3971</v>
      </c>
      <c r="Q8" s="15">
        <v>24871</v>
      </c>
      <c r="R8" s="16">
        <v>44272</v>
      </c>
      <c r="S8" s="7">
        <v>111</v>
      </c>
    </row>
    <row r="9" spans="1:19" ht="33" customHeight="1" x14ac:dyDescent="0.3">
      <c r="A9" s="4">
        <v>1001235123</v>
      </c>
      <c r="B9" s="7" t="s">
        <v>79</v>
      </c>
      <c r="C9" s="7" t="s">
        <v>80</v>
      </c>
      <c r="D9" s="7" t="s">
        <v>81</v>
      </c>
      <c r="E9" s="7" t="s">
        <v>82</v>
      </c>
      <c r="F9" s="7" t="s">
        <v>65</v>
      </c>
      <c r="G9" s="7">
        <v>3103456612</v>
      </c>
      <c r="H9" s="14" t="s">
        <v>53</v>
      </c>
      <c r="J9" s="13" t="s">
        <v>85</v>
      </c>
      <c r="K9" s="7">
        <v>2</v>
      </c>
      <c r="L9" s="7" t="s">
        <v>30</v>
      </c>
      <c r="M9" s="15">
        <v>2500</v>
      </c>
      <c r="N9" s="15">
        <v>5000</v>
      </c>
      <c r="O9" s="7" t="s">
        <v>71</v>
      </c>
      <c r="P9" s="15">
        <v>3971</v>
      </c>
      <c r="Q9" s="15">
        <v>24871</v>
      </c>
      <c r="R9" s="16">
        <v>44272</v>
      </c>
      <c r="S9" s="7">
        <v>111</v>
      </c>
    </row>
    <row r="10" spans="1:19" ht="33" customHeight="1" x14ac:dyDescent="0.3">
      <c r="A10" s="4">
        <v>1001235123</v>
      </c>
      <c r="B10" s="7" t="s">
        <v>79</v>
      </c>
      <c r="C10" s="7" t="s">
        <v>80</v>
      </c>
      <c r="D10" s="7" t="s">
        <v>81</v>
      </c>
      <c r="E10" s="7" t="s">
        <v>82</v>
      </c>
      <c r="F10" s="7" t="s">
        <v>65</v>
      </c>
      <c r="G10" s="7">
        <v>3103456612</v>
      </c>
      <c r="H10" s="14" t="s">
        <v>53</v>
      </c>
      <c r="J10" s="13" t="s">
        <v>15</v>
      </c>
      <c r="K10" s="7">
        <v>2</v>
      </c>
      <c r="L10" s="7" t="s">
        <v>84</v>
      </c>
      <c r="M10" s="15">
        <v>2000</v>
      </c>
      <c r="N10" s="15">
        <v>4000</v>
      </c>
      <c r="O10" s="7" t="s">
        <v>71</v>
      </c>
      <c r="P10" s="15">
        <v>3971</v>
      </c>
      <c r="Q10" s="15">
        <v>24871</v>
      </c>
      <c r="R10" s="16">
        <v>44272</v>
      </c>
      <c r="S10" s="7">
        <v>111</v>
      </c>
    </row>
    <row r="13" spans="1:19" ht="15.6" customHeight="1" x14ac:dyDescent="0.3">
      <c r="A13" s="71" t="s">
        <v>91</v>
      </c>
      <c r="B13" s="71"/>
      <c r="C13" s="71"/>
      <c r="D13" s="71"/>
      <c r="E13" s="71"/>
      <c r="F13" s="71"/>
      <c r="G13" s="71"/>
      <c r="H13" s="71"/>
      <c r="K13" s="70" t="s">
        <v>90</v>
      </c>
      <c r="L13" s="70"/>
      <c r="N13" s="72" t="s">
        <v>94</v>
      </c>
      <c r="O13" s="72"/>
    </row>
    <row r="14" spans="1:19" ht="15.6" customHeight="1" x14ac:dyDescent="0.3">
      <c r="A14" s="71"/>
      <c r="B14" s="71"/>
      <c r="C14" s="71"/>
      <c r="D14" s="71"/>
      <c r="E14" s="71"/>
      <c r="F14" s="71"/>
      <c r="G14" s="71"/>
      <c r="H14" s="71"/>
      <c r="K14" s="70"/>
      <c r="L14" s="70"/>
      <c r="N14" s="72"/>
      <c r="O14" s="72"/>
    </row>
    <row r="15" spans="1:19" ht="15" x14ac:dyDescent="0.3">
      <c r="A15" s="18" t="s">
        <v>36</v>
      </c>
      <c r="B15" s="18" t="s">
        <v>75</v>
      </c>
      <c r="C15" s="18" t="s">
        <v>76</v>
      </c>
      <c r="D15" s="18" t="s">
        <v>77</v>
      </c>
      <c r="E15" s="18" t="s">
        <v>78</v>
      </c>
      <c r="F15" s="18" t="s">
        <v>55</v>
      </c>
      <c r="G15" s="18" t="s">
        <v>39</v>
      </c>
      <c r="H15" s="19" t="s">
        <v>56</v>
      </c>
      <c r="K15" s="4" t="s">
        <v>36</v>
      </c>
      <c r="L15" s="13" t="s">
        <v>57</v>
      </c>
      <c r="N15" s="17" t="s">
        <v>47</v>
      </c>
      <c r="O15" s="4" t="s">
        <v>36</v>
      </c>
    </row>
    <row r="16" spans="1:19" ht="15" x14ac:dyDescent="0.3">
      <c r="A16" s="18">
        <v>1001235123</v>
      </c>
      <c r="B16" s="18" t="s">
        <v>79</v>
      </c>
      <c r="C16" s="18" t="s">
        <v>80</v>
      </c>
      <c r="D16" s="18" t="s">
        <v>81</v>
      </c>
      <c r="E16" s="18" t="s">
        <v>82</v>
      </c>
      <c r="F16" s="18" t="s">
        <v>65</v>
      </c>
      <c r="G16" s="18">
        <v>3103456612</v>
      </c>
      <c r="H16" s="20" t="s">
        <v>53</v>
      </c>
      <c r="K16" s="4">
        <v>1001235123</v>
      </c>
      <c r="L16" s="13" t="s">
        <v>12</v>
      </c>
      <c r="N16" s="17">
        <v>111</v>
      </c>
      <c r="O16" s="4">
        <v>1001235123</v>
      </c>
    </row>
    <row r="17" spans="1:12" ht="15" x14ac:dyDescent="0.3">
      <c r="K17" s="4">
        <v>1001235123</v>
      </c>
      <c r="L17" s="13" t="s">
        <v>27</v>
      </c>
    </row>
    <row r="18" spans="1:12" ht="15" x14ac:dyDescent="0.3">
      <c r="K18" s="4">
        <v>1001235123</v>
      </c>
      <c r="L18" s="13" t="s">
        <v>14</v>
      </c>
    </row>
    <row r="19" spans="1:12" ht="15" x14ac:dyDescent="0.3">
      <c r="A19" s="71" t="s">
        <v>92</v>
      </c>
      <c r="B19" s="71"/>
      <c r="C19" s="71"/>
      <c r="D19" s="71"/>
      <c r="E19" s="71"/>
      <c r="K19" s="4">
        <v>1001235123</v>
      </c>
      <c r="L19" s="13" t="s">
        <v>85</v>
      </c>
    </row>
    <row r="20" spans="1:12" ht="15" x14ac:dyDescent="0.3">
      <c r="A20" s="71"/>
      <c r="B20" s="71"/>
      <c r="C20" s="71"/>
      <c r="D20" s="71"/>
      <c r="E20" s="71"/>
      <c r="K20" s="4">
        <v>1001235123</v>
      </c>
      <c r="L20" s="13" t="s">
        <v>15</v>
      </c>
    </row>
    <row r="21" spans="1:12" ht="15" x14ac:dyDescent="0.3">
      <c r="A21" s="13" t="s">
        <v>57</v>
      </c>
      <c r="B21" s="13" t="s">
        <v>34</v>
      </c>
      <c r="C21" s="13" t="s">
        <v>58</v>
      </c>
      <c r="D21" s="13" t="s">
        <v>48</v>
      </c>
      <c r="E21" s="13" t="s">
        <v>59</v>
      </c>
    </row>
    <row r="22" spans="1:12" ht="15" x14ac:dyDescent="0.3">
      <c r="A22" s="13" t="s">
        <v>12</v>
      </c>
      <c r="B22" s="13">
        <v>1</v>
      </c>
      <c r="C22" s="13" t="s">
        <v>83</v>
      </c>
      <c r="D22" s="21">
        <v>2000</v>
      </c>
      <c r="E22" s="21">
        <v>2000</v>
      </c>
    </row>
    <row r="23" spans="1:12" ht="15" x14ac:dyDescent="0.3">
      <c r="A23" s="13" t="s">
        <v>27</v>
      </c>
      <c r="B23" s="13">
        <v>3</v>
      </c>
      <c r="C23" s="13" t="s">
        <v>23</v>
      </c>
      <c r="D23" s="21">
        <v>1800</v>
      </c>
      <c r="E23" s="21">
        <v>5400</v>
      </c>
    </row>
    <row r="24" spans="1:12" ht="15" x14ac:dyDescent="0.3">
      <c r="A24" s="13" t="s">
        <v>14</v>
      </c>
      <c r="B24" s="13">
        <v>1</v>
      </c>
      <c r="C24" s="13" t="s">
        <v>13</v>
      </c>
      <c r="D24" s="21">
        <v>4500</v>
      </c>
      <c r="E24" s="21">
        <v>4500</v>
      </c>
    </row>
    <row r="25" spans="1:12" ht="15.6" customHeight="1" x14ac:dyDescent="0.3">
      <c r="A25" s="13" t="s">
        <v>85</v>
      </c>
      <c r="B25" s="13">
        <v>2</v>
      </c>
      <c r="C25" s="13" t="s">
        <v>30</v>
      </c>
      <c r="D25" s="21">
        <v>2500</v>
      </c>
      <c r="E25" s="21">
        <v>5000</v>
      </c>
    </row>
    <row r="26" spans="1:12" ht="13.8" customHeight="1" x14ac:dyDescent="0.3">
      <c r="A26" s="13" t="s">
        <v>15</v>
      </c>
      <c r="B26" s="13">
        <v>2</v>
      </c>
      <c r="C26" s="13" t="s">
        <v>84</v>
      </c>
      <c r="D26" s="21">
        <v>2000</v>
      </c>
      <c r="E26" s="21">
        <v>4000</v>
      </c>
    </row>
    <row r="29" spans="1:12" ht="14.4" customHeight="1" x14ac:dyDescent="0.3">
      <c r="A29" s="74" t="s">
        <v>93</v>
      </c>
      <c r="B29" s="75"/>
      <c r="C29" s="75"/>
      <c r="D29" s="75"/>
      <c r="E29" s="75"/>
    </row>
    <row r="30" spans="1:12" ht="14.4" customHeight="1" x14ac:dyDescent="0.3">
      <c r="A30" s="76"/>
      <c r="B30" s="77"/>
      <c r="C30" s="77"/>
      <c r="D30" s="77"/>
      <c r="E30" s="77"/>
    </row>
    <row r="31" spans="1:12" ht="15" x14ac:dyDescent="0.3">
      <c r="A31" s="17" t="s">
        <v>47</v>
      </c>
      <c r="B31" s="17" t="s">
        <v>63</v>
      </c>
      <c r="C31" s="17" t="s">
        <v>61</v>
      </c>
      <c r="D31" s="17" t="s">
        <v>62</v>
      </c>
      <c r="E31" s="17" t="s">
        <v>60</v>
      </c>
    </row>
    <row r="32" spans="1:12" ht="28.2" customHeight="1" x14ac:dyDescent="0.3">
      <c r="A32" s="17">
        <v>111</v>
      </c>
      <c r="B32" s="22">
        <v>44272</v>
      </c>
      <c r="C32" s="23">
        <v>3971</v>
      </c>
      <c r="D32" s="23">
        <v>24871</v>
      </c>
      <c r="E32" s="17" t="s">
        <v>71</v>
      </c>
    </row>
    <row r="36" spans="4:13" ht="14.4" customHeight="1" x14ac:dyDescent="0.3">
      <c r="G36" s="78" t="s">
        <v>91</v>
      </c>
      <c r="H36" s="79"/>
    </row>
    <row r="37" spans="4:13" ht="14.4" customHeight="1" x14ac:dyDescent="0.3">
      <c r="G37" s="76"/>
      <c r="H37" s="80"/>
    </row>
    <row r="38" spans="4:13" x14ac:dyDescent="0.3">
      <c r="E38" s="82" t="s">
        <v>96</v>
      </c>
      <c r="G38" s="81">
        <v>1</v>
      </c>
      <c r="H38" s="81">
        <v>1</v>
      </c>
      <c r="L38" s="82">
        <v>1</v>
      </c>
    </row>
    <row r="39" spans="4:13" x14ac:dyDescent="0.3">
      <c r="E39" s="81">
        <v>1</v>
      </c>
      <c r="G39" s="81">
        <v>1</v>
      </c>
      <c r="H39" s="82">
        <v>1</v>
      </c>
      <c r="L39" s="81">
        <v>1</v>
      </c>
    </row>
    <row r="40" spans="4:13" x14ac:dyDescent="0.3">
      <c r="E40" s="81" t="s">
        <v>96</v>
      </c>
      <c r="G40" s="82">
        <v>1</v>
      </c>
      <c r="L40" s="71" t="s">
        <v>93</v>
      </c>
      <c r="M40" s="71"/>
    </row>
    <row r="41" spans="4:13" x14ac:dyDescent="0.3">
      <c r="D41" s="78" t="s">
        <v>92</v>
      </c>
      <c r="E41" s="79"/>
      <c r="L41" s="71"/>
      <c r="M41" s="71"/>
    </row>
    <row r="42" spans="4:13" x14ac:dyDescent="0.3">
      <c r="D42" s="76"/>
      <c r="E42" s="80"/>
    </row>
    <row r="45" spans="4:13" ht="14.4" customHeight="1" x14ac:dyDescent="0.3"/>
    <row r="46" spans="4:13" ht="14.4" customHeight="1" x14ac:dyDescent="0.3"/>
  </sheetData>
  <mergeCells count="12">
    <mergeCell ref="A29:E30"/>
    <mergeCell ref="G36:H37"/>
    <mergeCell ref="D41:E42"/>
    <mergeCell ref="L40:M41"/>
    <mergeCell ref="A19:E20"/>
    <mergeCell ref="N13:O14"/>
    <mergeCell ref="A1:S2"/>
    <mergeCell ref="A3:A4"/>
    <mergeCell ref="B3:H4"/>
    <mergeCell ref="J3:S4"/>
    <mergeCell ref="K13:L14"/>
    <mergeCell ref="A13:H14"/>
  </mergeCells>
  <hyperlinks>
    <hyperlink ref="H6" r:id="rId1"/>
    <hyperlink ref="H7" r:id="rId2"/>
    <hyperlink ref="H8" r:id="rId3"/>
    <hyperlink ref="H9" r:id="rId4"/>
    <hyperlink ref="H10" r:id="rId5"/>
    <hyperlink ref="H16" r:id="rId6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Inventario </vt:lpstr>
      <vt:lpstr>Cotizacion</vt:lpstr>
      <vt:lpstr>1FN</vt:lpstr>
      <vt:lpstr>2FN</vt:lpstr>
      <vt:lpstr>3FN</vt:lpstr>
      <vt:lpstr>Lista_Productos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2021-03-17T16:45:21Z</dcterms:created>
  <dcterms:modified xsi:type="dcterms:W3CDTF">2021-03-25T04:27:43Z</dcterms:modified>
</cp:coreProperties>
</file>