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ownloads/master/"/>
    </mc:Choice>
  </mc:AlternateContent>
  <xr:revisionPtr revIDLastSave="0" documentId="13_ncr:1_{CF4B073B-6DBA-584F-BAF4-D2B0780B7FE3}" xr6:coauthVersionLast="40" xr6:coauthVersionMax="40" xr10:uidLastSave="{00000000-0000-0000-0000-000000000000}"/>
  <bookViews>
    <workbookView xWindow="0" yWindow="460" windowWidth="28800" windowHeight="15720" activeTab="6" xr2:uid="{343291D9-E0D8-5748-BA3D-5F2BBE61C8B6}"/>
  </bookViews>
  <sheets>
    <sheet name="ru_it_smooth" sheetId="4" r:id="rId1"/>
    <sheet name="en_ru_smooth" sheetId="5" r:id="rId2"/>
    <sheet name="ru_it_sharp" sheetId="7" r:id="rId3"/>
    <sheet name="en_ru_sharp" sheetId="2" r:id="rId4"/>
    <sheet name="en_ru_size" sheetId="3" r:id="rId5"/>
    <sheet name="ru_it_size" sheetId="1" r:id="rId6"/>
    <sheet name="result" sheetId="6" r:id="rId7"/>
    <sheet name="острый_ит" sheetId="8" r:id="rId8"/>
    <sheet name="размеры_ит" sheetId="9" r:id="rId9"/>
    <sheet name="гладкий_ит" sheetId="10" r:id="rId10"/>
    <sheet name="sharp_en" sheetId="11" r:id="rId11"/>
    <sheet name="size_en" sheetId="12" r:id="rId12"/>
    <sheet name="smooth_en" sheetId="13" r:id="rId13"/>
  </sheets>
  <definedNames>
    <definedName name="_xlnm._FilterDatabase" localSheetId="7" hidden="1">острый_ит!$E$1:$E$88</definedName>
    <definedName name="_xlnm._FilterDatabase" localSheetId="8" hidden="1">размеры_ит!$E$1:$E$150</definedName>
    <definedName name="_xlnm._FilterDatabase" localSheetId="10" hidden="1">sharp_en!$F$1:$F$252</definedName>
    <definedName name="_xlnm._FilterDatabase" localSheetId="11" hidden="1">size_en!$E$1:$E$241</definedName>
    <definedName name="_xlnm._FilterDatabase" localSheetId="12" hidden="1">smooth_en!$G$1:$G$281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E4" i="6"/>
  <c r="E2" i="2"/>
  <c r="E2" i="5"/>
  <c r="M11" i="6" l="1"/>
  <c r="H3" i="12"/>
  <c r="E13" i="6"/>
  <c r="H2" i="8"/>
  <c r="M14" i="6" l="1"/>
  <c r="M13" i="6"/>
  <c r="E12" i="6"/>
  <c r="E11" i="6"/>
  <c r="H3" i="11"/>
  <c r="H2" i="11"/>
  <c r="I12" i="6"/>
  <c r="I11" i="6"/>
  <c r="J3" i="13"/>
  <c r="J2" i="13"/>
  <c r="H2" i="10"/>
  <c r="G11" i="1"/>
  <c r="E3" i="5"/>
  <c r="I2" i="9"/>
  <c r="H3" i="9"/>
  <c r="H2" i="9"/>
  <c r="I14" i="6"/>
  <c r="I13" i="6"/>
  <c r="G3" i="10"/>
  <c r="G2" i="10"/>
  <c r="E7" i="6" l="1"/>
  <c r="F2" i="7"/>
  <c r="E2" i="7"/>
  <c r="Q7" i="6"/>
  <c r="M7" i="6"/>
  <c r="Q6" i="6"/>
  <c r="M6" i="6"/>
  <c r="G10" i="1"/>
  <c r="H10" i="1"/>
  <c r="H9" i="1"/>
  <c r="G9" i="1"/>
  <c r="Q5" i="6"/>
  <c r="M5" i="6"/>
  <c r="Q4" i="6"/>
  <c r="M4" i="6"/>
  <c r="I2" i="3"/>
  <c r="I3" i="3"/>
  <c r="H3" i="3"/>
  <c r="H2" i="3"/>
  <c r="I6" i="6"/>
  <c r="F2" i="4"/>
  <c r="E2" i="4"/>
  <c r="G2" i="1"/>
  <c r="F2" i="1"/>
  <c r="E5" i="6" l="1"/>
  <c r="I5" i="6"/>
  <c r="I7" i="6"/>
  <c r="F2" i="5"/>
  <c r="F2" i="3"/>
  <c r="E2" i="3"/>
  <c r="F2" i="2"/>
</calcChain>
</file>

<file path=xl/sharedStrings.xml><?xml version="1.0" encoding="utf-8"?>
<sst xmlns="http://schemas.openxmlformats.org/spreadsheetml/2006/main" count="2256" uniqueCount="801">
  <si>
    <t>sharp</t>
  </si>
  <si>
    <t>knife</t>
  </si>
  <si>
    <t>sword</t>
  </si>
  <si>
    <t>sabre</t>
  </si>
  <si>
    <t>blade</t>
  </si>
  <si>
    <t>scythe</t>
  </si>
  <si>
    <t xml:space="preserve">scissors </t>
  </si>
  <si>
    <t>saw</t>
  </si>
  <si>
    <t>needle</t>
  </si>
  <si>
    <t>arrow</t>
  </si>
  <si>
    <t>claw</t>
  </si>
  <si>
    <t>pole</t>
  </si>
  <si>
    <t>stick</t>
  </si>
  <si>
    <t>spear</t>
  </si>
  <si>
    <t>tooth</t>
  </si>
  <si>
    <t>nail</t>
  </si>
  <si>
    <t>horn</t>
  </si>
  <si>
    <t>nose</t>
  </si>
  <si>
    <t>angle</t>
  </si>
  <si>
    <t>mountain</t>
  </si>
  <si>
    <t>elbow</t>
  </si>
  <si>
    <t>beak</t>
  </si>
  <si>
    <t>chin</t>
  </si>
  <si>
    <t>heel</t>
  </si>
  <si>
    <t>thorn</t>
  </si>
  <si>
    <t>blanket</t>
  </si>
  <si>
    <t>bristle</t>
  </si>
  <si>
    <t>wool</t>
  </si>
  <si>
    <t>bush</t>
  </si>
  <si>
    <t>sweater</t>
  </si>
  <si>
    <t>line</t>
  </si>
  <si>
    <t>Lexeme</t>
  </si>
  <si>
    <t>DM</t>
  </si>
  <si>
    <t>thick</t>
  </si>
  <si>
    <t>thin</t>
  </si>
  <si>
    <t>broad</t>
  </si>
  <si>
    <t>narrow</t>
  </si>
  <si>
    <t>wide</t>
  </si>
  <si>
    <t>large</t>
  </si>
  <si>
    <t>spacious</t>
  </si>
  <si>
    <t>textile</t>
  </si>
  <si>
    <t>book</t>
  </si>
  <si>
    <t>wall</t>
  </si>
  <si>
    <t>branch</t>
  </si>
  <si>
    <t>hair</t>
  </si>
  <si>
    <t>pipe</t>
  </si>
  <si>
    <t>sand</t>
  </si>
  <si>
    <t>fog</t>
  </si>
  <si>
    <t>rain</t>
  </si>
  <si>
    <t>forest</t>
  </si>
  <si>
    <t>person</t>
  </si>
  <si>
    <t>hand</t>
  </si>
  <si>
    <t>leg</t>
  </si>
  <si>
    <t>finger</t>
  </si>
  <si>
    <t>plank</t>
  </si>
  <si>
    <t>road</t>
  </si>
  <si>
    <t>window</t>
  </si>
  <si>
    <t>field</t>
  </si>
  <si>
    <t>hallway</t>
  </si>
  <si>
    <t>street</t>
  </si>
  <si>
    <t>room</t>
  </si>
  <si>
    <t>bed</t>
  </si>
  <si>
    <t>ткань</t>
  </si>
  <si>
    <t>книга</t>
  </si>
  <si>
    <t>стена</t>
  </si>
  <si>
    <t>столб</t>
  </si>
  <si>
    <t>ветка</t>
  </si>
  <si>
    <t>палка</t>
  </si>
  <si>
    <t>волосы</t>
  </si>
  <si>
    <t>песок</t>
  </si>
  <si>
    <t>туман</t>
  </si>
  <si>
    <t>дождь</t>
  </si>
  <si>
    <t>лес</t>
  </si>
  <si>
    <t>человек</t>
  </si>
  <si>
    <t>рука</t>
  </si>
  <si>
    <t>нога</t>
  </si>
  <si>
    <t>палец</t>
  </si>
  <si>
    <t>доска</t>
  </si>
  <si>
    <t>дорога</t>
  </si>
  <si>
    <t>окно</t>
  </si>
  <si>
    <t>поле</t>
  </si>
  <si>
    <t>коридор</t>
  </si>
  <si>
    <t>улица</t>
  </si>
  <si>
    <t>труба</t>
  </si>
  <si>
    <t>комната</t>
  </si>
  <si>
    <t>кровать</t>
  </si>
  <si>
    <t>тонкий</t>
  </si>
  <si>
    <t>толстый</t>
  </si>
  <si>
    <t>широкий</t>
  </si>
  <si>
    <t>узкий</t>
  </si>
  <si>
    <t>тесный</t>
  </si>
  <si>
    <t>просторный</t>
  </si>
  <si>
    <t>скользкий</t>
  </si>
  <si>
    <t>ровный</t>
  </si>
  <si>
    <t>плоский</t>
  </si>
  <si>
    <t>гладкий</t>
  </si>
  <si>
    <t>прямой</t>
  </si>
  <si>
    <t>ступенька</t>
  </si>
  <si>
    <t>пол</t>
  </si>
  <si>
    <t>скамейка</t>
  </si>
  <si>
    <t>лестница</t>
  </si>
  <si>
    <t>мост</t>
  </si>
  <si>
    <t>паркет</t>
  </si>
  <si>
    <t>трава</t>
  </si>
  <si>
    <t>рыба</t>
  </si>
  <si>
    <t>мыло</t>
  </si>
  <si>
    <t>мяч</t>
  </si>
  <si>
    <t>гриб</t>
  </si>
  <si>
    <t>подошва</t>
  </si>
  <si>
    <t>ботинок</t>
  </si>
  <si>
    <t>место</t>
  </si>
  <si>
    <t>лужайка</t>
  </si>
  <si>
    <t>ландшафт</t>
  </si>
  <si>
    <t>камень</t>
  </si>
  <si>
    <t>перила</t>
  </si>
  <si>
    <t>миска</t>
  </si>
  <si>
    <t>кожа</t>
  </si>
  <si>
    <t>шерсть</t>
  </si>
  <si>
    <t>щека</t>
  </si>
  <si>
    <t>подбородок</t>
  </si>
  <si>
    <t>потолок</t>
  </si>
  <si>
    <t>забор</t>
  </si>
  <si>
    <t>линия</t>
  </si>
  <si>
    <t>slippery</t>
  </si>
  <si>
    <t>greasy</t>
  </si>
  <si>
    <t>straight</t>
  </si>
  <si>
    <t>smooth</t>
  </si>
  <si>
    <t>flat</t>
  </si>
  <si>
    <t>level</t>
  </si>
  <si>
    <t xml:space="preserve">slick </t>
  </si>
  <si>
    <t>step</t>
  </si>
  <si>
    <t>floor</t>
  </si>
  <si>
    <t>bench</t>
  </si>
  <si>
    <t>stairs</t>
  </si>
  <si>
    <t>bridge</t>
  </si>
  <si>
    <t>parquet</t>
  </si>
  <si>
    <t>grass</t>
  </si>
  <si>
    <t>fish</t>
  </si>
  <si>
    <t>soap</t>
  </si>
  <si>
    <t>ball</t>
  </si>
  <si>
    <t>sole</t>
  </si>
  <si>
    <t>place</t>
  </si>
  <si>
    <t>lawn</t>
  </si>
  <si>
    <t>landscape</t>
  </si>
  <si>
    <t>board</t>
  </si>
  <si>
    <t>stone</t>
  </si>
  <si>
    <t>railing</t>
  </si>
  <si>
    <t>bowl</t>
  </si>
  <si>
    <t>leather</t>
  </si>
  <si>
    <t>ceiling</t>
  </si>
  <si>
    <t>fence</t>
  </si>
  <si>
    <t>Translation Parallel</t>
  </si>
  <si>
    <t>grosso</t>
  </si>
  <si>
    <t>None</t>
  </si>
  <si>
    <t>scivoloso</t>
  </si>
  <si>
    <t>0.004545454545454545, 0.012658227848101266</t>
  </si>
  <si>
    <t>острый, резкий</t>
  </si>
  <si>
    <t>0.00423728813559322, 0.0078125</t>
  </si>
  <si>
    <t>gran, alto</t>
  </si>
  <si>
    <t>ровный, узкий, высокий</t>
  </si>
  <si>
    <t>0.01694915254237288, 0.023255813953488372, 0.027777777777777776</t>
  </si>
  <si>
    <t>плоский, большой</t>
  </si>
  <si>
    <t>0.004901960784313725, 0.012987012987012988</t>
  </si>
  <si>
    <t>0.001763668430335097,  0.013513513513513514</t>
  </si>
  <si>
    <t>0.019230769230769232</t>
  </si>
  <si>
    <t>засаленный, жирный, грязный</t>
  </si>
  <si>
    <t>0.05555555555555555, 0.06666666666666667, 0.06666666666666667</t>
  </si>
  <si>
    <t>густой, толстый</t>
  </si>
  <si>
    <t>0.0034965034965034965, 0.00392156862745098</t>
  </si>
  <si>
    <t>тонкий, худой</t>
  </si>
  <si>
    <t>0.003076923076923077, 0.007194244604316547</t>
  </si>
  <si>
    <t>широкий, большой</t>
  </si>
  <si>
    <t>0.003115264797507788, 0.011627906976744186</t>
  </si>
  <si>
    <t>0.0020161290322580645</t>
  </si>
  <si>
    <t>0.0018656716417910447, 0.006134969325153374</t>
  </si>
  <si>
    <t>0.0008012820512820513, 0.0014184397163120568, 0.003861003861003861</t>
  </si>
  <si>
    <t>0.030303030303030304, 0.0625</t>
  </si>
  <si>
    <t>острый</t>
  </si>
  <si>
    <t>Точность</t>
  </si>
  <si>
    <t>Полнота</t>
  </si>
  <si>
    <t>sottile</t>
  </si>
  <si>
    <t>spesso</t>
  </si>
  <si>
    <t>fine</t>
  </si>
  <si>
    <t>grasso</t>
  </si>
  <si>
    <t>magro</t>
  </si>
  <si>
    <t>largo</t>
  </si>
  <si>
    <t>stretto</t>
  </si>
  <si>
    <t>ampio</t>
  </si>
  <si>
    <t>spazioso</t>
  </si>
  <si>
    <t>angusto</t>
  </si>
  <si>
    <t>arioso</t>
  </si>
  <si>
    <t>sdrucciolevole</t>
  </si>
  <si>
    <t>sdruccioloso</t>
  </si>
  <si>
    <t>viscido</t>
  </si>
  <si>
    <t>liscio</t>
  </si>
  <si>
    <t>pianeggiante</t>
  </si>
  <si>
    <t>piane</t>
  </si>
  <si>
    <t>piatto</t>
  </si>
  <si>
    <t>regolare</t>
  </si>
  <si>
    <t>diretto</t>
  </si>
  <si>
    <t>levigato</t>
  </si>
  <si>
    <t>Gold Standard (adj)</t>
  </si>
  <si>
    <t>size</t>
  </si>
  <si>
    <t>en-ru</t>
  </si>
  <si>
    <t>Полнота:</t>
  </si>
  <si>
    <t>Точность:</t>
  </si>
  <si>
    <t>scivoloso, viscido</t>
  </si>
  <si>
    <t>0.14285714285714285, 0.25</t>
  </si>
  <si>
    <t>0.125, 0.16666666666666666</t>
  </si>
  <si>
    <t>0.007462686567164179, 0.020833333333333332</t>
  </si>
  <si>
    <t>0.013157894736842105, 0.02857142857142857</t>
  </si>
  <si>
    <t>0.008403361344537815, 0.01818181818181818, 0.020833333333333332</t>
  </si>
  <si>
    <t>0.06666666666666667</t>
  </si>
  <si>
    <t>большой</t>
  </si>
  <si>
    <t>часто</t>
  </si>
  <si>
    <t>конец</t>
  </si>
  <si>
    <t>смазка</t>
  </si>
  <si>
    <t>ларго</t>
  </si>
  <si>
    <t>воздушный</t>
  </si>
  <si>
    <r>
      <t xml:space="preserve">гладкий, </t>
    </r>
    <r>
      <rPr>
        <sz val="12"/>
        <color theme="1"/>
        <rFont val="Calibri (Основной текст)_x0000_"/>
        <charset val="204"/>
      </rPr>
      <t>ровный</t>
    </r>
  </si>
  <si>
    <r>
      <t xml:space="preserve">прямой, </t>
    </r>
    <r>
      <rPr>
        <sz val="12"/>
        <color theme="1"/>
        <rFont val="Calibri (Основной текст)_x0000_"/>
        <charset val="204"/>
      </rPr>
      <t>большой</t>
    </r>
  </si>
  <si>
    <r>
      <rPr>
        <sz val="12"/>
        <color theme="1"/>
        <rFont val="Calibri (Основной текст)_x0000_"/>
        <charset val="204"/>
      </rPr>
      <t>широкий</t>
    </r>
    <r>
      <rPr>
        <sz val="12"/>
        <color theme="1"/>
        <rFont val="Calibri"/>
        <family val="2"/>
        <charset val="204"/>
        <scheme val="minor"/>
      </rPr>
      <t xml:space="preserve">, </t>
    </r>
    <r>
      <rPr>
        <sz val="12"/>
        <color theme="1"/>
        <rFont val="Calibri (Основной текст)_x0000_"/>
        <charset val="204"/>
      </rPr>
      <t>большой</t>
    </r>
  </si>
  <si>
    <r>
      <rPr>
        <sz val="12"/>
        <color theme="1"/>
        <rFont val="Calibri (Основной текст)_x0000_"/>
        <charset val="204"/>
      </rPr>
      <t>большой</t>
    </r>
    <r>
      <rPr>
        <sz val="12"/>
        <color theme="1"/>
        <rFont val="Calibri"/>
        <family val="2"/>
        <charset val="204"/>
        <scheme val="minor"/>
      </rPr>
      <t>, больший, крупный</t>
    </r>
  </si>
  <si>
    <r>
      <t xml:space="preserve">просторный, </t>
    </r>
    <r>
      <rPr>
        <sz val="12"/>
        <color theme="1"/>
        <rFont val="Calibri (Основной текст)_x0000_"/>
        <charset val="204"/>
      </rPr>
      <t>большой</t>
    </r>
  </si>
  <si>
    <r>
      <t xml:space="preserve">sottile, </t>
    </r>
    <r>
      <rPr>
        <sz val="12"/>
        <color theme="1"/>
        <rFont val="Calibri (Основной текст)_x0000_"/>
        <charset val="204"/>
      </rPr>
      <t>tutto</t>
    </r>
  </si>
  <si>
    <r>
      <t xml:space="preserve">grosso, </t>
    </r>
    <r>
      <rPr>
        <sz val="12"/>
        <color theme="1"/>
        <rFont val="Calibri (Основной текст)_x0000_"/>
        <charset val="204"/>
      </rPr>
      <t>tutto</t>
    </r>
  </si>
  <si>
    <r>
      <t xml:space="preserve">largo, ampio, </t>
    </r>
    <r>
      <rPr>
        <sz val="12"/>
        <color theme="1"/>
        <rFont val="Calibri (Основной текст)_x0000_"/>
        <charset val="204"/>
      </rPr>
      <t>gran</t>
    </r>
  </si>
  <si>
    <t>small</t>
  </si>
  <si>
    <t>big</t>
  </si>
  <si>
    <t>acuto</t>
  </si>
  <si>
    <t>affilato</t>
  </si>
  <si>
    <t>aguzzo</t>
  </si>
  <si>
    <t>pungente</t>
  </si>
  <si>
    <t>tagliente</t>
  </si>
  <si>
    <t>appuntito</t>
  </si>
  <si>
    <t>0.037037037037037035</t>
  </si>
  <si>
    <t>нож</t>
  </si>
  <si>
    <t>ножницы</t>
  </si>
  <si>
    <t>меч</t>
  </si>
  <si>
    <t>копье</t>
  </si>
  <si>
    <t>стрела</t>
  </si>
  <si>
    <t>клюв</t>
  </si>
  <si>
    <t>каблук</t>
  </si>
  <si>
    <t>локоть</t>
  </si>
  <si>
    <t>нос</t>
  </si>
  <si>
    <t>угол</t>
  </si>
  <si>
    <t>щетина</t>
  </si>
  <si>
    <t>свитер</t>
  </si>
  <si>
    <t>нитка</t>
  </si>
  <si>
    <t>k - coltello</t>
  </si>
  <si>
    <t>v - 0.016666666666666666</t>
  </si>
  <si>
    <t>k - te</t>
  </si>
  <si>
    <t>v - 0.038461538461538464</t>
  </si>
  <si>
    <t>k - spada</t>
  </si>
  <si>
    <t>v - 0.043478260869565216</t>
  </si>
  <si>
    <t>коготь</t>
  </si>
  <si>
    <t>сабля</t>
  </si>
  <si>
    <t>k - sciabola</t>
  </si>
  <si>
    <t>v - 0.08333333333333333</t>
  </si>
  <si>
    <t>лезвие</t>
  </si>
  <si>
    <t>коса</t>
  </si>
  <si>
    <t>пила</t>
  </si>
  <si>
    <t>иголка</t>
  </si>
  <si>
    <t>k - ago</t>
  </si>
  <si>
    <t>v - 0.125</t>
  </si>
  <si>
    <t>k - bastone</t>
  </si>
  <si>
    <t>v - 0.04</t>
  </si>
  <si>
    <t>k - ano</t>
  </si>
  <si>
    <t>v - 0.047619047619047616</t>
  </si>
  <si>
    <t>k - lancia</t>
  </si>
  <si>
    <t>v - 0.058823529411764705</t>
  </si>
  <si>
    <t>зуб</t>
  </si>
  <si>
    <t>k - dente</t>
  </si>
  <si>
    <t>v - 0.004878048780487805</t>
  </si>
  <si>
    <t>k - bocca</t>
  </si>
  <si>
    <t>k - oro</t>
  </si>
  <si>
    <t>v - 0.041666666666666664</t>
  </si>
  <si>
    <t>ноготь</t>
  </si>
  <si>
    <t>k - unghia</t>
  </si>
  <si>
    <t>v - 0.01694915254237288</t>
  </si>
  <si>
    <t>v - 0.017857142857142856</t>
  </si>
  <si>
    <t>k - mano</t>
  </si>
  <si>
    <t>v - 0.0625</t>
  </si>
  <si>
    <t>рог</t>
  </si>
  <si>
    <t>k - corno</t>
  </si>
  <si>
    <t>v - 0.02857142857142857</t>
  </si>
  <si>
    <t>k - dio</t>
  </si>
  <si>
    <t>v - 0.16666666666666666</t>
  </si>
  <si>
    <t>k - aria</t>
  </si>
  <si>
    <t>v - 0.004016064257028112</t>
  </si>
  <si>
    <t>k - naso</t>
  </si>
  <si>
    <t>v - 0.00411522633744856</t>
  </si>
  <si>
    <t>k - angolo</t>
  </si>
  <si>
    <t>v - 0.0031446540880503146</t>
  </si>
  <si>
    <t>носок</t>
  </si>
  <si>
    <t>гора</t>
  </si>
  <si>
    <t>k - montagna</t>
  </si>
  <si>
    <t>v - 0.009523809523809525</t>
  </si>
  <si>
    <t>k - mare</t>
  </si>
  <si>
    <t>v - 0.015873015873015872</t>
  </si>
  <si>
    <t>k - monte</t>
  </si>
  <si>
    <t>v - 0.025</t>
  </si>
  <si>
    <t>k - gomito</t>
  </si>
  <si>
    <t>v - 0.01282051282051282</t>
  </si>
  <si>
    <t>k - anima</t>
  </si>
  <si>
    <t>v - 0.019230769230769232</t>
  </si>
  <si>
    <t>k - mento</t>
  </si>
  <si>
    <t>v - 0.014705882352941176</t>
  </si>
  <si>
    <t>шип</t>
  </si>
  <si>
    <t>одеяло</t>
  </si>
  <si>
    <t>v - 0.013333333333333334</t>
  </si>
  <si>
    <t>k - letto</t>
  </si>
  <si>
    <t>v - 0.034482758620689655</t>
  </si>
  <si>
    <t>куст</t>
  </si>
  <si>
    <t>k - cespuglio</t>
  </si>
  <si>
    <t>k - erba</t>
  </si>
  <si>
    <t>лист</t>
  </si>
  <si>
    <t>слой</t>
  </si>
  <si>
    <t>дерево</t>
  </si>
  <si>
    <t>стебель</t>
  </si>
  <si>
    <t>волос</t>
  </si>
  <si>
    <t>карандаш</t>
  </si>
  <si>
    <t>суп</t>
  </si>
  <si>
    <t>лента</t>
  </si>
  <si>
    <t>отверстие</t>
  </si>
  <si>
    <t>штаны</t>
  </si>
  <si>
    <t>поверхность</t>
  </si>
  <si>
    <t>перо</t>
  </si>
  <si>
    <t>mushroom</t>
  </si>
  <si>
    <t>shoe</t>
  </si>
  <si>
    <t>surface</t>
  </si>
  <si>
    <t>cheek</t>
  </si>
  <si>
    <t>feather</t>
  </si>
  <si>
    <t>sheet</t>
  </si>
  <si>
    <t>layer</t>
  </si>
  <si>
    <t>tree</t>
  </si>
  <si>
    <t>stem</t>
  </si>
  <si>
    <t>thread</t>
  </si>
  <si>
    <t>pencil</t>
  </si>
  <si>
    <t>soup</t>
  </si>
  <si>
    <t>ribbon</t>
  </si>
  <si>
    <t>hole</t>
  </si>
  <si>
    <t>pants</t>
  </si>
  <si>
    <t>носок, ботинка</t>
  </si>
  <si>
    <t>k - foglia</t>
  </si>
  <si>
    <t>v - 0.008130081300813009</t>
  </si>
  <si>
    <t>k - foglio</t>
  </si>
  <si>
    <t>v - 0.017543859649122806</t>
  </si>
  <si>
    <t>k - strato</t>
  </si>
  <si>
    <t>v - 0.07142857142857142</t>
  </si>
  <si>
    <t>k - libro</t>
  </si>
  <si>
    <t>v - 0.001841620626151013</t>
  </si>
  <si>
    <t>k - che</t>
  </si>
  <si>
    <t>v - 0.002277904328018223</t>
  </si>
  <si>
    <t>v - 0.006944444444444444</t>
  </si>
  <si>
    <t>k - muro</t>
  </si>
  <si>
    <t>v - 0.0041841004184100415</t>
  </si>
  <si>
    <t>k - parete</t>
  </si>
  <si>
    <t>v - 0.005</t>
  </si>
  <si>
    <t>k - piede</t>
  </si>
  <si>
    <t>k - osso</t>
  </si>
  <si>
    <t>v - 0.0034965034965034965</t>
  </si>
  <si>
    <t>k - albero</t>
  </si>
  <si>
    <t>v - 0.004672897196261682</t>
  </si>
  <si>
    <t>k - ramo</t>
  </si>
  <si>
    <t>v - 0.012345679012345678</t>
  </si>
  <si>
    <t>k - capello</t>
  </si>
  <si>
    <t>v - 0.003076923076923077</t>
  </si>
  <si>
    <t>v - 0.0033003300330033004</t>
  </si>
  <si>
    <t>k - sabbia</t>
  </si>
  <si>
    <t>v - 0.018867924528301886</t>
  </si>
  <si>
    <t>k - nebbia</t>
  </si>
  <si>
    <t>v - 0.011111111111111112</t>
  </si>
  <si>
    <t>v - 0.012048192771084338</t>
  </si>
  <si>
    <t>v - 0.00625</t>
  </si>
  <si>
    <t>v - 0.006578947368421052</t>
  </si>
  <si>
    <t>k - pioggia</t>
  </si>
  <si>
    <t>v - 0.0070921985815602835</t>
  </si>
  <si>
    <t>k - minestra</t>
  </si>
  <si>
    <t>v - 0.020833333333333332</t>
  </si>
  <si>
    <t>k - zuppa</t>
  </si>
  <si>
    <t>v - 0.005780346820809248</t>
  </si>
  <si>
    <t>v - 0.008695652173913044</t>
  </si>
  <si>
    <t>k - cosa</t>
  </si>
  <si>
    <t>v - 0.0003627130939426913</t>
  </si>
  <si>
    <t>k - uomo</t>
  </si>
  <si>
    <t>v - 0.0006609385327164573</t>
  </si>
  <si>
    <t>k - persona</t>
  </si>
  <si>
    <t>v - 0.0015748031496062992</t>
  </si>
  <si>
    <t>v - 0.001152073732718894</t>
  </si>
  <si>
    <t>v - 0.0019801980198019802</t>
  </si>
  <si>
    <t>k - gamba</t>
  </si>
  <si>
    <t>v - 0.0026041666666666665</t>
  </si>
  <si>
    <t>k - dito</t>
  </si>
  <si>
    <t>v - 0.002849002849002849</t>
  </si>
  <si>
    <t>v - 0.011627906976744186</t>
  </si>
  <si>
    <t>k - tic</t>
  </si>
  <si>
    <t>k - nero</t>
  </si>
  <si>
    <t>k - re</t>
  </si>
  <si>
    <t>v - 0.0125</t>
  </si>
  <si>
    <t>k - nato</t>
  </si>
  <si>
    <t>v - 0.14285714285714285</t>
  </si>
  <si>
    <t>k - strada</t>
  </si>
  <si>
    <t>v - 0.002631578947368421</t>
  </si>
  <si>
    <t>k - via</t>
  </si>
  <si>
    <t>v - 0.006756756756756757</t>
  </si>
  <si>
    <t>v - 0.008620689655172414</t>
  </si>
  <si>
    <t>k - finestra</t>
  </si>
  <si>
    <t>v - 0.0016339869281045752</t>
  </si>
  <si>
    <t>v - 0.0045045045045045045</t>
  </si>
  <si>
    <t>k - campo</t>
  </si>
  <si>
    <t>v - 0.00684931506849315</t>
  </si>
  <si>
    <t>k - corridoio</t>
  </si>
  <si>
    <t>k - passo</t>
  </si>
  <si>
    <t>v - 0.06666666666666667</t>
  </si>
  <si>
    <t>k - po</t>
  </si>
  <si>
    <t>v - 0.002207505518763797</t>
  </si>
  <si>
    <t>v - 0.003067484662576687</t>
  </si>
  <si>
    <t>v - 0.0064516129032258064</t>
  </si>
  <si>
    <t>k - stanza</t>
  </si>
  <si>
    <t>v - 0.0015082956259426848</t>
  </si>
  <si>
    <t>k - camera</t>
  </si>
  <si>
    <t>v - 0.003968253968253968</t>
  </si>
  <si>
    <t>v - 0.006802721088435374</t>
  </si>
  <si>
    <t>v - 0.05555555555555555</t>
  </si>
  <si>
    <t>k - scalino</t>
  </si>
  <si>
    <t>v - 0.1</t>
  </si>
  <si>
    <t>k - specie</t>
  </si>
  <si>
    <t>v - 0.1111111111111111</t>
  </si>
  <si>
    <t>v - 0.0038461538461538464</t>
  </si>
  <si>
    <t>k - pavimento</t>
  </si>
  <si>
    <t>v - 0.006172839506172839</t>
  </si>
  <si>
    <t>k - terra</t>
  </si>
  <si>
    <t>v - 0.01020408163265306</t>
  </si>
  <si>
    <t>k - panchina</t>
  </si>
  <si>
    <t>v - 0.02</t>
  </si>
  <si>
    <t>k - scala</t>
  </si>
  <si>
    <t>v - 0.0035211267605633804</t>
  </si>
  <si>
    <t>v - 0.011904761904761904</t>
  </si>
  <si>
    <t>k - ponte</t>
  </si>
  <si>
    <t>v - 0.01</t>
  </si>
  <si>
    <t>v - 0.006493506493506494</t>
  </si>
  <si>
    <t>v - 0.014084507042253521</t>
  </si>
  <si>
    <t>k - pesce</t>
  </si>
  <si>
    <t>v - 0.01639344262295082</t>
  </si>
  <si>
    <t>k - pace</t>
  </si>
  <si>
    <t>k - palla</t>
  </si>
  <si>
    <t>k - pallone</t>
  </si>
  <si>
    <t>k - fungo</t>
  </si>
  <si>
    <t>v - 0.02702702702702703</t>
  </si>
  <si>
    <t>v - 0.03571428571428571</t>
  </si>
  <si>
    <t>v - 0.00047281323877068556</t>
  </si>
  <si>
    <t>k - braccio</t>
  </si>
  <si>
    <t>v - 0.0017667844522968198</t>
  </si>
  <si>
    <t>k - anno</t>
  </si>
  <si>
    <t>v - 0.010309278350515464</t>
  </si>
  <si>
    <t>k - stesso</t>
  </si>
  <si>
    <t>v - 0.010869565217391304</t>
  </si>
  <si>
    <t>k - pietra</t>
  </si>
  <si>
    <t>v - 0.007246376811594203</t>
  </si>
  <si>
    <t>k - ora</t>
  </si>
  <si>
    <t>k - acqua</t>
  </si>
  <si>
    <t>v - 0.05263157894736842</t>
  </si>
  <si>
    <t>k - pelle</t>
  </si>
  <si>
    <t>v - 0.009900990099009901</t>
  </si>
  <si>
    <t>k - gia</t>
  </si>
  <si>
    <t>v - 0.03333333333333333</t>
  </si>
  <si>
    <t>k - guancia</t>
  </si>
  <si>
    <t>v - 0.005555555555555556</t>
  </si>
  <si>
    <t>k - occhio</t>
  </si>
  <si>
    <t>v - 0.01818181818181818</t>
  </si>
  <si>
    <t>k - penna</t>
  </si>
  <si>
    <t>k - ali</t>
  </si>
  <si>
    <t>v - 0.037037037037037035</t>
  </si>
  <si>
    <t>k - soffitto</t>
  </si>
  <si>
    <t>k - mente</t>
  </si>
  <si>
    <t>k - linea</t>
  </si>
  <si>
    <t>strada</t>
  </si>
  <si>
    <t>gradino</t>
  </si>
  <si>
    <t>pavimento</t>
  </si>
  <si>
    <t>panchina</t>
  </si>
  <si>
    <t>scala</t>
  </si>
  <si>
    <t>ponte</t>
  </si>
  <si>
    <t>erba</t>
  </si>
  <si>
    <t>pesce</t>
  </si>
  <si>
    <t>sapone</t>
  </si>
  <si>
    <t>palla</t>
  </si>
  <si>
    <t>funghi</t>
  </si>
  <si>
    <t>mani</t>
  </si>
  <si>
    <t>suola</t>
  </si>
  <si>
    <t>scarpe</t>
  </si>
  <si>
    <t>spazio</t>
  </si>
  <si>
    <t>campo</t>
  </si>
  <si>
    <t>prato</t>
  </si>
  <si>
    <t>bosco</t>
  </si>
  <si>
    <t>terreno</t>
  </si>
  <si>
    <t>tavola</t>
  </si>
  <si>
    <t>pietra</t>
  </si>
  <si>
    <t>superficie</t>
  </si>
  <si>
    <t>crossimano</t>
  </si>
  <si>
    <t>ciotola</t>
  </si>
  <si>
    <t>pelle</t>
  </si>
  <si>
    <t>pelo</t>
  </si>
  <si>
    <t>guance</t>
  </si>
  <si>
    <t>mento</t>
  </si>
  <si>
    <t>capelli</t>
  </si>
  <si>
    <t>ali</t>
  </si>
  <si>
    <t>tessuto</t>
  </si>
  <si>
    <t>soffitto</t>
  </si>
  <si>
    <t>parete</t>
  </si>
  <si>
    <t>steccato</t>
  </si>
  <si>
    <t>linea</t>
  </si>
  <si>
    <t>persona</t>
  </si>
  <si>
    <t>pioggia</t>
  </si>
  <si>
    <t>Adjectives</t>
  </si>
  <si>
    <t>Nouns</t>
  </si>
  <si>
    <t>Accuracy:</t>
  </si>
  <si>
    <t>Completeness:</t>
  </si>
  <si>
    <t>Parallel corpus</t>
  </si>
  <si>
    <t>Freedict</t>
  </si>
  <si>
    <t>Online</t>
  </si>
  <si>
    <t>ru/en-it</t>
  </si>
  <si>
    <t>pointed</t>
  </si>
  <si>
    <t>foglio</t>
  </si>
  <si>
    <t>strate</t>
  </si>
  <si>
    <t>libro</t>
  </si>
  <si>
    <t>palo</t>
  </si>
  <si>
    <t>tronco</t>
  </si>
  <si>
    <t>ramo</t>
  </si>
  <si>
    <t>bastone</t>
  </si>
  <si>
    <t>corda</t>
  </si>
  <si>
    <t>piffero</t>
  </si>
  <si>
    <t>sabbia</t>
  </si>
  <si>
    <t>nebbia</t>
  </si>
  <si>
    <t>zuppa</t>
  </si>
  <si>
    <t>gamba</t>
  </si>
  <si>
    <t>dito</t>
  </si>
  <si>
    <t>fettuccia</t>
  </si>
  <si>
    <t>asse</t>
  </si>
  <si>
    <t>finestra</t>
  </si>
  <si>
    <t>collo della bottiglia</t>
  </si>
  <si>
    <t>corridoio</t>
  </si>
  <si>
    <t>via</t>
  </si>
  <si>
    <t>tubo</t>
  </si>
  <si>
    <t>gonna</t>
  </si>
  <si>
    <t>stanza</t>
  </si>
  <si>
    <t>letto</t>
  </si>
  <si>
    <t>nastro</t>
  </si>
  <si>
    <t>С повторами</t>
  </si>
  <si>
    <t>Без</t>
  </si>
  <si>
    <t>Повторы</t>
  </si>
  <si>
    <t>Повторы убраны</t>
  </si>
  <si>
    <t>k - дорога</t>
  </si>
  <si>
    <t>v - 0.0008038585209003215</t>
  </si>
  <si>
    <t>k - вид</t>
  </si>
  <si>
    <t>v - 0.003355704697986577</t>
  </si>
  <si>
    <t>k - дом</t>
  </si>
  <si>
    <t>v - 0.0040650406504065045</t>
  </si>
  <si>
    <t>k - шаг</t>
  </si>
  <si>
    <t>v - 0.0017421602787456446</t>
  </si>
  <si>
    <t>k - пол</t>
  </si>
  <si>
    <t>v - 0.0011350737797956867</t>
  </si>
  <si>
    <t>k - этаж</t>
  </si>
  <si>
    <t>v - 0.004081632653061225</t>
  </si>
  <si>
    <t>k - скамья</t>
  </si>
  <si>
    <t>v - 0.02127659574468085</t>
  </si>
  <si>
    <t>v - 0.022727272727272728</t>
  </si>
  <si>
    <t>k - мост</t>
  </si>
  <si>
    <t>v - 0.0024813895781637717</t>
  </si>
  <si>
    <t>k - трава</t>
  </si>
  <si>
    <t>v - 0.0020876826722338203</t>
  </si>
  <si>
    <t>k - ива</t>
  </si>
  <si>
    <t>v - 0.010416666666666666</t>
  </si>
  <si>
    <t>k - рыба</t>
  </si>
  <si>
    <t>v - 0.0018656716417910447</t>
  </si>
  <si>
    <t>k - мыло</t>
  </si>
  <si>
    <t>k - вода</t>
  </si>
  <si>
    <t>k - мяч</t>
  </si>
  <si>
    <t>v - 0.009009009009009009</t>
  </si>
  <si>
    <t>k - шар</t>
  </si>
  <si>
    <t>k - бал</t>
  </si>
  <si>
    <t>v - 0.01098901098901099</t>
  </si>
  <si>
    <t>v - 0.012658227848101266</t>
  </si>
  <si>
    <t>k - гриб</t>
  </si>
  <si>
    <t>k - рука</t>
  </si>
  <si>
    <t>v - 0.00016025641025641026</t>
  </si>
  <si>
    <t>v - 0.0006684491978609625</t>
  </si>
  <si>
    <t>k - рот</t>
  </si>
  <si>
    <t>v - 0.000846740050804403</t>
  </si>
  <si>
    <t>k - подошва</t>
  </si>
  <si>
    <t>v - 0.02040816326530612</t>
  </si>
  <si>
    <t>k - нога</t>
  </si>
  <si>
    <t>k - башмак</t>
  </si>
  <si>
    <t>v - 0.00980392156862745</t>
  </si>
  <si>
    <t>k - нос</t>
  </si>
  <si>
    <t>v - 0.010101010101010102</t>
  </si>
  <si>
    <t>k - место</t>
  </si>
  <si>
    <t>v - 0.0007037297677691766</t>
  </si>
  <si>
    <t>v - 0.0010395010395010396</t>
  </si>
  <si>
    <t>k - поле</t>
  </si>
  <si>
    <t>v - 0.001669449081803005</t>
  </si>
  <si>
    <t>k - лужайка</t>
  </si>
  <si>
    <t>v - 0.006993006993006993</t>
  </si>
  <si>
    <t>v - 0.013888888888888888</t>
  </si>
  <si>
    <t>k - лес</t>
  </si>
  <si>
    <t>v - 0.0015128593040847202</t>
  </si>
  <si>
    <t>v - 0.008333333333333333</t>
  </si>
  <si>
    <t>k - пейзаж</t>
  </si>
  <si>
    <t>k - свет</t>
  </si>
  <si>
    <t>v - 0.007518796992481203</t>
  </si>
  <si>
    <t>k - доска</t>
  </si>
  <si>
    <t>k - камень</t>
  </si>
  <si>
    <t>v - 0.0014285714285714286</t>
  </si>
  <si>
    <t>v - 0.0036101083032490976</t>
  </si>
  <si>
    <t>k - поверхность</t>
  </si>
  <si>
    <t>v - 0.005291005291005291</t>
  </si>
  <si>
    <t>v - 0.014925373134328358</t>
  </si>
  <si>
    <t>k - чаша</t>
  </si>
  <si>
    <t>v - 0.045454545454545456</t>
  </si>
  <si>
    <t>k - вино</t>
  </si>
  <si>
    <t>k - кожа</t>
  </si>
  <si>
    <t>v - 0.0034129692832764505</t>
  </si>
  <si>
    <t>k - шерсть</t>
  </si>
  <si>
    <t>k - щека</t>
  </si>
  <si>
    <t>v - 0.002242152466367713</t>
  </si>
  <si>
    <t>k - глаз</t>
  </si>
  <si>
    <t>k - подбородок</t>
  </si>
  <si>
    <t>v - 0.003663003663003663</t>
  </si>
  <si>
    <t>k - ус</t>
  </si>
  <si>
    <t>k - лицо</t>
  </si>
  <si>
    <t>v - 0.015384615384615385</t>
  </si>
  <si>
    <t>v - 0.016129032258064516</t>
  </si>
  <si>
    <t>k - волос</t>
  </si>
  <si>
    <t>v - 0.0006752194463200541</t>
  </si>
  <si>
    <t>v - 0.002570694087403599</t>
  </si>
  <si>
    <t>k - перо</t>
  </si>
  <si>
    <t>v - 0.011363636363636364</t>
  </si>
  <si>
    <t>k - потолок</t>
  </si>
  <si>
    <t>v - 0.005235602094240838</t>
  </si>
  <si>
    <t>k - оз</t>
  </si>
  <si>
    <t>v - 0.022222222222222223</t>
  </si>
  <si>
    <t>v - 0.03225806451612903</t>
  </si>
  <si>
    <t>k - стена</t>
  </si>
  <si>
    <t>v - 0.0005730659025787965</t>
  </si>
  <si>
    <t>v - 0.00211864406779661</t>
  </si>
  <si>
    <t>k - забор</t>
  </si>
  <si>
    <t>v - 0.013157894736842105</t>
  </si>
  <si>
    <t>k - изгородь</t>
  </si>
  <si>
    <t>k - линия</t>
  </si>
  <si>
    <t>v - 0.0027397260273972603</t>
  </si>
  <si>
    <t>k - нож</t>
  </si>
  <si>
    <t>v - 0.002717391304347826</t>
  </si>
  <si>
    <t>v - 0.011764705882352941</t>
  </si>
  <si>
    <t>k - меч</t>
  </si>
  <si>
    <t>v - 0.00392156862745098</t>
  </si>
  <si>
    <t>k - шпага</t>
  </si>
  <si>
    <t>k - лапа</t>
  </si>
  <si>
    <t>k - лезвие</t>
  </si>
  <si>
    <t>v - 0.02631578947368421</t>
  </si>
  <si>
    <t>scissors</t>
  </si>
  <si>
    <t>v - 0.0002906131938390003</t>
  </si>
  <si>
    <t>k - игла</t>
  </si>
  <si>
    <t>v - 0.030303030303030304</t>
  </si>
  <si>
    <t>k - иголка</t>
  </si>
  <si>
    <t>k - стрела</t>
  </si>
  <si>
    <t>v - 0.006329113924050633</t>
  </si>
  <si>
    <t>k - луч</t>
  </si>
  <si>
    <t>v - 0.05</t>
  </si>
  <si>
    <t>k - палка</t>
  </si>
  <si>
    <t>v - 0.012195121951219513</t>
  </si>
  <si>
    <t>k - копье</t>
  </si>
  <si>
    <t>k - бой</t>
  </si>
  <si>
    <t>k - щит</t>
  </si>
  <si>
    <t>k - зуб</t>
  </si>
  <si>
    <t>v - 0.0019157088122605363</t>
  </si>
  <si>
    <t>k - гвоздь</t>
  </si>
  <si>
    <t>v - 0.0136986301369863</t>
  </si>
  <si>
    <t>k - ноготь</t>
  </si>
  <si>
    <t>k - рог</t>
  </si>
  <si>
    <t>v - 0.004098360655737705</t>
  </si>
  <si>
    <t>k - друг</t>
  </si>
  <si>
    <t>v - 0.024390243902439025</t>
  </si>
  <si>
    <t>k - бык</t>
  </si>
  <si>
    <t>k - рожок</t>
  </si>
  <si>
    <t>v - 0.0015313935681470138</t>
  </si>
  <si>
    <t>k - угол</t>
  </si>
  <si>
    <t>v - 0.010526315789473684</t>
  </si>
  <si>
    <t>v - 0.027777777777777776</t>
  </si>
  <si>
    <t>k - гора</t>
  </si>
  <si>
    <t>v - 0.0012315270935960591</t>
  </si>
  <si>
    <t>v - 0.0049504950495049506</t>
  </si>
  <si>
    <t>k - локоть</t>
  </si>
  <si>
    <t>k - голова</t>
  </si>
  <si>
    <t>k - каблук</t>
  </si>
  <si>
    <t>v - 0.018518518518518517</t>
  </si>
  <si>
    <t>k - одеяло</t>
  </si>
  <si>
    <t>v - 0.004975124378109453</t>
  </si>
  <si>
    <t>k - попона</t>
  </si>
  <si>
    <t>k - куст</t>
  </si>
  <si>
    <t>v - 0.004608294930875576</t>
  </si>
  <si>
    <t>k - раз</t>
  </si>
  <si>
    <t>k - свитер</t>
  </si>
  <si>
    <t>coltello</t>
  </si>
  <si>
    <t>spada</t>
  </si>
  <si>
    <t>artiglio</t>
  </si>
  <si>
    <t>sciabola</t>
  </si>
  <si>
    <t>lama</t>
  </si>
  <si>
    <t>falce</t>
  </si>
  <si>
    <t>forbici</t>
  </si>
  <si>
    <t>sega</t>
  </si>
  <si>
    <t>un ago</t>
  </si>
  <si>
    <t>freccia</t>
  </si>
  <si>
    <t>lancia</t>
  </si>
  <si>
    <t>dente</t>
  </si>
  <si>
    <t>unghia</t>
  </si>
  <si>
    <t>corno</t>
  </si>
  <si>
    <t>naso</t>
  </si>
  <si>
    <t>un angolo</t>
  </si>
  <si>
    <t>calzino</t>
  </si>
  <si>
    <t>monte</t>
  </si>
  <si>
    <t>gomito</t>
  </si>
  <si>
    <t>becco</t>
  </si>
  <si>
    <t>tallone</t>
  </si>
  <si>
    <t>spina</t>
  </si>
  <si>
    <t>coperta</t>
  </si>
  <si>
    <t>lana</t>
  </si>
  <si>
    <t>arbusto</t>
  </si>
  <si>
    <t>maglione</t>
  </si>
  <si>
    <t>setole (?), barba</t>
  </si>
  <si>
    <t>k - простыня</t>
  </si>
  <si>
    <t>v - 0.009433962264150943</t>
  </si>
  <si>
    <t>k - бумага</t>
  </si>
  <si>
    <t>k - книга</t>
  </si>
  <si>
    <t>v - 0.0007077140835102619</t>
  </si>
  <si>
    <t>v - 0.00267379679144385</t>
  </si>
  <si>
    <t>k - шест</t>
  </si>
  <si>
    <t>v - 0.014492753623188406</t>
  </si>
  <si>
    <t>v - 0.02564102564102564</t>
  </si>
  <si>
    <t>k - дерево</t>
  </si>
  <si>
    <t>v - 0.0006756756756756757</t>
  </si>
  <si>
    <t>v - 0.0026246719160104987</t>
  </si>
  <si>
    <t>k - ветвь</t>
  </si>
  <si>
    <t>v - 0.006666666666666667</t>
  </si>
  <si>
    <t>k - ветка</t>
  </si>
  <si>
    <t>v - 0.007194244604316547</t>
  </si>
  <si>
    <t>k - нить</t>
  </si>
  <si>
    <t>k - карандаш</t>
  </si>
  <si>
    <t>v - 0.006369426751592357</t>
  </si>
  <si>
    <t>v - 0.03125</t>
  </si>
  <si>
    <t>k - песок</t>
  </si>
  <si>
    <t>v - 0.004291845493562232</t>
  </si>
  <si>
    <t>k - берег</t>
  </si>
  <si>
    <t>k - туман</t>
  </si>
  <si>
    <t>v - 0.006024096385542169</t>
  </si>
  <si>
    <t>k - дождь</t>
  </si>
  <si>
    <t>v - 0.0017152658662092624</t>
  </si>
  <si>
    <t>k - суп</t>
  </si>
  <si>
    <t>v - 0.015151515151515152</t>
  </si>
  <si>
    <t>k - человек</t>
  </si>
  <si>
    <t>v - 0.0021141649048625794</t>
  </si>
  <si>
    <t>v - 0.003676470588235294</t>
  </si>
  <si>
    <t>v - 0.0010141987829614604</t>
  </si>
  <si>
    <t>v - 0.004048582995951417</t>
  </si>
  <si>
    <t>k - палец</t>
  </si>
  <si>
    <t>v - 0.0013003901170351106</t>
  </si>
  <si>
    <t>v - 0.0032258064516129032</t>
  </si>
  <si>
    <t>v - 0.0048543689320388345</t>
  </si>
  <si>
    <t>k - лента</t>
  </si>
  <si>
    <t>k - ленточка</t>
  </si>
  <si>
    <t>k - окно</t>
  </si>
  <si>
    <t>v - 0.0006257822277847309</t>
  </si>
  <si>
    <t>v - 0.0021691973969631237</t>
  </si>
  <si>
    <t>v - 0.002840909090909091</t>
  </si>
  <si>
    <t>v - 0.0030120481927710845</t>
  </si>
  <si>
    <t>k - дыра</t>
  </si>
  <si>
    <t>v - 0.007462686567164179</t>
  </si>
  <si>
    <t>k - отверстие</t>
  </si>
  <si>
    <t>k - туннель</t>
  </si>
  <si>
    <t>k - дверь</t>
  </si>
  <si>
    <t>k - улица</t>
  </si>
  <si>
    <t>v - 0.0008375209380234506</t>
  </si>
  <si>
    <t>v - 0.0023584905660377358</t>
  </si>
  <si>
    <t>k - стрит</t>
  </si>
  <si>
    <t>v - 0.002531645569620253</t>
  </si>
  <si>
    <t>v - 0.003246753246753247</t>
  </si>
  <si>
    <t>k - трубка</t>
  </si>
  <si>
    <t>v - 0.004464285714285714</t>
  </si>
  <si>
    <t>k - труба</t>
  </si>
  <si>
    <t>k - комната</t>
  </si>
  <si>
    <t>v - 0.00043956043956043956</t>
  </si>
  <si>
    <t>v - 0.0013333333333333333</t>
  </si>
  <si>
    <t>k - зал</t>
  </si>
  <si>
    <t>v - 0.001366120218579235</t>
  </si>
  <si>
    <t>k - постель</t>
  </si>
  <si>
    <t>v - 0.0017391304347826088</t>
  </si>
  <si>
    <t>k - кровать</t>
  </si>
  <si>
    <t>v - 0.0018214936247723133</t>
  </si>
  <si>
    <t>v - 0.002932551319648094</t>
  </si>
  <si>
    <t>Precision</t>
  </si>
  <si>
    <t>Recall</t>
  </si>
  <si>
    <t>Translation of Gold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</si>
</sst>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sz val="14"/>
      <color rgb="FF000000"/>
      <name val="Courier New"/>
      <family val="1"/>
    </font>
    <font>
      <sz val="13"/>
      <color rgb="FF000000"/>
      <name val="Helvetica Neue"/>
      <family val="2"/>
    </font>
    <font>
      <sz val="12"/>
      <color theme="1"/>
      <name val="Calibri"/>
      <family val="2"/>
      <charset val="204"/>
      <scheme val="minor"/>
    </font>
    <font>
      <sz val="14"/>
      <color theme="1"/>
      <name val="Courier New"/>
      <family val="1"/>
    </font>
    <font>
      <sz val="12"/>
      <color theme="1"/>
      <name val="Calibri (Основной текст)_x0000_"/>
      <charset val="204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</cellXfs>
  <cellStyles count="3">
    <cellStyle name="Обычный" xfId="0" builtinId="0"/>
    <cellStyle name="Обычный 2" xfId="2" xr:uid="{DA8FEC7B-F37D-734C-886A-B32F04B17FF6}"/>
    <cellStyle name="Обычный 3" xfId="1" xr:uid="{90781A4C-A2A6-B947-952A-D6BFB9EF2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9E52-3F5A-A945-BD01-703960A0B1C4}">
  <dimension ref="A1:I13"/>
  <sheetViews>
    <sheetView zoomScale="97" workbookViewId="0">
      <selection sqref="A1:F1"/>
    </sheetView>
  </sheetViews>
  <sheetFormatPr baseColWidth="10" defaultRowHeight="16"/>
  <cols>
    <col min="1" max="1" width="18.5" style="4" customWidth="1"/>
    <col min="2" max="2" width="17.33203125" style="4" customWidth="1"/>
    <col min="3" max="3" width="39.1640625" style="4" customWidth="1"/>
    <col min="4" max="4" width="18.1640625" style="4" customWidth="1"/>
    <col min="5" max="5" width="15" style="4" customWidth="1"/>
    <col min="6" max="6" width="18.83203125" style="4" customWidth="1"/>
    <col min="7" max="16384" width="10.83203125" style="4"/>
  </cols>
  <sheetData>
    <row r="1" spans="1:9">
      <c r="A1" s="13" t="s">
        <v>31</v>
      </c>
      <c r="B1" s="13" t="s">
        <v>151</v>
      </c>
      <c r="C1" s="13" t="s">
        <v>32</v>
      </c>
      <c r="D1" s="13" t="s">
        <v>201</v>
      </c>
      <c r="E1" s="14" t="s">
        <v>798</v>
      </c>
      <c r="F1" s="13" t="s">
        <v>799</v>
      </c>
    </row>
    <row r="2" spans="1:9">
      <c r="A2" s="12" t="s">
        <v>92</v>
      </c>
      <c r="B2" s="12" t="s">
        <v>206</v>
      </c>
      <c r="C2" s="12" t="s">
        <v>207</v>
      </c>
      <c r="D2" s="12" t="s">
        <v>154</v>
      </c>
      <c r="E2" s="12">
        <f>2/4</f>
        <v>0.5</v>
      </c>
      <c r="F2" s="12">
        <f>2/11</f>
        <v>0.18181818181818182</v>
      </c>
    </row>
    <row r="3" spans="1:9">
      <c r="A3" s="12" t="s">
        <v>93</v>
      </c>
      <c r="B3" s="12" t="s">
        <v>153</v>
      </c>
      <c r="C3" s="12"/>
      <c r="D3" s="12" t="s">
        <v>191</v>
      </c>
      <c r="E3" s="12"/>
      <c r="F3" s="12"/>
    </row>
    <row r="4" spans="1:9">
      <c r="A4" s="12" t="s">
        <v>94</v>
      </c>
      <c r="B4" s="12" t="s">
        <v>158</v>
      </c>
      <c r="C4" s="12" t="s">
        <v>208</v>
      </c>
      <c r="D4" s="12" t="s">
        <v>192</v>
      </c>
      <c r="E4" s="12"/>
      <c r="F4" s="12"/>
    </row>
    <row r="5" spans="1:9">
      <c r="A5" s="12" t="s">
        <v>95</v>
      </c>
      <c r="B5" s="12" t="s">
        <v>153</v>
      </c>
      <c r="C5" s="12"/>
      <c r="D5" s="12" t="s">
        <v>193</v>
      </c>
      <c r="E5" s="12"/>
      <c r="F5" s="12"/>
    </row>
    <row r="6" spans="1:9">
      <c r="A6" s="12" t="s">
        <v>96</v>
      </c>
      <c r="B6" s="12" t="s">
        <v>153</v>
      </c>
      <c r="C6" s="12"/>
      <c r="D6" s="12" t="s">
        <v>194</v>
      </c>
      <c r="E6" s="12"/>
      <c r="F6" s="12"/>
    </row>
    <row r="7" spans="1:9">
      <c r="A7" s="12"/>
      <c r="B7" s="12"/>
      <c r="C7" s="12"/>
      <c r="D7" s="12" t="s">
        <v>195</v>
      </c>
      <c r="E7" s="12"/>
      <c r="F7" s="12"/>
    </row>
    <row r="8" spans="1:9" ht="19">
      <c r="A8" s="12"/>
      <c r="B8" s="12"/>
      <c r="C8" s="12"/>
      <c r="D8" s="12" t="s">
        <v>196</v>
      </c>
      <c r="E8" s="12"/>
      <c r="F8" s="12"/>
      <c r="I8" s="5"/>
    </row>
    <row r="9" spans="1:9" ht="19">
      <c r="A9" s="12"/>
      <c r="B9" s="12"/>
      <c r="C9" s="12"/>
      <c r="D9" s="12" t="s">
        <v>197</v>
      </c>
      <c r="E9" s="12"/>
      <c r="F9" s="12"/>
      <c r="I9" s="5"/>
    </row>
    <row r="10" spans="1:9" ht="19">
      <c r="A10" s="12"/>
      <c r="B10" s="12"/>
      <c r="C10" s="12"/>
      <c r="D10" s="12" t="s">
        <v>198</v>
      </c>
      <c r="E10" s="12"/>
      <c r="F10" s="12"/>
      <c r="I10" s="5"/>
    </row>
    <row r="11" spans="1:9" ht="19">
      <c r="A11" s="12"/>
      <c r="B11" s="12"/>
      <c r="C11" s="12"/>
      <c r="D11" s="12" t="s">
        <v>199</v>
      </c>
      <c r="E11" s="12"/>
      <c r="F11" s="12"/>
      <c r="I11" s="5"/>
    </row>
    <row r="12" spans="1:9" ht="19">
      <c r="A12" s="12"/>
      <c r="B12" s="12"/>
      <c r="C12" s="12"/>
      <c r="D12" s="12" t="s">
        <v>200</v>
      </c>
      <c r="E12" s="12"/>
      <c r="F12" s="12"/>
      <c r="I12" s="5"/>
    </row>
    <row r="13" spans="1:9" ht="19">
      <c r="F13" s="5"/>
      <c r="I13" s="5"/>
    </row>
  </sheetData>
  <pageMargins left="0" right="0" top="0" bottom="0" header="0" footer="0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9695-1DDD-A645-BD7A-64BCE6BEE78A}">
  <dimension ref="A1:H139"/>
  <sheetViews>
    <sheetView zoomScale="125" workbookViewId="0">
      <selection activeCell="F2" sqref="F2:G3"/>
    </sheetView>
  </sheetViews>
  <sheetFormatPr baseColWidth="10" defaultRowHeight="16"/>
  <cols>
    <col min="2" max="2" width="28" customWidth="1"/>
    <col min="5" max="5" width="28" customWidth="1"/>
  </cols>
  <sheetData>
    <row r="1" spans="1:8">
      <c r="H1" t="s">
        <v>551</v>
      </c>
    </row>
    <row r="2" spans="1:8">
      <c r="A2" t="s">
        <v>78</v>
      </c>
      <c r="B2" t="s">
        <v>78</v>
      </c>
      <c r="C2" s="10" t="s">
        <v>477</v>
      </c>
      <c r="F2" t="s">
        <v>178</v>
      </c>
      <c r="G2">
        <f>19/(19+29)</f>
        <v>0.39583333333333331</v>
      </c>
      <c r="H2">
        <f>19/(19+29-6)</f>
        <v>0.45238095238095238</v>
      </c>
    </row>
    <row r="3" spans="1:8">
      <c r="A3" t="s">
        <v>97</v>
      </c>
      <c r="B3" s="10" t="s">
        <v>402</v>
      </c>
      <c r="C3" t="s">
        <v>478</v>
      </c>
      <c r="F3" t="s">
        <v>179</v>
      </c>
      <c r="G3">
        <f>19/36</f>
        <v>0.52777777777777779</v>
      </c>
    </row>
    <row r="4" spans="1:8">
      <c r="A4" t="s">
        <v>98</v>
      </c>
      <c r="B4" t="s">
        <v>403</v>
      </c>
      <c r="C4" s="10" t="s">
        <v>479</v>
      </c>
    </row>
    <row r="5" spans="1:8">
      <c r="A5" t="s">
        <v>99</v>
      </c>
      <c r="B5" s="11" t="s">
        <v>404</v>
      </c>
      <c r="C5" s="10" t="s">
        <v>480</v>
      </c>
    </row>
    <row r="6" spans="1:8">
      <c r="A6" t="s">
        <v>100</v>
      </c>
      <c r="B6" t="s">
        <v>405</v>
      </c>
      <c r="C6" s="10" t="s">
        <v>481</v>
      </c>
    </row>
    <row r="7" spans="1:8">
      <c r="A7" t="s">
        <v>101</v>
      </c>
      <c r="B7" s="11" t="s">
        <v>298</v>
      </c>
      <c r="C7" s="10" t="s">
        <v>482</v>
      </c>
    </row>
    <row r="8" spans="1:8">
      <c r="A8" t="s">
        <v>102</v>
      </c>
      <c r="B8" t="s">
        <v>406</v>
      </c>
      <c r="C8" t="s">
        <v>135</v>
      </c>
    </row>
    <row r="9" spans="1:8">
      <c r="A9" t="s">
        <v>103</v>
      </c>
      <c r="B9" t="s">
        <v>97</v>
      </c>
      <c r="C9" s="10" t="s">
        <v>483</v>
      </c>
    </row>
    <row r="10" spans="1:8">
      <c r="A10" t="s">
        <v>104</v>
      </c>
      <c r="B10" s="11" t="s">
        <v>425</v>
      </c>
      <c r="C10" s="10" t="s">
        <v>484</v>
      </c>
    </row>
    <row r="11" spans="1:8">
      <c r="A11" t="s">
        <v>105</v>
      </c>
      <c r="B11" t="s">
        <v>426</v>
      </c>
      <c r="C11" t="s">
        <v>485</v>
      </c>
    </row>
    <row r="12" spans="1:8">
      <c r="A12" t="s">
        <v>106</v>
      </c>
      <c r="B12" s="11" t="s">
        <v>427</v>
      </c>
      <c r="C12" s="10" t="s">
        <v>486</v>
      </c>
    </row>
    <row r="13" spans="1:8">
      <c r="A13" t="s">
        <v>107</v>
      </c>
      <c r="B13" t="s">
        <v>428</v>
      </c>
      <c r="C13" s="10" t="s">
        <v>487</v>
      </c>
    </row>
    <row r="14" spans="1:8">
      <c r="A14" t="s">
        <v>74</v>
      </c>
      <c r="B14" t="s">
        <v>98</v>
      </c>
      <c r="C14" s="10" t="s">
        <v>488</v>
      </c>
    </row>
    <row r="15" spans="1:8">
      <c r="A15" t="s">
        <v>108</v>
      </c>
      <c r="B15" s="11" t="s">
        <v>288</v>
      </c>
      <c r="C15" t="s">
        <v>489</v>
      </c>
    </row>
    <row r="16" spans="1:8">
      <c r="A16" t="s">
        <v>109</v>
      </c>
      <c r="B16" t="s">
        <v>429</v>
      </c>
      <c r="C16" t="s">
        <v>490</v>
      </c>
    </row>
    <row r="17" spans="1:3">
      <c r="A17" t="s">
        <v>110</v>
      </c>
      <c r="B17" s="10" t="s">
        <v>430</v>
      </c>
      <c r="C17" t="s">
        <v>491</v>
      </c>
    </row>
    <row r="18" spans="1:3">
      <c r="A18" t="s">
        <v>80</v>
      </c>
      <c r="B18" t="s">
        <v>431</v>
      </c>
      <c r="C18" s="10" t="s">
        <v>492</v>
      </c>
    </row>
    <row r="19" spans="1:3">
      <c r="A19" t="s">
        <v>111</v>
      </c>
      <c r="B19" s="11" t="s">
        <v>432</v>
      </c>
      <c r="C19" t="s">
        <v>493</v>
      </c>
    </row>
    <row r="20" spans="1:3">
      <c r="A20" t="s">
        <v>72</v>
      </c>
      <c r="B20" t="s">
        <v>433</v>
      </c>
      <c r="C20" t="s">
        <v>494</v>
      </c>
    </row>
    <row r="21" spans="1:3">
      <c r="A21" t="s">
        <v>112</v>
      </c>
      <c r="B21" t="s">
        <v>99</v>
      </c>
      <c r="C21" t="s">
        <v>495</v>
      </c>
    </row>
    <row r="22" spans="1:3">
      <c r="A22" t="s">
        <v>77</v>
      </c>
      <c r="B22" s="10" t="s">
        <v>434</v>
      </c>
      <c r="C22" t="s">
        <v>496</v>
      </c>
    </row>
    <row r="23" spans="1:3">
      <c r="A23" t="s">
        <v>113</v>
      </c>
      <c r="B23" t="s">
        <v>435</v>
      </c>
      <c r="C23" s="10" t="s">
        <v>497</v>
      </c>
    </row>
    <row r="24" spans="1:3">
      <c r="A24" t="s">
        <v>326</v>
      </c>
      <c r="B24" t="s">
        <v>100</v>
      </c>
      <c r="C24" t="s">
        <v>498</v>
      </c>
    </row>
    <row r="25" spans="1:3">
      <c r="A25" t="s">
        <v>114</v>
      </c>
      <c r="B25" s="10" t="s">
        <v>436</v>
      </c>
      <c r="C25" t="s">
        <v>499</v>
      </c>
    </row>
    <row r="26" spans="1:3">
      <c r="A26" t="s">
        <v>115</v>
      </c>
      <c r="B26" t="s">
        <v>437</v>
      </c>
      <c r="C26" t="s">
        <v>500</v>
      </c>
    </row>
    <row r="27" spans="1:3">
      <c r="A27" t="s">
        <v>116</v>
      </c>
      <c r="B27" s="11" t="s">
        <v>304</v>
      </c>
      <c r="C27" s="10" t="s">
        <v>501</v>
      </c>
    </row>
    <row r="28" spans="1:3">
      <c r="A28" t="s">
        <v>117</v>
      </c>
      <c r="B28" t="s">
        <v>438</v>
      </c>
      <c r="C28" t="s">
        <v>502</v>
      </c>
    </row>
    <row r="29" spans="1:3">
      <c r="A29" t="s">
        <v>118</v>
      </c>
      <c r="B29" t="s">
        <v>101</v>
      </c>
      <c r="C29" s="10" t="s">
        <v>503</v>
      </c>
    </row>
    <row r="30" spans="1:3">
      <c r="A30" t="s">
        <v>119</v>
      </c>
      <c r="B30" s="10" t="s">
        <v>439</v>
      </c>
      <c r="C30" s="10" t="s">
        <v>504</v>
      </c>
    </row>
    <row r="31" spans="1:3">
      <c r="A31" t="s">
        <v>68</v>
      </c>
      <c r="B31" t="s">
        <v>440</v>
      </c>
      <c r="C31" t="s">
        <v>505</v>
      </c>
    </row>
    <row r="32" spans="1:3">
      <c r="A32" t="s">
        <v>327</v>
      </c>
      <c r="B32" t="s">
        <v>102</v>
      </c>
      <c r="C32" s="10" t="s">
        <v>506</v>
      </c>
    </row>
    <row r="33" spans="1:5">
      <c r="A33" t="s">
        <v>62</v>
      </c>
      <c r="B33" t="s">
        <v>103</v>
      </c>
      <c r="C33" t="s">
        <v>507</v>
      </c>
    </row>
    <row r="34" spans="1:5">
      <c r="A34" t="s">
        <v>120</v>
      </c>
      <c r="B34" s="10" t="s">
        <v>315</v>
      </c>
      <c r="C34" s="10" t="s">
        <v>508</v>
      </c>
    </row>
    <row r="35" spans="1:5">
      <c r="A35" t="s">
        <v>64</v>
      </c>
      <c r="B35" t="s">
        <v>441</v>
      </c>
      <c r="C35" s="10" t="s">
        <v>509</v>
      </c>
    </row>
    <row r="36" spans="1:5">
      <c r="A36" t="s">
        <v>121</v>
      </c>
      <c r="B36" s="11" t="s">
        <v>304</v>
      </c>
      <c r="C36" t="s">
        <v>510</v>
      </c>
    </row>
    <row r="37" spans="1:5">
      <c r="A37" t="s">
        <v>122</v>
      </c>
      <c r="B37" t="s">
        <v>442</v>
      </c>
      <c r="C37" s="10" t="s">
        <v>511</v>
      </c>
      <c r="E37" s="11" t="s">
        <v>461</v>
      </c>
    </row>
    <row r="38" spans="1:5">
      <c r="B38" t="s">
        <v>104</v>
      </c>
      <c r="E38" s="10" t="s">
        <v>472</v>
      </c>
    </row>
    <row r="39" spans="1:5">
      <c r="B39" s="10" t="s">
        <v>443</v>
      </c>
      <c r="E39" s="11" t="s">
        <v>304</v>
      </c>
    </row>
    <row r="40" spans="1:5">
      <c r="B40" t="s">
        <v>438</v>
      </c>
      <c r="E40" s="11" t="s">
        <v>304</v>
      </c>
    </row>
    <row r="41" spans="1:5">
      <c r="B41" s="11" t="s">
        <v>288</v>
      </c>
      <c r="E41" s="11" t="s">
        <v>304</v>
      </c>
    </row>
    <row r="42" spans="1:5">
      <c r="B42" t="s">
        <v>444</v>
      </c>
      <c r="E42" s="11" t="s">
        <v>454</v>
      </c>
    </row>
    <row r="43" spans="1:5">
      <c r="B43" s="11" t="s">
        <v>445</v>
      </c>
      <c r="E43" s="11" t="s">
        <v>288</v>
      </c>
    </row>
    <row r="44" spans="1:5">
      <c r="B44" t="s">
        <v>279</v>
      </c>
      <c r="E44" s="11" t="s">
        <v>288</v>
      </c>
    </row>
    <row r="45" spans="1:5">
      <c r="B45" t="s">
        <v>105</v>
      </c>
      <c r="E45" s="11" t="s">
        <v>288</v>
      </c>
    </row>
    <row r="46" spans="1:5">
      <c r="B46" s="11" t="s">
        <v>281</v>
      </c>
      <c r="E46" s="11" t="s">
        <v>452</v>
      </c>
    </row>
    <row r="47" spans="1:5">
      <c r="B47" t="s">
        <v>428</v>
      </c>
      <c r="E47" s="10" t="s">
        <v>410</v>
      </c>
    </row>
    <row r="48" spans="1:5">
      <c r="B48" t="s">
        <v>106</v>
      </c>
      <c r="E48" s="3" t="s">
        <v>352</v>
      </c>
    </row>
    <row r="49" spans="2:5">
      <c r="B49" s="10" t="s">
        <v>446</v>
      </c>
      <c r="E49" s="11" t="s">
        <v>383</v>
      </c>
    </row>
    <row r="50" spans="2:5">
      <c r="B50" t="s">
        <v>414</v>
      </c>
      <c r="E50" s="11" t="s">
        <v>383</v>
      </c>
    </row>
    <row r="51" spans="2:5">
      <c r="B51" s="11" t="s">
        <v>447</v>
      </c>
      <c r="E51" s="10" t="s">
        <v>315</v>
      </c>
    </row>
    <row r="52" spans="2:5">
      <c r="B52" t="s">
        <v>428</v>
      </c>
      <c r="E52" s="10" t="s">
        <v>448</v>
      </c>
    </row>
    <row r="53" spans="2:5">
      <c r="B53" t="s">
        <v>107</v>
      </c>
      <c r="E53" s="11" t="s">
        <v>465</v>
      </c>
    </row>
    <row r="54" spans="2:5">
      <c r="B54" s="10" t="s">
        <v>448</v>
      </c>
      <c r="E54" s="10" t="s">
        <v>467</v>
      </c>
    </row>
    <row r="55" spans="2:5">
      <c r="B55" t="s">
        <v>449</v>
      </c>
      <c r="E55" s="10" t="s">
        <v>476</v>
      </c>
    </row>
    <row r="56" spans="2:5">
      <c r="B56" t="s">
        <v>251</v>
      </c>
      <c r="E56" s="11" t="s">
        <v>281</v>
      </c>
    </row>
    <row r="57" spans="2:5">
      <c r="B57" t="s">
        <v>450</v>
      </c>
      <c r="E57" s="10" t="s">
        <v>281</v>
      </c>
    </row>
    <row r="58" spans="2:5">
      <c r="B58" t="s">
        <v>74</v>
      </c>
      <c r="E58" s="11" t="s">
        <v>298</v>
      </c>
    </row>
    <row r="59" spans="2:5">
      <c r="B59" s="10" t="s">
        <v>281</v>
      </c>
      <c r="E59" s="11" t="s">
        <v>475</v>
      </c>
    </row>
    <row r="60" spans="2:5">
      <c r="B60" t="s">
        <v>451</v>
      </c>
      <c r="E60" s="10" t="s">
        <v>306</v>
      </c>
    </row>
    <row r="61" spans="2:5">
      <c r="B61" s="11" t="s">
        <v>452</v>
      </c>
      <c r="E61" s="11" t="s">
        <v>355</v>
      </c>
    </row>
    <row r="62" spans="2:5">
      <c r="B62" t="s">
        <v>453</v>
      </c>
      <c r="E62" s="11" t="s">
        <v>400</v>
      </c>
    </row>
    <row r="63" spans="2:5">
      <c r="B63" t="s">
        <v>108</v>
      </c>
      <c r="E63" s="11" t="s">
        <v>469</v>
      </c>
    </row>
    <row r="64" spans="2:5">
      <c r="B64" t="s">
        <v>109</v>
      </c>
      <c r="E64" s="11" t="s">
        <v>460</v>
      </c>
    </row>
    <row r="65" spans="2:5">
      <c r="B65" t="s">
        <v>110</v>
      </c>
      <c r="E65" s="11" t="s">
        <v>360</v>
      </c>
    </row>
    <row r="66" spans="2:5">
      <c r="B66" s="11" t="s">
        <v>454</v>
      </c>
      <c r="E66" s="11" t="s">
        <v>445</v>
      </c>
    </row>
    <row r="67" spans="2:5">
      <c r="B67" s="3" t="s">
        <v>455</v>
      </c>
      <c r="E67" s="10" t="s">
        <v>446</v>
      </c>
    </row>
    <row r="68" spans="2:5">
      <c r="B68" s="11" t="s">
        <v>383</v>
      </c>
      <c r="E68" s="11" t="s">
        <v>447</v>
      </c>
    </row>
    <row r="69" spans="2:5">
      <c r="B69" t="s">
        <v>455</v>
      </c>
      <c r="E69" s="10" t="s">
        <v>434</v>
      </c>
    </row>
    <row r="70" spans="2:5">
      <c r="B70" s="11" t="s">
        <v>456</v>
      </c>
      <c r="E70" s="10" t="s">
        <v>357</v>
      </c>
    </row>
    <row r="71" spans="2:5">
      <c r="B71" t="s">
        <v>457</v>
      </c>
      <c r="E71" s="10" t="s">
        <v>430</v>
      </c>
    </row>
    <row r="72" spans="2:5">
      <c r="B72" t="s">
        <v>80</v>
      </c>
      <c r="E72" s="10" t="s">
        <v>463</v>
      </c>
    </row>
    <row r="73" spans="2:5">
      <c r="B73" s="10" t="s">
        <v>410</v>
      </c>
      <c r="E73" s="11" t="s">
        <v>471</v>
      </c>
    </row>
    <row r="74" spans="2:5">
      <c r="B74" t="s">
        <v>411</v>
      </c>
      <c r="E74" s="10" t="s">
        <v>443</v>
      </c>
    </row>
    <row r="75" spans="2:5">
      <c r="B75" s="11" t="s">
        <v>304</v>
      </c>
      <c r="E75" s="10" t="s">
        <v>458</v>
      </c>
    </row>
    <row r="76" spans="2:5">
      <c r="B76" t="s">
        <v>310</v>
      </c>
      <c r="E76" s="10" t="s">
        <v>439</v>
      </c>
    </row>
    <row r="77" spans="2:5">
      <c r="B77" t="s">
        <v>111</v>
      </c>
      <c r="E77" s="11" t="s">
        <v>398</v>
      </c>
    </row>
    <row r="78" spans="2:5">
      <c r="B78" t="s">
        <v>72</v>
      </c>
      <c r="E78" s="10" t="s">
        <v>436</v>
      </c>
    </row>
    <row r="79" spans="2:5">
      <c r="B79" s="11" t="s">
        <v>288</v>
      </c>
      <c r="E79" s="11" t="s">
        <v>425</v>
      </c>
    </row>
    <row r="80" spans="2:5">
      <c r="B80" t="s">
        <v>381</v>
      </c>
      <c r="E80" s="10" t="s">
        <v>474</v>
      </c>
    </row>
    <row r="81" spans="2:5">
      <c r="B81" s="3" t="s">
        <v>352</v>
      </c>
      <c r="E81" s="11" t="s">
        <v>427</v>
      </c>
    </row>
    <row r="82" spans="2:5">
      <c r="B82" t="s">
        <v>382</v>
      </c>
      <c r="E82" s="11" t="s">
        <v>456</v>
      </c>
    </row>
    <row r="83" spans="2:5">
      <c r="B83" s="11" t="s">
        <v>383</v>
      </c>
      <c r="E83" s="10" t="s">
        <v>402</v>
      </c>
    </row>
    <row r="84" spans="2:5">
      <c r="B84" t="s">
        <v>282</v>
      </c>
      <c r="E84" t="s">
        <v>251</v>
      </c>
    </row>
    <row r="85" spans="2:5">
      <c r="B85" t="s">
        <v>112</v>
      </c>
      <c r="E85" t="s">
        <v>251</v>
      </c>
    </row>
    <row r="86" spans="2:5">
      <c r="B86" t="s">
        <v>77</v>
      </c>
      <c r="E86" s="11" t="s">
        <v>432</v>
      </c>
    </row>
    <row r="87" spans="2:5">
      <c r="B87" s="11" t="s">
        <v>398</v>
      </c>
      <c r="E87" s="11" t="s">
        <v>404</v>
      </c>
    </row>
    <row r="88" spans="2:5">
      <c r="B88" t="s">
        <v>399</v>
      </c>
      <c r="E88" t="s">
        <v>451</v>
      </c>
    </row>
    <row r="89" spans="2:5">
      <c r="B89" s="11" t="s">
        <v>400</v>
      </c>
      <c r="E89" t="s">
        <v>453</v>
      </c>
    </row>
    <row r="90" spans="2:5">
      <c r="B90" t="s">
        <v>401</v>
      </c>
      <c r="E90" t="s">
        <v>403</v>
      </c>
    </row>
    <row r="91" spans="2:5">
      <c r="B91" t="s">
        <v>113</v>
      </c>
      <c r="E91" t="s">
        <v>437</v>
      </c>
    </row>
    <row r="92" spans="2:5">
      <c r="B92" s="10" t="s">
        <v>458</v>
      </c>
      <c r="E92" t="s">
        <v>429</v>
      </c>
    </row>
    <row r="93" spans="2:5">
      <c r="B93" t="s">
        <v>459</v>
      </c>
      <c r="E93" t="s">
        <v>356</v>
      </c>
    </row>
    <row r="94" spans="2:5">
      <c r="B94" s="11" t="s">
        <v>460</v>
      </c>
      <c r="E94" t="s">
        <v>358</v>
      </c>
    </row>
    <row r="95" spans="2:5">
      <c r="B95" t="s">
        <v>305</v>
      </c>
      <c r="E95" t="s">
        <v>468</v>
      </c>
    </row>
    <row r="96" spans="2:5">
      <c r="B96" t="s">
        <v>326</v>
      </c>
      <c r="E96" t="s">
        <v>381</v>
      </c>
    </row>
    <row r="97" spans="2:5">
      <c r="B97" s="11" t="s">
        <v>461</v>
      </c>
      <c r="E97" t="s">
        <v>431</v>
      </c>
    </row>
    <row r="98" spans="2:5">
      <c r="B98" t="s">
        <v>428</v>
      </c>
      <c r="E98" t="s">
        <v>441</v>
      </c>
    </row>
    <row r="99" spans="2:5">
      <c r="B99" t="s">
        <v>114</v>
      </c>
      <c r="E99" t="s">
        <v>405</v>
      </c>
    </row>
    <row r="100" spans="2:5">
      <c r="B100" t="s">
        <v>251</v>
      </c>
      <c r="E100" t="s">
        <v>411</v>
      </c>
    </row>
    <row r="101" spans="2:5">
      <c r="B101" t="s">
        <v>462</v>
      </c>
      <c r="E101" t="s">
        <v>459</v>
      </c>
    </row>
    <row r="102" spans="2:5">
      <c r="B102" t="s">
        <v>115</v>
      </c>
      <c r="E102" t="s">
        <v>406</v>
      </c>
    </row>
    <row r="103" spans="2:5">
      <c r="B103" t="s">
        <v>116</v>
      </c>
      <c r="E103" t="s">
        <v>382</v>
      </c>
    </row>
    <row r="104" spans="2:5">
      <c r="B104" s="10" t="s">
        <v>463</v>
      </c>
      <c r="E104" t="s">
        <v>464</v>
      </c>
    </row>
    <row r="105" spans="2:5">
      <c r="B105" t="s">
        <v>464</v>
      </c>
      <c r="E105" t="s">
        <v>440</v>
      </c>
    </row>
    <row r="106" spans="2:5">
      <c r="B106" s="11" t="s">
        <v>465</v>
      </c>
      <c r="E106" t="s">
        <v>433</v>
      </c>
    </row>
    <row r="107" spans="2:5">
      <c r="B107" t="s">
        <v>466</v>
      </c>
      <c r="E107" s="3" t="s">
        <v>455</v>
      </c>
    </row>
    <row r="108" spans="2:5">
      <c r="B108" s="11" t="s">
        <v>360</v>
      </c>
      <c r="E108" t="s">
        <v>455</v>
      </c>
    </row>
    <row r="109" spans="2:5">
      <c r="B109" t="s">
        <v>268</v>
      </c>
      <c r="E109" t="s">
        <v>457</v>
      </c>
    </row>
    <row r="110" spans="2:5">
      <c r="B110" t="s">
        <v>117</v>
      </c>
      <c r="E110" t="s">
        <v>438</v>
      </c>
    </row>
    <row r="111" spans="2:5">
      <c r="B111" t="s">
        <v>118</v>
      </c>
      <c r="E111" t="s">
        <v>438</v>
      </c>
    </row>
    <row r="112" spans="2:5">
      <c r="B112" s="10" t="s">
        <v>467</v>
      </c>
      <c r="E112" t="s">
        <v>399</v>
      </c>
    </row>
    <row r="113" spans="2:5">
      <c r="B113" t="s">
        <v>468</v>
      </c>
      <c r="E113" t="s">
        <v>399</v>
      </c>
    </row>
    <row r="114" spans="2:5">
      <c r="B114" s="11" t="s">
        <v>469</v>
      </c>
      <c r="E114" t="s">
        <v>310</v>
      </c>
    </row>
    <row r="115" spans="2:5">
      <c r="B115" t="s">
        <v>470</v>
      </c>
      <c r="E115" t="s">
        <v>442</v>
      </c>
    </row>
    <row r="116" spans="2:5">
      <c r="B116" t="s">
        <v>119</v>
      </c>
      <c r="E116" t="s">
        <v>307</v>
      </c>
    </row>
    <row r="117" spans="2:5">
      <c r="B117" s="10" t="s">
        <v>306</v>
      </c>
      <c r="E117" t="s">
        <v>307</v>
      </c>
    </row>
    <row r="118" spans="2:5">
      <c r="B118" t="s">
        <v>307</v>
      </c>
      <c r="E118" t="s">
        <v>444</v>
      </c>
    </row>
    <row r="119" spans="2:5">
      <c r="B119" t="s">
        <v>68</v>
      </c>
      <c r="E119" t="s">
        <v>279</v>
      </c>
    </row>
    <row r="120" spans="2:5">
      <c r="B120" t="s">
        <v>327</v>
      </c>
      <c r="E120" t="s">
        <v>470</v>
      </c>
    </row>
    <row r="121" spans="2:5">
      <c r="B121" s="11" t="s">
        <v>471</v>
      </c>
      <c r="E121" t="s">
        <v>305</v>
      </c>
    </row>
    <row r="122" spans="2:5">
      <c r="B122" t="s">
        <v>399</v>
      </c>
      <c r="E122" t="s">
        <v>435</v>
      </c>
    </row>
    <row r="123" spans="2:5">
      <c r="B123" s="10" t="s">
        <v>472</v>
      </c>
      <c r="E123" t="s">
        <v>449</v>
      </c>
    </row>
    <row r="124" spans="2:5">
      <c r="B124" t="s">
        <v>473</v>
      </c>
      <c r="E124" t="s">
        <v>285</v>
      </c>
    </row>
    <row r="125" spans="2:5">
      <c r="B125" t="s">
        <v>62</v>
      </c>
      <c r="E125" t="s">
        <v>466</v>
      </c>
    </row>
    <row r="126" spans="2:5">
      <c r="B126" t="s">
        <v>120</v>
      </c>
      <c r="E126" t="s">
        <v>450</v>
      </c>
    </row>
    <row r="127" spans="2:5">
      <c r="B127" s="10" t="s">
        <v>474</v>
      </c>
      <c r="E127" t="s">
        <v>473</v>
      </c>
    </row>
    <row r="128" spans="2:5">
      <c r="B128" t="s">
        <v>307</v>
      </c>
      <c r="E128" t="s">
        <v>268</v>
      </c>
    </row>
    <row r="129" spans="2:5">
      <c r="B129" s="11" t="s">
        <v>475</v>
      </c>
      <c r="E129" t="s">
        <v>462</v>
      </c>
    </row>
    <row r="130" spans="2:5">
      <c r="B130" t="s">
        <v>462</v>
      </c>
      <c r="E130" t="s">
        <v>462</v>
      </c>
    </row>
    <row r="131" spans="2:5">
      <c r="B131" t="s">
        <v>64</v>
      </c>
      <c r="E131" t="s">
        <v>282</v>
      </c>
    </row>
    <row r="132" spans="2:5">
      <c r="B132" s="11" t="s">
        <v>355</v>
      </c>
      <c r="E132" t="s">
        <v>414</v>
      </c>
    </row>
    <row r="133" spans="2:5">
      <c r="B133" t="s">
        <v>356</v>
      </c>
      <c r="E133" t="s">
        <v>426</v>
      </c>
    </row>
    <row r="134" spans="2:5">
      <c r="B134" s="10" t="s">
        <v>357</v>
      </c>
      <c r="E134" t="s">
        <v>428</v>
      </c>
    </row>
    <row r="135" spans="2:5">
      <c r="B135" t="s">
        <v>358</v>
      </c>
      <c r="E135" t="s">
        <v>428</v>
      </c>
    </row>
    <row r="136" spans="2:5">
      <c r="B136" t="s">
        <v>121</v>
      </c>
      <c r="E136" t="s">
        <v>428</v>
      </c>
    </row>
    <row r="137" spans="2:5">
      <c r="B137" t="s">
        <v>122</v>
      </c>
      <c r="E137" t="s">
        <v>428</v>
      </c>
    </row>
    <row r="138" spans="2:5">
      <c r="B138" s="10" t="s">
        <v>476</v>
      </c>
      <c r="E138" t="s">
        <v>401</v>
      </c>
    </row>
    <row r="139" spans="2:5">
      <c r="B139" t="s">
        <v>285</v>
      </c>
    </row>
  </sheetData>
  <sortState ref="E1:E139">
    <sortCondition ref="E1"/>
  </sortState>
  <pageMargins left="0" right="0" top="0" bottom="0" header="0" footer="0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D49C-628E-B346-8155-B4F43E2901CB}">
  <dimension ref="A2:H142"/>
  <sheetViews>
    <sheetView workbookViewId="0">
      <selection activeCell="H2" sqref="H2:H3"/>
    </sheetView>
  </sheetViews>
  <sheetFormatPr baseColWidth="10" defaultRowHeight="16"/>
  <cols>
    <col min="2" max="2" width="25.33203125" customWidth="1"/>
    <col min="6" max="6" width="25.33203125" customWidth="1"/>
  </cols>
  <sheetData>
    <row r="2" spans="1:8">
      <c r="A2" t="s">
        <v>1</v>
      </c>
      <c r="B2" t="s">
        <v>1</v>
      </c>
      <c r="C2" t="s">
        <v>236</v>
      </c>
      <c r="F2" t="s">
        <v>1</v>
      </c>
      <c r="H2">
        <f>22/(22+34)</f>
        <v>0.39285714285714285</v>
      </c>
    </row>
    <row r="3" spans="1:8">
      <c r="A3" t="s">
        <v>2</v>
      </c>
      <c r="B3" s="10" t="s">
        <v>650</v>
      </c>
      <c r="C3" t="s">
        <v>238</v>
      </c>
      <c r="F3" s="10" t="s">
        <v>650</v>
      </c>
      <c r="H3">
        <f>22/29</f>
        <v>0.75862068965517238</v>
      </c>
    </row>
    <row r="4" spans="1:8">
      <c r="A4" t="s">
        <v>10</v>
      </c>
      <c r="B4" t="s">
        <v>651</v>
      </c>
      <c r="C4" t="s">
        <v>255</v>
      </c>
      <c r="F4" t="s">
        <v>651</v>
      </c>
    </row>
    <row r="5" spans="1:8">
      <c r="A5" t="s">
        <v>3</v>
      </c>
      <c r="B5" s="11" t="s">
        <v>560</v>
      </c>
      <c r="C5" t="s">
        <v>256</v>
      </c>
      <c r="F5" s="11" t="s">
        <v>560</v>
      </c>
    </row>
    <row r="6" spans="1:8">
      <c r="A6" t="s">
        <v>4</v>
      </c>
      <c r="B6" t="s">
        <v>652</v>
      </c>
      <c r="C6" t="s">
        <v>259</v>
      </c>
      <c r="F6" t="s">
        <v>652</v>
      </c>
    </row>
    <row r="7" spans="1:8">
      <c r="A7" t="s">
        <v>5</v>
      </c>
      <c r="B7" t="s">
        <v>2</v>
      </c>
      <c r="C7" t="s">
        <v>260</v>
      </c>
      <c r="F7" t="s">
        <v>2</v>
      </c>
    </row>
    <row r="8" spans="1:8">
      <c r="A8" t="s">
        <v>6</v>
      </c>
      <c r="B8" s="10" t="s">
        <v>653</v>
      </c>
      <c r="C8" t="s">
        <v>237</v>
      </c>
      <c r="F8" s="10" t="s">
        <v>653</v>
      </c>
    </row>
    <row r="9" spans="1:8">
      <c r="A9" t="s">
        <v>7</v>
      </c>
      <c r="B9" t="s">
        <v>654</v>
      </c>
      <c r="C9" t="s">
        <v>261</v>
      </c>
      <c r="F9" t="s">
        <v>654</v>
      </c>
    </row>
    <row r="10" spans="1:8">
      <c r="A10" t="s">
        <v>8</v>
      </c>
      <c r="B10" s="11" t="s">
        <v>655</v>
      </c>
      <c r="C10" t="s">
        <v>262</v>
      </c>
      <c r="F10" s="11" t="s">
        <v>655</v>
      </c>
    </row>
    <row r="11" spans="1:8">
      <c r="A11" t="s">
        <v>9</v>
      </c>
      <c r="B11" t="s">
        <v>581</v>
      </c>
      <c r="C11" t="s">
        <v>240</v>
      </c>
      <c r="F11" t="s">
        <v>581</v>
      </c>
    </row>
    <row r="12" spans="1:8">
      <c r="A12" t="s">
        <v>12</v>
      </c>
      <c r="B12" s="11" t="s">
        <v>584</v>
      </c>
      <c r="C12" t="s">
        <v>67</v>
      </c>
      <c r="F12" s="11" t="s">
        <v>584</v>
      </c>
    </row>
    <row r="13" spans="1:8">
      <c r="A13" t="s">
        <v>13</v>
      </c>
      <c r="B13" t="s">
        <v>636</v>
      </c>
      <c r="C13" t="s">
        <v>239</v>
      </c>
      <c r="F13" t="s">
        <v>636</v>
      </c>
    </row>
    <row r="14" spans="1:8">
      <c r="A14" t="s">
        <v>14</v>
      </c>
      <c r="B14" t="s">
        <v>10</v>
      </c>
      <c r="C14" t="s">
        <v>271</v>
      </c>
      <c r="F14" t="s">
        <v>10</v>
      </c>
    </row>
    <row r="15" spans="1:8">
      <c r="A15" t="s">
        <v>15</v>
      </c>
      <c r="B15" s="11" t="s">
        <v>656</v>
      </c>
      <c r="C15" t="s">
        <v>277</v>
      </c>
      <c r="F15" s="11" t="s">
        <v>656</v>
      </c>
    </row>
    <row r="16" spans="1:8">
      <c r="A16" t="s">
        <v>16</v>
      </c>
      <c r="B16" t="s">
        <v>466</v>
      </c>
      <c r="C16" t="s">
        <v>283</v>
      </c>
      <c r="F16" t="s">
        <v>466</v>
      </c>
    </row>
    <row r="17" spans="1:6">
      <c r="A17" t="s">
        <v>17</v>
      </c>
      <c r="B17" t="s">
        <v>3</v>
      </c>
      <c r="C17" t="s">
        <v>244</v>
      </c>
      <c r="F17" t="s">
        <v>3</v>
      </c>
    </row>
    <row r="18" spans="1:6">
      <c r="A18" t="s">
        <v>18</v>
      </c>
      <c r="B18" s="11" t="s">
        <v>604</v>
      </c>
      <c r="C18" t="s">
        <v>245</v>
      </c>
      <c r="F18" s="11" t="s">
        <v>604</v>
      </c>
    </row>
    <row r="19" spans="1:6">
      <c r="A19" t="s">
        <v>329</v>
      </c>
      <c r="B19" t="s">
        <v>401</v>
      </c>
      <c r="C19" t="s">
        <v>343</v>
      </c>
      <c r="F19" t="s">
        <v>401</v>
      </c>
    </row>
    <row r="20" spans="1:6">
      <c r="A20" t="s">
        <v>19</v>
      </c>
      <c r="B20" t="s">
        <v>4</v>
      </c>
      <c r="C20" t="s">
        <v>295</v>
      </c>
      <c r="F20" t="s">
        <v>4</v>
      </c>
    </row>
    <row r="21" spans="1:6">
      <c r="A21" t="s">
        <v>20</v>
      </c>
      <c r="B21" s="10" t="s">
        <v>657</v>
      </c>
      <c r="C21" t="s">
        <v>243</v>
      </c>
      <c r="F21" s="10" t="s">
        <v>657</v>
      </c>
    </row>
    <row r="22" spans="1:6">
      <c r="A22" t="s">
        <v>21</v>
      </c>
      <c r="B22" t="s">
        <v>279</v>
      </c>
      <c r="C22" t="s">
        <v>241</v>
      </c>
      <c r="F22" t="s">
        <v>279</v>
      </c>
    </row>
    <row r="23" spans="1:6">
      <c r="A23" t="s">
        <v>22</v>
      </c>
      <c r="B23" s="11" t="s">
        <v>650</v>
      </c>
      <c r="C23" t="s">
        <v>119</v>
      </c>
      <c r="F23" s="11" t="s">
        <v>650</v>
      </c>
    </row>
    <row r="24" spans="1:6">
      <c r="A24" t="s">
        <v>23</v>
      </c>
      <c r="B24" t="s">
        <v>658</v>
      </c>
      <c r="C24" t="s">
        <v>242</v>
      </c>
      <c r="F24" t="s">
        <v>658</v>
      </c>
    </row>
    <row r="25" spans="1:6">
      <c r="A25" t="s">
        <v>24</v>
      </c>
      <c r="B25" t="s">
        <v>5</v>
      </c>
      <c r="C25" t="s">
        <v>308</v>
      </c>
      <c r="F25" t="s">
        <v>5</v>
      </c>
    </row>
    <row r="26" spans="1:6">
      <c r="A26" t="s">
        <v>25</v>
      </c>
      <c r="B26" t="s">
        <v>659</v>
      </c>
      <c r="C26" t="s">
        <v>309</v>
      </c>
      <c r="F26" t="s">
        <v>659</v>
      </c>
    </row>
    <row r="27" spans="1:6">
      <c r="A27" t="s">
        <v>26</v>
      </c>
      <c r="B27" t="s">
        <v>7</v>
      </c>
      <c r="C27" t="s">
        <v>246</v>
      </c>
      <c r="F27" t="s">
        <v>7</v>
      </c>
    </row>
    <row r="28" spans="1:6">
      <c r="A28" t="s">
        <v>27</v>
      </c>
      <c r="B28" s="11" t="s">
        <v>554</v>
      </c>
      <c r="C28" t="s">
        <v>117</v>
      </c>
      <c r="F28" s="11" t="s">
        <v>554</v>
      </c>
    </row>
    <row r="29" spans="1:6">
      <c r="A29" t="s">
        <v>28</v>
      </c>
      <c r="B29" t="s">
        <v>660</v>
      </c>
      <c r="C29" t="s">
        <v>313</v>
      </c>
      <c r="F29" t="s">
        <v>660</v>
      </c>
    </row>
    <row r="30" spans="1:6">
      <c r="A30" t="s">
        <v>29</v>
      </c>
      <c r="B30" t="s">
        <v>8</v>
      </c>
      <c r="C30" t="s">
        <v>247</v>
      </c>
      <c r="F30" t="s">
        <v>8</v>
      </c>
    </row>
    <row r="31" spans="1:6">
      <c r="B31" s="10" t="s">
        <v>661</v>
      </c>
      <c r="F31" s="10" t="s">
        <v>661</v>
      </c>
    </row>
    <row r="32" spans="1:6">
      <c r="B32" t="s">
        <v>662</v>
      </c>
      <c r="F32" t="s">
        <v>662</v>
      </c>
    </row>
    <row r="33" spans="2:6">
      <c r="B33" s="10" t="s">
        <v>663</v>
      </c>
      <c r="F33" s="10" t="s">
        <v>663</v>
      </c>
    </row>
    <row r="34" spans="2:6">
      <c r="B34" t="s">
        <v>312</v>
      </c>
      <c r="F34" t="s">
        <v>312</v>
      </c>
    </row>
    <row r="35" spans="2:6">
      <c r="B35" t="s">
        <v>9</v>
      </c>
      <c r="F35" t="s">
        <v>9</v>
      </c>
    </row>
    <row r="36" spans="2:6">
      <c r="B36" s="10" t="s">
        <v>664</v>
      </c>
      <c r="F36" s="10" t="s">
        <v>664</v>
      </c>
    </row>
    <row r="37" spans="2:6">
      <c r="B37" t="s">
        <v>665</v>
      </c>
      <c r="F37" t="s">
        <v>665</v>
      </c>
    </row>
    <row r="38" spans="2:6">
      <c r="B38" s="11" t="s">
        <v>666</v>
      </c>
      <c r="F38" s="11" t="s">
        <v>666</v>
      </c>
    </row>
    <row r="39" spans="2:6">
      <c r="B39" t="s">
        <v>667</v>
      </c>
      <c r="F39" t="s">
        <v>667</v>
      </c>
    </row>
    <row r="40" spans="2:6">
      <c r="B40" t="s">
        <v>12</v>
      </c>
      <c r="F40" t="s">
        <v>12</v>
      </c>
    </row>
    <row r="41" spans="2:6">
      <c r="B41" s="10" t="s">
        <v>668</v>
      </c>
      <c r="F41" s="10" t="s">
        <v>668</v>
      </c>
    </row>
    <row r="42" spans="2:6">
      <c r="B42" t="s">
        <v>459</v>
      </c>
      <c r="F42" t="s">
        <v>459</v>
      </c>
    </row>
    <row r="43" spans="2:6">
      <c r="B43" s="11" t="s">
        <v>587</v>
      </c>
      <c r="F43" s="11" t="s">
        <v>587</v>
      </c>
    </row>
    <row r="44" spans="2:6">
      <c r="B44" t="s">
        <v>669</v>
      </c>
      <c r="F44" t="s">
        <v>669</v>
      </c>
    </row>
    <row r="45" spans="2:6">
      <c r="B45" t="s">
        <v>13</v>
      </c>
      <c r="F45" t="s">
        <v>13</v>
      </c>
    </row>
    <row r="46" spans="2:6">
      <c r="B46" s="10" t="s">
        <v>670</v>
      </c>
      <c r="F46" s="10" t="s">
        <v>670</v>
      </c>
    </row>
    <row r="47" spans="2:6">
      <c r="B47" t="s">
        <v>358</v>
      </c>
      <c r="F47" t="s">
        <v>358</v>
      </c>
    </row>
    <row r="48" spans="2:6">
      <c r="B48" s="11" t="s">
        <v>584</v>
      </c>
      <c r="F48" s="11" t="s">
        <v>584</v>
      </c>
    </row>
    <row r="49" spans="2:6">
      <c r="B49" t="s">
        <v>449</v>
      </c>
      <c r="F49" t="s">
        <v>449</v>
      </c>
    </row>
    <row r="50" spans="2:6">
      <c r="B50" s="11" t="s">
        <v>671</v>
      </c>
      <c r="F50" s="11" t="s">
        <v>671</v>
      </c>
    </row>
    <row r="51" spans="2:6">
      <c r="B51" t="s">
        <v>254</v>
      </c>
      <c r="F51" t="s">
        <v>254</v>
      </c>
    </row>
    <row r="52" spans="2:6">
      <c r="B52" s="11" t="s">
        <v>672</v>
      </c>
      <c r="F52" s="11" t="s">
        <v>672</v>
      </c>
    </row>
    <row r="53" spans="2:6">
      <c r="B53" t="s">
        <v>268</v>
      </c>
      <c r="F53" t="s">
        <v>268</v>
      </c>
    </row>
    <row r="54" spans="2:6">
      <c r="B54" t="s">
        <v>14</v>
      </c>
      <c r="F54" t="s">
        <v>14</v>
      </c>
    </row>
    <row r="55" spans="2:6">
      <c r="B55" s="10" t="s">
        <v>673</v>
      </c>
      <c r="F55" s="10" t="s">
        <v>673</v>
      </c>
    </row>
    <row r="56" spans="2:6">
      <c r="B56" t="s">
        <v>674</v>
      </c>
      <c r="F56" t="s">
        <v>674</v>
      </c>
    </row>
    <row r="57" spans="2:6">
      <c r="B57" s="11" t="s">
        <v>587</v>
      </c>
      <c r="F57" s="11" t="s">
        <v>587</v>
      </c>
    </row>
    <row r="58" spans="2:6">
      <c r="B58" t="s">
        <v>572</v>
      </c>
      <c r="F58" t="s">
        <v>572</v>
      </c>
    </row>
    <row r="59" spans="2:6">
      <c r="B59" s="11" t="s">
        <v>625</v>
      </c>
      <c r="F59" s="11" t="s">
        <v>625</v>
      </c>
    </row>
    <row r="60" spans="2:6">
      <c r="B60" t="s">
        <v>373</v>
      </c>
      <c r="F60" t="s">
        <v>373</v>
      </c>
    </row>
    <row r="61" spans="2:6">
      <c r="B61" t="s">
        <v>15</v>
      </c>
      <c r="F61" t="s">
        <v>15</v>
      </c>
    </row>
    <row r="62" spans="2:6">
      <c r="B62" s="11" t="s">
        <v>675</v>
      </c>
      <c r="F62" s="11" t="s">
        <v>675</v>
      </c>
    </row>
    <row r="63" spans="2:6">
      <c r="B63" t="s">
        <v>676</v>
      </c>
      <c r="F63" t="s">
        <v>676</v>
      </c>
    </row>
    <row r="64" spans="2:6">
      <c r="B64" s="10" t="s">
        <v>677</v>
      </c>
      <c r="F64" s="10" t="s">
        <v>677</v>
      </c>
    </row>
    <row r="65" spans="2:6">
      <c r="B65" t="s">
        <v>307</v>
      </c>
      <c r="F65" t="s">
        <v>307</v>
      </c>
    </row>
    <row r="66" spans="2:6">
      <c r="B66" t="s">
        <v>16</v>
      </c>
      <c r="F66" t="s">
        <v>16</v>
      </c>
    </row>
    <row r="67" spans="2:6">
      <c r="B67" s="10" t="s">
        <v>678</v>
      </c>
      <c r="F67" s="10" t="s">
        <v>678</v>
      </c>
    </row>
    <row r="68" spans="2:6">
      <c r="B68" t="s">
        <v>679</v>
      </c>
      <c r="F68" t="s">
        <v>679</v>
      </c>
    </row>
    <row r="69" spans="2:6">
      <c r="B69" s="11" t="s">
        <v>680</v>
      </c>
      <c r="F69" s="11" t="s">
        <v>680</v>
      </c>
    </row>
    <row r="70" spans="2:6">
      <c r="B70" t="s">
        <v>681</v>
      </c>
      <c r="F70" t="s">
        <v>681</v>
      </c>
    </row>
    <row r="71" spans="2:6">
      <c r="B71" s="11" t="s">
        <v>682</v>
      </c>
      <c r="F71" s="11" t="s">
        <v>682</v>
      </c>
    </row>
    <row r="72" spans="2:6">
      <c r="B72" t="s">
        <v>662</v>
      </c>
      <c r="F72" t="s">
        <v>662</v>
      </c>
    </row>
    <row r="73" spans="2:6">
      <c r="B73" s="11" t="s">
        <v>584</v>
      </c>
      <c r="F73" s="11" t="s">
        <v>584</v>
      </c>
    </row>
    <row r="74" spans="2:6">
      <c r="B74" t="s">
        <v>312</v>
      </c>
      <c r="F74" t="s">
        <v>312</v>
      </c>
    </row>
    <row r="75" spans="2:6">
      <c r="B75" s="11" t="s">
        <v>683</v>
      </c>
      <c r="F75" s="11" t="s">
        <v>683</v>
      </c>
    </row>
    <row r="76" spans="2:6">
      <c r="B76" t="s">
        <v>473</v>
      </c>
      <c r="F76" t="s">
        <v>473</v>
      </c>
    </row>
    <row r="77" spans="2:6">
      <c r="B77" t="s">
        <v>17</v>
      </c>
      <c r="F77" t="s">
        <v>17</v>
      </c>
    </row>
    <row r="78" spans="2:6">
      <c r="B78" s="10" t="s">
        <v>594</v>
      </c>
      <c r="F78" s="10" t="s">
        <v>594</v>
      </c>
    </row>
    <row r="79" spans="2:6">
      <c r="B79" t="s">
        <v>684</v>
      </c>
      <c r="F79" t="s">
        <v>684</v>
      </c>
    </row>
    <row r="80" spans="2:6">
      <c r="B80" s="11" t="s">
        <v>625</v>
      </c>
      <c r="F80" s="11" t="s">
        <v>625</v>
      </c>
    </row>
    <row r="81" spans="2:6">
      <c r="B81" t="s">
        <v>609</v>
      </c>
      <c r="F81" t="s">
        <v>609</v>
      </c>
    </row>
    <row r="82" spans="2:6">
      <c r="B82" t="s">
        <v>18</v>
      </c>
      <c r="F82" t="s">
        <v>18</v>
      </c>
    </row>
    <row r="83" spans="2:6">
      <c r="B83" s="10" t="s">
        <v>685</v>
      </c>
      <c r="F83" s="10" t="s">
        <v>685</v>
      </c>
    </row>
    <row r="84" spans="2:6">
      <c r="B84" t="s">
        <v>686</v>
      </c>
      <c r="F84" t="s">
        <v>686</v>
      </c>
    </row>
    <row r="85" spans="2:6">
      <c r="B85" s="11" t="s">
        <v>560</v>
      </c>
      <c r="F85" s="11" t="s">
        <v>560</v>
      </c>
    </row>
    <row r="86" spans="2:6">
      <c r="B86" t="s">
        <v>566</v>
      </c>
      <c r="F86" t="s">
        <v>566</v>
      </c>
    </row>
    <row r="87" spans="2:6">
      <c r="B87" s="11" t="s">
        <v>554</v>
      </c>
      <c r="F87" s="11" t="s">
        <v>554</v>
      </c>
    </row>
    <row r="88" spans="2:6">
      <c r="B88" t="s">
        <v>687</v>
      </c>
      <c r="F88" t="s">
        <v>687</v>
      </c>
    </row>
    <row r="89" spans="2:6">
      <c r="B89" t="s">
        <v>329</v>
      </c>
      <c r="F89" t="s">
        <v>329</v>
      </c>
    </row>
    <row r="90" spans="2:6">
      <c r="B90" s="10" t="s">
        <v>592</v>
      </c>
      <c r="F90" s="10" t="s">
        <v>592</v>
      </c>
    </row>
    <row r="91" spans="2:6">
      <c r="B91" t="s">
        <v>381</v>
      </c>
      <c r="F91" t="s">
        <v>381</v>
      </c>
    </row>
    <row r="92" spans="2:6">
      <c r="B92" s="11" t="s">
        <v>560</v>
      </c>
      <c r="F92" s="11" t="s">
        <v>560</v>
      </c>
    </row>
    <row r="93" spans="2:6">
      <c r="B93" t="s">
        <v>593</v>
      </c>
      <c r="F93" t="s">
        <v>593</v>
      </c>
    </row>
    <row r="94" spans="2:6">
      <c r="B94" s="11" t="s">
        <v>594</v>
      </c>
      <c r="F94" s="11" t="s">
        <v>594</v>
      </c>
    </row>
    <row r="95" spans="2:6">
      <c r="B95" t="s">
        <v>595</v>
      </c>
      <c r="F95" t="s">
        <v>595</v>
      </c>
    </row>
    <row r="96" spans="2:6">
      <c r="B96" t="s">
        <v>19</v>
      </c>
      <c r="F96" t="s">
        <v>19</v>
      </c>
    </row>
    <row r="97" spans="2:6">
      <c r="B97" s="10" t="s">
        <v>688</v>
      </c>
      <c r="F97" s="10" t="s">
        <v>688</v>
      </c>
    </row>
    <row r="98" spans="2:6">
      <c r="B98" t="s">
        <v>689</v>
      </c>
      <c r="F98" t="s">
        <v>689</v>
      </c>
    </row>
    <row r="99" spans="2:6">
      <c r="B99" s="11" t="s">
        <v>554</v>
      </c>
      <c r="F99" s="11" t="s">
        <v>554</v>
      </c>
    </row>
    <row r="100" spans="2:6">
      <c r="B100" t="s">
        <v>690</v>
      </c>
      <c r="F100" t="s">
        <v>690</v>
      </c>
    </row>
    <row r="101" spans="2:6">
      <c r="B101" t="s">
        <v>20</v>
      </c>
      <c r="F101" t="s">
        <v>20</v>
      </c>
    </row>
    <row r="102" spans="2:6">
      <c r="B102" s="10" t="s">
        <v>691</v>
      </c>
      <c r="F102" s="10" t="s">
        <v>691</v>
      </c>
    </row>
    <row r="103" spans="2:6">
      <c r="B103" t="s">
        <v>615</v>
      </c>
      <c r="F103" t="s">
        <v>615</v>
      </c>
    </row>
    <row r="104" spans="2:6">
      <c r="B104" s="11" t="s">
        <v>584</v>
      </c>
      <c r="F104" s="11" t="s">
        <v>584</v>
      </c>
    </row>
    <row r="105" spans="2:6">
      <c r="B105" t="s">
        <v>582</v>
      </c>
      <c r="F105" t="s">
        <v>582</v>
      </c>
    </row>
    <row r="106" spans="2:6">
      <c r="B106" t="s">
        <v>21</v>
      </c>
      <c r="F106" t="s">
        <v>21</v>
      </c>
    </row>
    <row r="107" spans="2:6">
      <c r="B107" s="11" t="s">
        <v>692</v>
      </c>
      <c r="F107" s="11" t="s">
        <v>692</v>
      </c>
    </row>
    <row r="108" spans="2:6">
      <c r="B108" t="s">
        <v>264</v>
      </c>
      <c r="F108" t="s">
        <v>264</v>
      </c>
    </row>
    <row r="109" spans="2:6">
      <c r="B109" t="s">
        <v>22</v>
      </c>
      <c r="F109" t="s">
        <v>22</v>
      </c>
    </row>
    <row r="110" spans="2:6">
      <c r="B110" s="10" t="s">
        <v>626</v>
      </c>
      <c r="F110" s="10" t="s">
        <v>626</v>
      </c>
    </row>
    <row r="111" spans="2:6">
      <c r="B111" t="s">
        <v>627</v>
      </c>
      <c r="F111" t="s">
        <v>627</v>
      </c>
    </row>
    <row r="112" spans="2:6">
      <c r="B112" s="11" t="s">
        <v>628</v>
      </c>
      <c r="F112" s="11" t="s">
        <v>628</v>
      </c>
    </row>
    <row r="113" spans="2:6">
      <c r="B113" t="s">
        <v>303</v>
      </c>
      <c r="F113" t="s">
        <v>303</v>
      </c>
    </row>
    <row r="114" spans="2:6">
      <c r="B114" s="11" t="s">
        <v>629</v>
      </c>
      <c r="F114" s="11" t="s">
        <v>629</v>
      </c>
    </row>
    <row r="115" spans="2:6">
      <c r="B115" t="s">
        <v>630</v>
      </c>
      <c r="F115" t="s">
        <v>630</v>
      </c>
    </row>
    <row r="116" spans="2:6">
      <c r="B116" s="11" t="s">
        <v>625</v>
      </c>
      <c r="F116" s="11" t="s">
        <v>625</v>
      </c>
    </row>
    <row r="117" spans="2:6">
      <c r="B117" t="s">
        <v>631</v>
      </c>
      <c r="F117" t="s">
        <v>631</v>
      </c>
    </row>
    <row r="118" spans="2:6">
      <c r="B118" t="s">
        <v>23</v>
      </c>
      <c r="F118" t="s">
        <v>23</v>
      </c>
    </row>
    <row r="119" spans="2:6">
      <c r="B119" s="10" t="s">
        <v>693</v>
      </c>
      <c r="F119" s="10" t="s">
        <v>693</v>
      </c>
    </row>
    <row r="120" spans="2:6">
      <c r="B120" t="s">
        <v>669</v>
      </c>
      <c r="F120" t="s">
        <v>669</v>
      </c>
    </row>
    <row r="121" spans="2:6">
      <c r="B121" s="11" t="s">
        <v>560</v>
      </c>
      <c r="F121" s="11" t="s">
        <v>560</v>
      </c>
    </row>
    <row r="122" spans="2:6">
      <c r="B122" t="s">
        <v>631</v>
      </c>
      <c r="F122" t="s">
        <v>631</v>
      </c>
    </row>
    <row r="123" spans="2:6">
      <c r="B123" s="11" t="s">
        <v>591</v>
      </c>
      <c r="F123" s="11" t="s">
        <v>591</v>
      </c>
    </row>
    <row r="124" spans="2:6">
      <c r="B124" t="s">
        <v>694</v>
      </c>
      <c r="F124" t="s">
        <v>694</v>
      </c>
    </row>
    <row r="125" spans="2:6">
      <c r="B125" t="s">
        <v>24</v>
      </c>
      <c r="F125" t="s">
        <v>24</v>
      </c>
    </row>
    <row r="126" spans="2:6">
      <c r="B126" t="s">
        <v>25</v>
      </c>
      <c r="F126" t="s">
        <v>25</v>
      </c>
    </row>
    <row r="127" spans="2:6">
      <c r="B127" s="10" t="s">
        <v>695</v>
      </c>
      <c r="F127" s="10" t="s">
        <v>695</v>
      </c>
    </row>
    <row r="128" spans="2:6">
      <c r="B128" t="s">
        <v>696</v>
      </c>
      <c r="F128" t="s">
        <v>696</v>
      </c>
    </row>
    <row r="129" spans="2:6">
      <c r="B129" s="11" t="s">
        <v>697</v>
      </c>
      <c r="F129" s="11" t="s">
        <v>697</v>
      </c>
    </row>
    <row r="130" spans="2:6">
      <c r="B130" t="s">
        <v>449</v>
      </c>
      <c r="F130" t="s">
        <v>449</v>
      </c>
    </row>
    <row r="131" spans="2:6">
      <c r="B131" t="s">
        <v>26</v>
      </c>
      <c r="F131" t="s">
        <v>26</v>
      </c>
    </row>
    <row r="132" spans="2:6">
      <c r="B132" t="s">
        <v>27</v>
      </c>
      <c r="F132" t="s">
        <v>27</v>
      </c>
    </row>
    <row r="133" spans="2:6">
      <c r="B133" s="10" t="s">
        <v>622</v>
      </c>
      <c r="F133" s="10" t="s">
        <v>622</v>
      </c>
    </row>
    <row r="134" spans="2:6">
      <c r="B134" t="s">
        <v>252</v>
      </c>
      <c r="F134" t="s">
        <v>252</v>
      </c>
    </row>
    <row r="135" spans="2:6">
      <c r="B135" t="s">
        <v>28</v>
      </c>
      <c r="F135" t="s">
        <v>28</v>
      </c>
    </row>
    <row r="136" spans="2:6">
      <c r="B136" s="10" t="s">
        <v>698</v>
      </c>
      <c r="F136" s="10" t="s">
        <v>698</v>
      </c>
    </row>
    <row r="137" spans="2:6">
      <c r="B137" t="s">
        <v>699</v>
      </c>
      <c r="F137" t="s">
        <v>699</v>
      </c>
    </row>
    <row r="138" spans="2:6">
      <c r="B138" s="11" t="s">
        <v>700</v>
      </c>
      <c r="F138" s="11" t="s">
        <v>700</v>
      </c>
    </row>
    <row r="139" spans="2:6">
      <c r="B139" t="s">
        <v>280</v>
      </c>
      <c r="F139" t="s">
        <v>280</v>
      </c>
    </row>
    <row r="140" spans="2:6">
      <c r="B140" t="s">
        <v>29</v>
      </c>
      <c r="F140" t="s">
        <v>29</v>
      </c>
    </row>
    <row r="141" spans="2:6">
      <c r="B141" s="10" t="s">
        <v>701</v>
      </c>
      <c r="F141" s="10" t="s">
        <v>701</v>
      </c>
    </row>
    <row r="142" spans="2:6">
      <c r="B142" t="s">
        <v>631</v>
      </c>
      <c r="F142" t="s">
        <v>631</v>
      </c>
    </row>
  </sheetData>
  <autoFilter ref="F1:F252" xr:uid="{3B7EAAA5-1C52-B542-A152-04CB62AD56E5}"/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A68F-807E-104C-96F5-0B890E7CCAD2}">
  <dimension ref="A2:H186"/>
  <sheetViews>
    <sheetView workbookViewId="0">
      <selection activeCell="H3" sqref="H3"/>
    </sheetView>
  </sheetViews>
  <sheetFormatPr baseColWidth="10" defaultRowHeight="16"/>
  <cols>
    <col min="2" max="2" width="25.1640625" customWidth="1"/>
  </cols>
  <sheetData>
    <row r="2" spans="1:8">
      <c r="A2" t="s">
        <v>333</v>
      </c>
      <c r="B2" t="s">
        <v>333</v>
      </c>
      <c r="C2" t="s">
        <v>316</v>
      </c>
      <c r="E2" t="s">
        <v>333</v>
      </c>
    </row>
    <row r="3" spans="1:8">
      <c r="A3" t="s">
        <v>334</v>
      </c>
      <c r="B3" s="11" t="s">
        <v>729</v>
      </c>
      <c r="C3" t="s">
        <v>317</v>
      </c>
      <c r="E3" s="11" t="s">
        <v>729</v>
      </c>
      <c r="H3">
        <f>33/(33+43)</f>
        <v>0.43421052631578949</v>
      </c>
    </row>
    <row r="4" spans="1:8">
      <c r="A4" t="s">
        <v>40</v>
      </c>
      <c r="B4" t="s">
        <v>730</v>
      </c>
      <c r="C4" t="s">
        <v>62</v>
      </c>
      <c r="E4" t="s">
        <v>730</v>
      </c>
    </row>
    <row r="5" spans="1:8">
      <c r="A5" t="s">
        <v>41</v>
      </c>
      <c r="B5" s="10" t="s">
        <v>731</v>
      </c>
      <c r="C5" t="s">
        <v>63</v>
      </c>
      <c r="E5" s="10" t="s">
        <v>731</v>
      </c>
    </row>
    <row r="6" spans="1:8">
      <c r="A6" t="s">
        <v>42</v>
      </c>
      <c r="B6" t="s">
        <v>310</v>
      </c>
      <c r="C6" t="s">
        <v>64</v>
      </c>
      <c r="E6" t="s">
        <v>310</v>
      </c>
    </row>
    <row r="7" spans="1:8">
      <c r="A7" t="s">
        <v>11</v>
      </c>
      <c r="B7" t="s">
        <v>334</v>
      </c>
      <c r="C7" t="s">
        <v>65</v>
      </c>
      <c r="E7" t="s">
        <v>334</v>
      </c>
    </row>
    <row r="8" spans="1:8">
      <c r="A8" t="s">
        <v>335</v>
      </c>
      <c r="B8" s="11" t="s">
        <v>560</v>
      </c>
      <c r="C8" t="s">
        <v>318</v>
      </c>
      <c r="E8" s="11" t="s">
        <v>560</v>
      </c>
    </row>
    <row r="9" spans="1:8">
      <c r="A9" t="s">
        <v>43</v>
      </c>
      <c r="B9" t="s">
        <v>270</v>
      </c>
      <c r="C9" t="s">
        <v>66</v>
      </c>
      <c r="E9" t="s">
        <v>270</v>
      </c>
    </row>
    <row r="10" spans="1:8">
      <c r="A10" t="s">
        <v>336</v>
      </c>
      <c r="B10" s="11" t="s">
        <v>554</v>
      </c>
      <c r="C10" t="s">
        <v>319</v>
      </c>
      <c r="E10" s="11" t="s">
        <v>554</v>
      </c>
    </row>
    <row r="11" spans="1:8">
      <c r="A11" t="s">
        <v>337</v>
      </c>
      <c r="B11" t="s">
        <v>428</v>
      </c>
      <c r="C11" t="s">
        <v>248</v>
      </c>
      <c r="E11" t="s">
        <v>428</v>
      </c>
    </row>
    <row r="12" spans="1:8">
      <c r="A12" t="s">
        <v>44</v>
      </c>
      <c r="B12" t="s">
        <v>40</v>
      </c>
      <c r="C12" t="s">
        <v>320</v>
      </c>
      <c r="E12" t="s">
        <v>40</v>
      </c>
    </row>
    <row r="13" spans="1:8">
      <c r="A13" t="s">
        <v>338</v>
      </c>
      <c r="B13" t="s">
        <v>41</v>
      </c>
      <c r="C13" t="s">
        <v>321</v>
      </c>
      <c r="E13" t="s">
        <v>41</v>
      </c>
    </row>
    <row r="14" spans="1:8">
      <c r="A14" t="s">
        <v>46</v>
      </c>
      <c r="B14" s="10" t="s">
        <v>732</v>
      </c>
      <c r="C14" t="s">
        <v>69</v>
      </c>
      <c r="E14" s="10" t="s">
        <v>732</v>
      </c>
    </row>
    <row r="15" spans="1:8">
      <c r="A15" t="s">
        <v>47</v>
      </c>
      <c r="B15" t="s">
        <v>733</v>
      </c>
      <c r="C15" t="s">
        <v>70</v>
      </c>
      <c r="E15" t="s">
        <v>733</v>
      </c>
    </row>
    <row r="16" spans="1:8">
      <c r="A16" t="s">
        <v>48</v>
      </c>
      <c r="B16" s="11" t="s">
        <v>560</v>
      </c>
      <c r="C16" t="s">
        <v>71</v>
      </c>
      <c r="E16" s="11" t="s">
        <v>560</v>
      </c>
    </row>
    <row r="17" spans="1:5">
      <c r="A17" t="s">
        <v>339</v>
      </c>
      <c r="B17" t="s">
        <v>734</v>
      </c>
      <c r="C17" t="s">
        <v>322</v>
      </c>
      <c r="E17" t="s">
        <v>734</v>
      </c>
    </row>
    <row r="18" spans="1:5">
      <c r="A18" t="s">
        <v>49</v>
      </c>
      <c r="B18" t="s">
        <v>42</v>
      </c>
      <c r="C18" t="s">
        <v>72</v>
      </c>
      <c r="E18" t="s">
        <v>42</v>
      </c>
    </row>
    <row r="19" spans="1:5">
      <c r="A19" t="s">
        <v>50</v>
      </c>
      <c r="B19" s="10" t="s">
        <v>642</v>
      </c>
      <c r="C19" t="s">
        <v>73</v>
      </c>
      <c r="E19" s="10" t="s">
        <v>642</v>
      </c>
    </row>
    <row r="20" spans="1:5">
      <c r="A20" t="s">
        <v>52</v>
      </c>
      <c r="B20" t="s">
        <v>643</v>
      </c>
      <c r="C20" t="s">
        <v>75</v>
      </c>
      <c r="E20" t="s">
        <v>643</v>
      </c>
    </row>
    <row r="21" spans="1:5">
      <c r="A21" t="s">
        <v>53</v>
      </c>
      <c r="B21" s="11" t="s">
        <v>560</v>
      </c>
      <c r="C21" t="s">
        <v>76</v>
      </c>
      <c r="E21" s="11" t="s">
        <v>560</v>
      </c>
    </row>
    <row r="22" spans="1:5">
      <c r="A22" t="s">
        <v>340</v>
      </c>
      <c r="B22" t="s">
        <v>644</v>
      </c>
      <c r="C22" t="s">
        <v>323</v>
      </c>
      <c r="E22" t="s">
        <v>644</v>
      </c>
    </row>
    <row r="23" spans="1:5">
      <c r="A23" t="s">
        <v>54</v>
      </c>
      <c r="B23" s="11" t="s">
        <v>556</v>
      </c>
      <c r="C23" t="s">
        <v>77</v>
      </c>
      <c r="E23" s="11" t="s">
        <v>556</v>
      </c>
    </row>
    <row r="24" spans="1:5">
      <c r="A24" t="s">
        <v>55</v>
      </c>
      <c r="B24" t="s">
        <v>361</v>
      </c>
      <c r="C24" t="s">
        <v>78</v>
      </c>
      <c r="E24" t="s">
        <v>361</v>
      </c>
    </row>
    <row r="25" spans="1:5">
      <c r="A25" t="s">
        <v>56</v>
      </c>
      <c r="B25" t="s">
        <v>11</v>
      </c>
      <c r="C25" t="s">
        <v>79</v>
      </c>
      <c r="E25" t="s">
        <v>11</v>
      </c>
    </row>
    <row r="26" spans="1:5">
      <c r="A26" t="s">
        <v>57</v>
      </c>
      <c r="B26" s="10" t="s">
        <v>735</v>
      </c>
      <c r="C26" t="s">
        <v>80</v>
      </c>
      <c r="E26" s="10" t="s">
        <v>735</v>
      </c>
    </row>
    <row r="27" spans="1:5">
      <c r="A27" t="s">
        <v>341</v>
      </c>
      <c r="B27" t="s">
        <v>736</v>
      </c>
      <c r="C27" t="s">
        <v>324</v>
      </c>
      <c r="E27" t="s">
        <v>736</v>
      </c>
    </row>
    <row r="28" spans="1:5">
      <c r="A28" t="s">
        <v>58</v>
      </c>
      <c r="B28" s="11" t="s">
        <v>700</v>
      </c>
      <c r="C28" t="s">
        <v>81</v>
      </c>
      <c r="E28" s="11" t="s">
        <v>700</v>
      </c>
    </row>
    <row r="29" spans="1:5">
      <c r="A29" t="s">
        <v>59</v>
      </c>
      <c r="B29" t="s">
        <v>737</v>
      </c>
      <c r="C29" t="s">
        <v>82</v>
      </c>
      <c r="E29" t="s">
        <v>737</v>
      </c>
    </row>
    <row r="30" spans="1:5">
      <c r="A30" t="s">
        <v>45</v>
      </c>
      <c r="B30" t="s">
        <v>335</v>
      </c>
      <c r="C30" t="s">
        <v>83</v>
      </c>
      <c r="E30" t="s">
        <v>335</v>
      </c>
    </row>
    <row r="31" spans="1:5">
      <c r="A31" t="s">
        <v>342</v>
      </c>
      <c r="B31" s="10" t="s">
        <v>738</v>
      </c>
      <c r="C31" t="s">
        <v>325</v>
      </c>
      <c r="E31" s="10" t="s">
        <v>738</v>
      </c>
    </row>
    <row r="32" spans="1:5">
      <c r="A32" t="s">
        <v>329</v>
      </c>
      <c r="B32" t="s">
        <v>739</v>
      </c>
      <c r="C32" t="s">
        <v>109</v>
      </c>
      <c r="E32" t="s">
        <v>739</v>
      </c>
    </row>
    <row r="33" spans="1:5">
      <c r="A33" t="s">
        <v>60</v>
      </c>
      <c r="B33" s="11" t="s">
        <v>554</v>
      </c>
      <c r="C33" t="s">
        <v>84</v>
      </c>
      <c r="E33" s="11" t="s">
        <v>554</v>
      </c>
    </row>
    <row r="34" spans="1:5">
      <c r="A34" t="s">
        <v>61</v>
      </c>
      <c r="B34" t="s">
        <v>740</v>
      </c>
      <c r="C34" t="s">
        <v>85</v>
      </c>
      <c r="E34" t="s">
        <v>740</v>
      </c>
    </row>
    <row r="35" spans="1:5">
      <c r="B35" t="s">
        <v>43</v>
      </c>
      <c r="E35" t="s">
        <v>43</v>
      </c>
    </row>
    <row r="36" spans="1:5">
      <c r="B36" s="10" t="s">
        <v>741</v>
      </c>
      <c r="E36" s="10" t="s">
        <v>741</v>
      </c>
    </row>
    <row r="37" spans="1:5">
      <c r="B37" t="s">
        <v>742</v>
      </c>
      <c r="E37" t="s">
        <v>742</v>
      </c>
    </row>
    <row r="38" spans="1:5">
      <c r="B38" s="10" t="s">
        <v>743</v>
      </c>
      <c r="E38" s="10" t="s">
        <v>743</v>
      </c>
    </row>
    <row r="39" spans="1:5">
      <c r="B39" t="s">
        <v>744</v>
      </c>
      <c r="E39" t="s">
        <v>744</v>
      </c>
    </row>
    <row r="40" spans="1:5">
      <c r="B40" s="11" t="s">
        <v>738</v>
      </c>
      <c r="E40" s="11" t="s">
        <v>738</v>
      </c>
    </row>
    <row r="41" spans="1:5">
      <c r="B41" t="s">
        <v>609</v>
      </c>
      <c r="E41" t="s">
        <v>609</v>
      </c>
    </row>
    <row r="42" spans="1:5">
      <c r="B42" t="s">
        <v>336</v>
      </c>
      <c r="E42" t="s">
        <v>336</v>
      </c>
    </row>
    <row r="43" spans="1:5">
      <c r="B43" t="s">
        <v>337</v>
      </c>
      <c r="E43" t="s">
        <v>337</v>
      </c>
    </row>
    <row r="44" spans="1:5">
      <c r="B44" s="10" t="s">
        <v>745</v>
      </c>
      <c r="E44" s="10" t="s">
        <v>745</v>
      </c>
    </row>
    <row r="45" spans="1:5">
      <c r="B45" t="s">
        <v>303</v>
      </c>
      <c r="E45" t="s">
        <v>303</v>
      </c>
    </row>
    <row r="46" spans="1:5">
      <c r="B46" s="11" t="s">
        <v>639</v>
      </c>
      <c r="E46" s="11" t="s">
        <v>639</v>
      </c>
    </row>
    <row r="47" spans="1:5">
      <c r="B47" t="s">
        <v>590</v>
      </c>
      <c r="E47" t="s">
        <v>590</v>
      </c>
    </row>
    <row r="48" spans="1:5">
      <c r="B48" t="s">
        <v>44</v>
      </c>
      <c r="E48" t="s">
        <v>44</v>
      </c>
    </row>
    <row r="49" spans="2:5">
      <c r="B49" s="10" t="s">
        <v>632</v>
      </c>
      <c r="E49" s="10" t="s">
        <v>632</v>
      </c>
    </row>
    <row r="50" spans="2:5">
      <c r="B50" t="s">
        <v>633</v>
      </c>
      <c r="E50" t="s">
        <v>633</v>
      </c>
    </row>
    <row r="51" spans="2:5">
      <c r="B51" s="11" t="s">
        <v>625</v>
      </c>
      <c r="E51" s="11" t="s">
        <v>625</v>
      </c>
    </row>
    <row r="52" spans="2:5">
      <c r="B52" t="s">
        <v>634</v>
      </c>
      <c r="E52" t="s">
        <v>634</v>
      </c>
    </row>
    <row r="53" spans="2:5">
      <c r="B53" t="s">
        <v>338</v>
      </c>
      <c r="E53" t="s">
        <v>338</v>
      </c>
    </row>
    <row r="54" spans="2:5">
      <c r="B54" s="10" t="s">
        <v>746</v>
      </c>
      <c r="E54" s="10" t="s">
        <v>746</v>
      </c>
    </row>
    <row r="55" spans="2:5">
      <c r="B55" t="s">
        <v>747</v>
      </c>
      <c r="E55" t="s">
        <v>747</v>
      </c>
    </row>
    <row r="56" spans="2:5">
      <c r="B56" s="11" t="s">
        <v>731</v>
      </c>
      <c r="E56" s="11" t="s">
        <v>731</v>
      </c>
    </row>
    <row r="57" spans="2:5">
      <c r="B57" t="s">
        <v>748</v>
      </c>
      <c r="E57" t="s">
        <v>748</v>
      </c>
    </row>
    <row r="58" spans="2:5">
      <c r="B58" t="s">
        <v>46</v>
      </c>
      <c r="E58" t="s">
        <v>46</v>
      </c>
    </row>
    <row r="59" spans="2:5">
      <c r="B59" s="10" t="s">
        <v>749</v>
      </c>
      <c r="E59" s="10" t="s">
        <v>749</v>
      </c>
    </row>
    <row r="60" spans="2:5">
      <c r="B60" t="s">
        <v>750</v>
      </c>
      <c r="E60" t="s">
        <v>750</v>
      </c>
    </row>
    <row r="61" spans="2:5">
      <c r="B61" s="11" t="s">
        <v>576</v>
      </c>
      <c r="E61" s="11" t="s">
        <v>576</v>
      </c>
    </row>
    <row r="62" spans="2:5">
      <c r="B62" t="s">
        <v>566</v>
      </c>
      <c r="E62" t="s">
        <v>566</v>
      </c>
    </row>
    <row r="63" spans="2:5">
      <c r="B63" s="11" t="s">
        <v>751</v>
      </c>
      <c r="E63" s="11" t="s">
        <v>751</v>
      </c>
    </row>
    <row r="64" spans="2:5">
      <c r="B64" t="s">
        <v>737</v>
      </c>
      <c r="E64" t="s">
        <v>737</v>
      </c>
    </row>
    <row r="65" spans="2:5">
      <c r="B65" t="s">
        <v>47</v>
      </c>
      <c r="E65" t="s">
        <v>47</v>
      </c>
    </row>
    <row r="66" spans="2:5">
      <c r="B66" s="10" t="s">
        <v>752</v>
      </c>
      <c r="E66" s="10" t="s">
        <v>752</v>
      </c>
    </row>
    <row r="67" spans="2:5">
      <c r="B67" t="s">
        <v>753</v>
      </c>
      <c r="E67" t="s">
        <v>753</v>
      </c>
    </row>
    <row r="68" spans="2:5">
      <c r="B68" s="11" t="s">
        <v>608</v>
      </c>
      <c r="E68" s="11" t="s">
        <v>608</v>
      </c>
    </row>
    <row r="69" spans="2:5">
      <c r="B69" t="s">
        <v>618</v>
      </c>
      <c r="E69" t="s">
        <v>618</v>
      </c>
    </row>
    <row r="70" spans="2:5">
      <c r="B70" s="11" t="s">
        <v>556</v>
      </c>
      <c r="E70" s="11" t="s">
        <v>556</v>
      </c>
    </row>
    <row r="71" spans="2:5">
      <c r="B71" t="s">
        <v>618</v>
      </c>
      <c r="E71" t="s">
        <v>618</v>
      </c>
    </row>
    <row r="72" spans="2:5">
      <c r="B72" t="s">
        <v>48</v>
      </c>
      <c r="E72" t="s">
        <v>48</v>
      </c>
    </row>
    <row r="73" spans="2:5">
      <c r="B73" s="10" t="s">
        <v>754</v>
      </c>
      <c r="E73" s="10" t="s">
        <v>754</v>
      </c>
    </row>
    <row r="74" spans="2:5">
      <c r="B74" t="s">
        <v>755</v>
      </c>
      <c r="E74" t="s">
        <v>755</v>
      </c>
    </row>
    <row r="75" spans="2:5">
      <c r="B75" t="s">
        <v>339</v>
      </c>
      <c r="E75" t="s">
        <v>339</v>
      </c>
    </row>
    <row r="76" spans="2:5">
      <c r="B76" s="10" t="s">
        <v>756</v>
      </c>
      <c r="E76" s="10" t="s">
        <v>756</v>
      </c>
    </row>
    <row r="77" spans="2:5">
      <c r="B77" t="s">
        <v>757</v>
      </c>
      <c r="E77" t="s">
        <v>757</v>
      </c>
    </row>
    <row r="78" spans="2:5">
      <c r="B78" t="s">
        <v>49</v>
      </c>
      <c r="E78" t="s">
        <v>49</v>
      </c>
    </row>
    <row r="79" spans="2:5">
      <c r="B79" s="10" t="s">
        <v>604</v>
      </c>
      <c r="E79" s="10" t="s">
        <v>604</v>
      </c>
    </row>
    <row r="80" spans="2:5">
      <c r="B80" t="s">
        <v>605</v>
      </c>
      <c r="E80" t="s">
        <v>605</v>
      </c>
    </row>
    <row r="81" spans="2:5">
      <c r="B81" s="11" t="s">
        <v>560</v>
      </c>
      <c r="E81" s="11" t="s">
        <v>560</v>
      </c>
    </row>
    <row r="82" spans="2:5">
      <c r="B82" t="s">
        <v>423</v>
      </c>
      <c r="E82" t="s">
        <v>423</v>
      </c>
    </row>
    <row r="83" spans="2:5">
      <c r="B83" s="11" t="s">
        <v>554</v>
      </c>
      <c r="E83" s="11" t="s">
        <v>554</v>
      </c>
    </row>
    <row r="84" spans="2:5">
      <c r="B84" t="s">
        <v>606</v>
      </c>
      <c r="E84" t="s">
        <v>606</v>
      </c>
    </row>
    <row r="85" spans="2:5">
      <c r="B85" t="s">
        <v>50</v>
      </c>
      <c r="E85" t="s">
        <v>50</v>
      </c>
    </row>
    <row r="86" spans="2:5">
      <c r="B86" s="10" t="s">
        <v>758</v>
      </c>
      <c r="E86" s="10" t="s">
        <v>758</v>
      </c>
    </row>
    <row r="87" spans="2:5">
      <c r="B87" t="s">
        <v>759</v>
      </c>
      <c r="E87" t="s">
        <v>759</v>
      </c>
    </row>
    <row r="88" spans="2:5">
      <c r="B88" s="11" t="s">
        <v>639</v>
      </c>
      <c r="E88" s="11" t="s">
        <v>639</v>
      </c>
    </row>
    <row r="89" spans="2:5">
      <c r="B89" t="s">
        <v>760</v>
      </c>
      <c r="E89" t="s">
        <v>760</v>
      </c>
    </row>
    <row r="90" spans="2:5">
      <c r="B90" t="s">
        <v>52</v>
      </c>
      <c r="E90" t="s">
        <v>52</v>
      </c>
    </row>
    <row r="91" spans="2:5">
      <c r="B91" s="10" t="s">
        <v>591</v>
      </c>
      <c r="E91" s="10" t="s">
        <v>591</v>
      </c>
    </row>
    <row r="92" spans="2:5">
      <c r="B92" t="s">
        <v>761</v>
      </c>
      <c r="E92" t="s">
        <v>761</v>
      </c>
    </row>
    <row r="93" spans="2:5">
      <c r="B93" s="11" t="s">
        <v>560</v>
      </c>
      <c r="E93" s="11" t="s">
        <v>560</v>
      </c>
    </row>
    <row r="94" spans="2:5">
      <c r="B94" t="s">
        <v>762</v>
      </c>
      <c r="E94" t="s">
        <v>762</v>
      </c>
    </row>
    <row r="95" spans="2:5">
      <c r="B95" s="11" t="s">
        <v>584</v>
      </c>
      <c r="E95" s="11" t="s">
        <v>584</v>
      </c>
    </row>
    <row r="96" spans="2:5">
      <c r="B96" t="s">
        <v>358</v>
      </c>
      <c r="E96" t="s">
        <v>358</v>
      </c>
    </row>
    <row r="97" spans="2:5">
      <c r="B97" t="s">
        <v>53</v>
      </c>
      <c r="E97" t="s">
        <v>53</v>
      </c>
    </row>
    <row r="98" spans="2:5">
      <c r="B98" s="10" t="s">
        <v>763</v>
      </c>
      <c r="E98" s="10" t="s">
        <v>763</v>
      </c>
    </row>
    <row r="99" spans="2:5">
      <c r="B99" t="s">
        <v>764</v>
      </c>
      <c r="E99" t="s">
        <v>764</v>
      </c>
    </row>
    <row r="100" spans="2:5">
      <c r="B100" s="11" t="s">
        <v>584</v>
      </c>
      <c r="E100" s="11" t="s">
        <v>584</v>
      </c>
    </row>
    <row r="101" spans="2:5">
      <c r="B101" t="s">
        <v>765</v>
      </c>
      <c r="E101" t="s">
        <v>765</v>
      </c>
    </row>
    <row r="102" spans="2:5">
      <c r="B102" s="11" t="s">
        <v>700</v>
      </c>
      <c r="E102" s="11" t="s">
        <v>700</v>
      </c>
    </row>
    <row r="103" spans="2:5">
      <c r="B103" t="s">
        <v>766</v>
      </c>
      <c r="E103" t="s">
        <v>766</v>
      </c>
    </row>
    <row r="104" spans="2:5">
      <c r="B104" t="s">
        <v>340</v>
      </c>
      <c r="E104" t="s">
        <v>340</v>
      </c>
    </row>
    <row r="105" spans="2:5">
      <c r="B105" s="10" t="s">
        <v>767</v>
      </c>
      <c r="E105" s="10" t="s">
        <v>767</v>
      </c>
    </row>
    <row r="106" spans="2:5">
      <c r="B106" t="s">
        <v>310</v>
      </c>
      <c r="E106" t="s">
        <v>310</v>
      </c>
    </row>
    <row r="107" spans="2:5">
      <c r="B107" s="10" t="s">
        <v>768</v>
      </c>
      <c r="E107" s="10" t="s">
        <v>768</v>
      </c>
    </row>
    <row r="108" spans="2:5">
      <c r="B108" t="s">
        <v>268</v>
      </c>
      <c r="E108" t="s">
        <v>268</v>
      </c>
    </row>
    <row r="109" spans="2:5">
      <c r="B109" s="11" t="s">
        <v>632</v>
      </c>
      <c r="E109" s="11" t="s">
        <v>632</v>
      </c>
    </row>
    <row r="110" spans="2:5">
      <c r="B110" t="s">
        <v>667</v>
      </c>
      <c r="E110" t="s">
        <v>667</v>
      </c>
    </row>
    <row r="111" spans="2:5">
      <c r="B111" t="s">
        <v>54</v>
      </c>
      <c r="E111" t="s">
        <v>54</v>
      </c>
    </row>
    <row r="112" spans="2:5">
      <c r="B112" s="10" t="s">
        <v>610</v>
      </c>
      <c r="E112" s="10" t="s">
        <v>610</v>
      </c>
    </row>
    <row r="113" spans="2:5">
      <c r="B113" t="s">
        <v>435</v>
      </c>
      <c r="E113" t="s">
        <v>435</v>
      </c>
    </row>
    <row r="114" spans="2:5">
      <c r="B114" t="s">
        <v>55</v>
      </c>
      <c r="E114" t="s">
        <v>55</v>
      </c>
    </row>
    <row r="115" spans="2:5">
      <c r="B115" s="10" t="s">
        <v>552</v>
      </c>
      <c r="E115" s="10" t="s">
        <v>552</v>
      </c>
    </row>
    <row r="116" spans="2:5">
      <c r="B116" t="s">
        <v>553</v>
      </c>
      <c r="E116" t="s">
        <v>553</v>
      </c>
    </row>
    <row r="117" spans="2:5">
      <c r="B117" s="11" t="s">
        <v>554</v>
      </c>
      <c r="E117" s="11" t="s">
        <v>554</v>
      </c>
    </row>
    <row r="118" spans="2:5">
      <c r="B118" t="s">
        <v>555</v>
      </c>
      <c r="E118" t="s">
        <v>555</v>
      </c>
    </row>
    <row r="119" spans="2:5">
      <c r="B119" s="11" t="s">
        <v>556</v>
      </c>
      <c r="E119" s="11" t="s">
        <v>556</v>
      </c>
    </row>
    <row r="120" spans="2:5">
      <c r="B120" t="s">
        <v>557</v>
      </c>
      <c r="E120" t="s">
        <v>557</v>
      </c>
    </row>
    <row r="121" spans="2:5">
      <c r="B121" t="s">
        <v>56</v>
      </c>
      <c r="E121" t="s">
        <v>56</v>
      </c>
    </row>
    <row r="122" spans="2:5">
      <c r="B122" s="10" t="s">
        <v>769</v>
      </c>
      <c r="E122" s="10" t="s">
        <v>769</v>
      </c>
    </row>
    <row r="123" spans="2:5">
      <c r="B123" t="s">
        <v>770</v>
      </c>
      <c r="E123" t="s">
        <v>770</v>
      </c>
    </row>
    <row r="124" spans="2:5">
      <c r="B124" s="11" t="s">
        <v>554</v>
      </c>
      <c r="E124" s="11" t="s">
        <v>554</v>
      </c>
    </row>
    <row r="125" spans="2:5">
      <c r="B125" t="s">
        <v>771</v>
      </c>
      <c r="E125" t="s">
        <v>771</v>
      </c>
    </row>
    <row r="126" spans="2:5">
      <c r="B126" s="11" t="s">
        <v>560</v>
      </c>
      <c r="E126" s="11" t="s">
        <v>560</v>
      </c>
    </row>
    <row r="127" spans="2:5">
      <c r="B127" t="s">
        <v>772</v>
      </c>
      <c r="E127" t="s">
        <v>772</v>
      </c>
    </row>
    <row r="128" spans="2:5">
      <c r="B128" s="11" t="s">
        <v>556</v>
      </c>
      <c r="E128" s="11" t="s">
        <v>556</v>
      </c>
    </row>
    <row r="129" spans="2:5">
      <c r="B129" t="s">
        <v>773</v>
      </c>
      <c r="E129" t="s">
        <v>773</v>
      </c>
    </row>
    <row r="130" spans="2:5">
      <c r="B130" t="s">
        <v>57</v>
      </c>
      <c r="E130" t="s">
        <v>57</v>
      </c>
    </row>
    <row r="131" spans="2:5">
      <c r="B131" s="10" t="s">
        <v>599</v>
      </c>
      <c r="E131" s="10" t="s">
        <v>599</v>
      </c>
    </row>
    <row r="132" spans="2:5">
      <c r="B132" t="s">
        <v>600</v>
      </c>
      <c r="E132" t="s">
        <v>600</v>
      </c>
    </row>
    <row r="133" spans="2:5">
      <c r="B133" t="s">
        <v>341</v>
      </c>
      <c r="E133" t="s">
        <v>341</v>
      </c>
    </row>
    <row r="134" spans="2:5">
      <c r="B134" s="11" t="s">
        <v>560</v>
      </c>
      <c r="E134" s="11" t="s">
        <v>560</v>
      </c>
    </row>
    <row r="135" spans="2:5">
      <c r="B135" t="s">
        <v>375</v>
      </c>
      <c r="E135" t="s">
        <v>375</v>
      </c>
    </row>
    <row r="136" spans="2:5">
      <c r="B136" s="10" t="s">
        <v>774</v>
      </c>
      <c r="E136" s="10" t="s">
        <v>774</v>
      </c>
    </row>
    <row r="137" spans="2:5">
      <c r="B137" t="s">
        <v>775</v>
      </c>
      <c r="E137" t="s">
        <v>775</v>
      </c>
    </row>
    <row r="138" spans="2:5">
      <c r="B138" s="10" t="s">
        <v>776</v>
      </c>
      <c r="E138" s="10" t="s">
        <v>776</v>
      </c>
    </row>
    <row r="139" spans="2:5">
      <c r="B139" t="s">
        <v>440</v>
      </c>
      <c r="E139" t="s">
        <v>440</v>
      </c>
    </row>
    <row r="140" spans="2:5">
      <c r="B140" t="s">
        <v>58</v>
      </c>
      <c r="E140" t="s">
        <v>58</v>
      </c>
    </row>
    <row r="141" spans="2:5">
      <c r="B141" s="11" t="s">
        <v>777</v>
      </c>
      <c r="E141" s="11" t="s">
        <v>777</v>
      </c>
    </row>
    <row r="142" spans="2:5">
      <c r="B142" t="s">
        <v>424</v>
      </c>
      <c r="E142" t="s">
        <v>424</v>
      </c>
    </row>
    <row r="143" spans="2:5">
      <c r="B143" s="11" t="s">
        <v>556</v>
      </c>
      <c r="E143" s="11" t="s">
        <v>556</v>
      </c>
    </row>
    <row r="144" spans="2:5">
      <c r="B144" t="s">
        <v>270</v>
      </c>
      <c r="E144" t="s">
        <v>270</v>
      </c>
    </row>
    <row r="145" spans="2:5">
      <c r="B145" s="11" t="s">
        <v>778</v>
      </c>
      <c r="E145" s="11" t="s">
        <v>778</v>
      </c>
    </row>
    <row r="146" spans="2:5">
      <c r="B146" t="s">
        <v>282</v>
      </c>
      <c r="E146" t="s">
        <v>282</v>
      </c>
    </row>
    <row r="147" spans="2:5">
      <c r="B147" t="s">
        <v>59</v>
      </c>
      <c r="E147" t="s">
        <v>59</v>
      </c>
    </row>
    <row r="148" spans="2:5">
      <c r="B148" s="10" t="s">
        <v>779</v>
      </c>
      <c r="E148" s="10" t="s">
        <v>779</v>
      </c>
    </row>
    <row r="149" spans="2:5">
      <c r="B149" t="s">
        <v>780</v>
      </c>
      <c r="E149" t="s">
        <v>780</v>
      </c>
    </row>
    <row r="150" spans="2:5">
      <c r="B150" s="11" t="s">
        <v>556</v>
      </c>
      <c r="E150" s="11" t="s">
        <v>556</v>
      </c>
    </row>
    <row r="151" spans="2:5">
      <c r="B151" t="s">
        <v>781</v>
      </c>
      <c r="E151" t="s">
        <v>781</v>
      </c>
    </row>
    <row r="152" spans="2:5">
      <c r="B152" s="11" t="s">
        <v>782</v>
      </c>
      <c r="E152" s="11" t="s">
        <v>782</v>
      </c>
    </row>
    <row r="153" spans="2:5">
      <c r="B153" t="s">
        <v>783</v>
      </c>
      <c r="E153" t="s">
        <v>783</v>
      </c>
    </row>
    <row r="154" spans="2:5">
      <c r="B154" s="11" t="s">
        <v>554</v>
      </c>
      <c r="E154" s="11" t="s">
        <v>554</v>
      </c>
    </row>
    <row r="155" spans="2:5">
      <c r="B155" t="s">
        <v>784</v>
      </c>
      <c r="E155" t="s">
        <v>784</v>
      </c>
    </row>
    <row r="156" spans="2:5">
      <c r="B156" t="s">
        <v>45</v>
      </c>
      <c r="E156" t="s">
        <v>45</v>
      </c>
    </row>
    <row r="157" spans="2:5">
      <c r="B157" s="10" t="s">
        <v>785</v>
      </c>
      <c r="E157" s="10" t="s">
        <v>785</v>
      </c>
    </row>
    <row r="158" spans="2:5">
      <c r="B158" t="s">
        <v>786</v>
      </c>
      <c r="E158" t="s">
        <v>786</v>
      </c>
    </row>
    <row r="159" spans="2:5">
      <c r="B159" s="10" t="s">
        <v>787</v>
      </c>
      <c r="E159" s="10" t="s">
        <v>787</v>
      </c>
    </row>
    <row r="160" spans="2:5">
      <c r="B160" t="s">
        <v>280</v>
      </c>
      <c r="E160" t="s">
        <v>280</v>
      </c>
    </row>
    <row r="161" spans="2:5">
      <c r="B161" s="11" t="s">
        <v>587</v>
      </c>
      <c r="E161" s="11" t="s">
        <v>587</v>
      </c>
    </row>
    <row r="162" spans="2:5">
      <c r="B162" t="s">
        <v>694</v>
      </c>
      <c r="E162" t="s">
        <v>694</v>
      </c>
    </row>
    <row r="163" spans="2:5">
      <c r="B163" s="11" t="s">
        <v>680</v>
      </c>
      <c r="E163" s="11" t="s">
        <v>680</v>
      </c>
    </row>
    <row r="164" spans="2:5">
      <c r="B164" t="s">
        <v>379</v>
      </c>
      <c r="E164" t="s">
        <v>379</v>
      </c>
    </row>
    <row r="165" spans="2:5">
      <c r="B165" t="s">
        <v>342</v>
      </c>
      <c r="E165" t="s">
        <v>342</v>
      </c>
    </row>
    <row r="166" spans="2:5">
      <c r="B166" t="s">
        <v>329</v>
      </c>
      <c r="E166" t="s">
        <v>329</v>
      </c>
    </row>
    <row r="167" spans="2:5">
      <c r="B167" s="10" t="s">
        <v>592</v>
      </c>
      <c r="E167" s="10" t="s">
        <v>592</v>
      </c>
    </row>
    <row r="168" spans="2:5">
      <c r="B168" t="s">
        <v>381</v>
      </c>
      <c r="E168" t="s">
        <v>381</v>
      </c>
    </row>
    <row r="169" spans="2:5">
      <c r="B169" s="11" t="s">
        <v>560</v>
      </c>
      <c r="E169" s="11" t="s">
        <v>560</v>
      </c>
    </row>
    <row r="170" spans="2:5">
      <c r="B170" t="s">
        <v>593</v>
      </c>
      <c r="E170" t="s">
        <v>593</v>
      </c>
    </row>
    <row r="171" spans="2:5">
      <c r="B171" s="11" t="s">
        <v>594</v>
      </c>
      <c r="E171" s="11" t="s">
        <v>594</v>
      </c>
    </row>
    <row r="172" spans="2:5">
      <c r="B172" t="s">
        <v>595</v>
      </c>
      <c r="E172" t="s">
        <v>595</v>
      </c>
    </row>
    <row r="173" spans="2:5">
      <c r="B173" t="s">
        <v>60</v>
      </c>
      <c r="E173" t="s">
        <v>60</v>
      </c>
    </row>
    <row r="174" spans="2:5">
      <c r="B174" s="10" t="s">
        <v>788</v>
      </c>
      <c r="E174" s="10" t="s">
        <v>788</v>
      </c>
    </row>
    <row r="175" spans="2:5">
      <c r="B175" t="s">
        <v>789</v>
      </c>
      <c r="E175" t="s">
        <v>789</v>
      </c>
    </row>
    <row r="176" spans="2:5">
      <c r="B176" s="11" t="s">
        <v>560</v>
      </c>
      <c r="E176" s="11" t="s">
        <v>560</v>
      </c>
    </row>
    <row r="177" spans="2:5">
      <c r="B177" t="s">
        <v>790</v>
      </c>
      <c r="E177" t="s">
        <v>790</v>
      </c>
    </row>
    <row r="178" spans="2:5">
      <c r="B178" s="11" t="s">
        <v>791</v>
      </c>
      <c r="E178" s="11" t="s">
        <v>791</v>
      </c>
    </row>
    <row r="179" spans="2:5">
      <c r="B179" t="s">
        <v>792</v>
      </c>
      <c r="E179" t="s">
        <v>792</v>
      </c>
    </row>
    <row r="180" spans="2:5">
      <c r="B180" t="s">
        <v>61</v>
      </c>
      <c r="E180" t="s">
        <v>61</v>
      </c>
    </row>
    <row r="181" spans="2:5">
      <c r="B181" s="10" t="s">
        <v>793</v>
      </c>
      <c r="E181" s="10" t="s">
        <v>793</v>
      </c>
    </row>
    <row r="182" spans="2:5">
      <c r="B182" t="s">
        <v>794</v>
      </c>
      <c r="E182" t="s">
        <v>794</v>
      </c>
    </row>
    <row r="183" spans="2:5">
      <c r="B183" s="10" t="s">
        <v>795</v>
      </c>
      <c r="E183" s="10" t="s">
        <v>795</v>
      </c>
    </row>
    <row r="184" spans="2:5">
      <c r="B184" t="s">
        <v>796</v>
      </c>
      <c r="E184" t="s">
        <v>796</v>
      </c>
    </row>
    <row r="185" spans="2:5">
      <c r="B185" s="11" t="s">
        <v>560</v>
      </c>
      <c r="E185" s="11" t="s">
        <v>560</v>
      </c>
    </row>
    <row r="186" spans="2:5">
      <c r="B186" t="s">
        <v>797</v>
      </c>
      <c r="E186" t="s">
        <v>797</v>
      </c>
    </row>
  </sheetData>
  <autoFilter ref="E1:E241" xr:uid="{1A349155-8E93-624F-B505-947079645898}"/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A7CF-BA59-9C4F-BF62-639C81D30572}">
  <dimension ref="A2:J181"/>
  <sheetViews>
    <sheetView workbookViewId="0">
      <selection activeCell="J2" sqref="J2:J3"/>
    </sheetView>
  </sheetViews>
  <sheetFormatPr baseColWidth="10" defaultRowHeight="16"/>
  <cols>
    <col min="2" max="2" width="25.33203125" customWidth="1"/>
  </cols>
  <sheetData>
    <row r="2" spans="1:10">
      <c r="A2" t="s">
        <v>55</v>
      </c>
      <c r="B2" t="s">
        <v>55</v>
      </c>
      <c r="C2" t="s">
        <v>78</v>
      </c>
      <c r="G2" t="s">
        <v>55</v>
      </c>
      <c r="J2">
        <f>30/72</f>
        <v>0.41666666666666669</v>
      </c>
    </row>
    <row r="3" spans="1:10">
      <c r="A3" t="s">
        <v>130</v>
      </c>
      <c r="B3" s="10" t="s">
        <v>552</v>
      </c>
      <c r="C3" t="s">
        <v>97</v>
      </c>
      <c r="G3" s="10" t="s">
        <v>552</v>
      </c>
      <c r="J3">
        <f>30/36</f>
        <v>0.83333333333333337</v>
      </c>
    </row>
    <row r="4" spans="1:10">
      <c r="A4" t="s">
        <v>131</v>
      </c>
      <c r="B4" t="s">
        <v>553</v>
      </c>
      <c r="C4" t="s">
        <v>98</v>
      </c>
      <c r="G4" t="s">
        <v>553</v>
      </c>
    </row>
    <row r="5" spans="1:10">
      <c r="A5" t="s">
        <v>132</v>
      </c>
      <c r="B5" s="11" t="s">
        <v>554</v>
      </c>
      <c r="C5" t="s">
        <v>99</v>
      </c>
      <c r="G5" s="11" t="s">
        <v>554</v>
      </c>
    </row>
    <row r="6" spans="1:10">
      <c r="A6" t="s">
        <v>133</v>
      </c>
      <c r="B6" t="s">
        <v>555</v>
      </c>
      <c r="C6" t="s">
        <v>100</v>
      </c>
      <c r="G6" t="s">
        <v>555</v>
      </c>
    </row>
    <row r="7" spans="1:10">
      <c r="A7" t="s">
        <v>134</v>
      </c>
      <c r="B7" s="11" t="s">
        <v>556</v>
      </c>
      <c r="C7" t="s">
        <v>101</v>
      </c>
      <c r="G7" s="11" t="s">
        <v>556</v>
      </c>
    </row>
    <row r="8" spans="1:10">
      <c r="A8" t="s">
        <v>135</v>
      </c>
      <c r="B8" t="s">
        <v>557</v>
      </c>
      <c r="C8" t="s">
        <v>102</v>
      </c>
      <c r="G8" t="s">
        <v>557</v>
      </c>
    </row>
    <row r="9" spans="1:10">
      <c r="A9" t="s">
        <v>136</v>
      </c>
      <c r="B9" t="s">
        <v>130</v>
      </c>
      <c r="C9" t="s">
        <v>103</v>
      </c>
      <c r="G9" t="s">
        <v>130</v>
      </c>
    </row>
    <row r="10" spans="1:10">
      <c r="A10" t="s">
        <v>137</v>
      </c>
      <c r="B10" s="11" t="s">
        <v>558</v>
      </c>
      <c r="C10" t="s">
        <v>104</v>
      </c>
      <c r="G10" s="11" t="s">
        <v>558</v>
      </c>
    </row>
    <row r="11" spans="1:10">
      <c r="A11" t="s">
        <v>138</v>
      </c>
      <c r="B11" t="s">
        <v>559</v>
      </c>
      <c r="C11" t="s">
        <v>105</v>
      </c>
      <c r="G11" t="s">
        <v>559</v>
      </c>
    </row>
    <row r="12" spans="1:10">
      <c r="A12" t="s">
        <v>139</v>
      </c>
      <c r="B12" t="s">
        <v>131</v>
      </c>
      <c r="C12" t="s">
        <v>106</v>
      </c>
      <c r="G12" t="s">
        <v>131</v>
      </c>
    </row>
    <row r="13" spans="1:10">
      <c r="A13" t="s">
        <v>328</v>
      </c>
      <c r="B13" s="10" t="s">
        <v>560</v>
      </c>
      <c r="C13" t="s">
        <v>107</v>
      </c>
      <c r="G13" s="10" t="s">
        <v>560</v>
      </c>
    </row>
    <row r="14" spans="1:10">
      <c r="A14" t="s">
        <v>51</v>
      </c>
      <c r="B14" t="s">
        <v>561</v>
      </c>
      <c r="C14" t="s">
        <v>74</v>
      </c>
      <c r="G14" t="s">
        <v>561</v>
      </c>
    </row>
    <row r="15" spans="1:10">
      <c r="A15" t="s">
        <v>140</v>
      </c>
      <c r="B15" s="11" t="s">
        <v>562</v>
      </c>
      <c r="C15" t="s">
        <v>108</v>
      </c>
      <c r="G15" s="11" t="s">
        <v>562</v>
      </c>
    </row>
    <row r="16" spans="1:10">
      <c r="A16" t="s">
        <v>329</v>
      </c>
      <c r="B16" t="s">
        <v>563</v>
      </c>
      <c r="C16" t="s">
        <v>109</v>
      </c>
      <c r="G16" t="s">
        <v>563</v>
      </c>
    </row>
    <row r="17" spans="1:7">
      <c r="A17" t="s">
        <v>141</v>
      </c>
      <c r="B17" t="s">
        <v>132</v>
      </c>
      <c r="C17" t="s">
        <v>110</v>
      </c>
      <c r="G17" t="s">
        <v>132</v>
      </c>
    </row>
    <row r="18" spans="1:7">
      <c r="A18" t="s">
        <v>57</v>
      </c>
      <c r="B18" s="10" t="s">
        <v>564</v>
      </c>
      <c r="C18" t="s">
        <v>80</v>
      </c>
      <c r="G18" s="10" t="s">
        <v>564</v>
      </c>
    </row>
    <row r="19" spans="1:7">
      <c r="A19" t="s">
        <v>142</v>
      </c>
      <c r="B19" t="s">
        <v>377</v>
      </c>
      <c r="C19" t="s">
        <v>111</v>
      </c>
      <c r="G19" t="s">
        <v>377</v>
      </c>
    </row>
    <row r="20" spans="1:7">
      <c r="A20" t="s">
        <v>49</v>
      </c>
      <c r="B20" s="11" t="s">
        <v>560</v>
      </c>
      <c r="C20" t="s">
        <v>72</v>
      </c>
      <c r="G20" s="11" t="s">
        <v>560</v>
      </c>
    </row>
    <row r="21" spans="1:7">
      <c r="A21" t="s">
        <v>143</v>
      </c>
      <c r="B21" t="s">
        <v>250</v>
      </c>
      <c r="C21" t="s">
        <v>112</v>
      </c>
      <c r="G21" t="s">
        <v>250</v>
      </c>
    </row>
    <row r="22" spans="1:7">
      <c r="A22" t="s">
        <v>144</v>
      </c>
      <c r="B22" s="11" t="s">
        <v>554</v>
      </c>
      <c r="C22" t="s">
        <v>77</v>
      </c>
      <c r="G22" s="11" t="s">
        <v>554</v>
      </c>
    </row>
    <row r="23" spans="1:7">
      <c r="A23" t="s">
        <v>145</v>
      </c>
      <c r="B23" t="s">
        <v>565</v>
      </c>
      <c r="C23" t="s">
        <v>113</v>
      </c>
      <c r="G23" t="s">
        <v>565</v>
      </c>
    </row>
    <row r="24" spans="1:7">
      <c r="A24" t="s">
        <v>330</v>
      </c>
      <c r="B24" s="11" t="s">
        <v>556</v>
      </c>
      <c r="C24" t="s">
        <v>326</v>
      </c>
      <c r="G24" s="11" t="s">
        <v>556</v>
      </c>
    </row>
    <row r="25" spans="1:7">
      <c r="A25" t="s">
        <v>146</v>
      </c>
      <c r="B25" t="s">
        <v>566</v>
      </c>
      <c r="C25" t="s">
        <v>114</v>
      </c>
      <c r="G25" t="s">
        <v>566</v>
      </c>
    </row>
    <row r="26" spans="1:7">
      <c r="A26" t="s">
        <v>147</v>
      </c>
      <c r="B26" t="s">
        <v>133</v>
      </c>
      <c r="C26" t="s">
        <v>115</v>
      </c>
      <c r="G26" t="s">
        <v>133</v>
      </c>
    </row>
    <row r="27" spans="1:7">
      <c r="A27" t="s">
        <v>148</v>
      </c>
      <c r="B27" t="s">
        <v>134</v>
      </c>
      <c r="C27" t="s">
        <v>116</v>
      </c>
      <c r="G27" t="s">
        <v>134</v>
      </c>
    </row>
    <row r="28" spans="1:7">
      <c r="A28" t="s">
        <v>27</v>
      </c>
      <c r="B28" s="10" t="s">
        <v>567</v>
      </c>
      <c r="C28" t="s">
        <v>117</v>
      </c>
      <c r="G28" s="10" t="s">
        <v>567</v>
      </c>
    </row>
    <row r="29" spans="1:7">
      <c r="A29" t="s">
        <v>331</v>
      </c>
      <c r="B29" t="s">
        <v>568</v>
      </c>
      <c r="C29" t="s">
        <v>118</v>
      </c>
      <c r="G29" t="s">
        <v>568</v>
      </c>
    </row>
    <row r="30" spans="1:7">
      <c r="A30" t="s">
        <v>22</v>
      </c>
      <c r="B30" t="s">
        <v>135</v>
      </c>
      <c r="C30" t="s">
        <v>119</v>
      </c>
      <c r="G30" t="s">
        <v>135</v>
      </c>
    </row>
    <row r="31" spans="1:7">
      <c r="A31" t="s">
        <v>44</v>
      </c>
      <c r="B31" s="11" t="s">
        <v>560</v>
      </c>
      <c r="C31" t="s">
        <v>68</v>
      </c>
      <c r="G31" s="11" t="s">
        <v>560</v>
      </c>
    </row>
    <row r="32" spans="1:7">
      <c r="A32" t="s">
        <v>332</v>
      </c>
      <c r="B32" t="s">
        <v>428</v>
      </c>
      <c r="C32" t="s">
        <v>327</v>
      </c>
      <c r="G32" t="s">
        <v>428</v>
      </c>
    </row>
    <row r="33" spans="1:7">
      <c r="A33" t="s">
        <v>40</v>
      </c>
      <c r="B33" t="s">
        <v>136</v>
      </c>
      <c r="C33" t="s">
        <v>62</v>
      </c>
      <c r="G33" t="s">
        <v>136</v>
      </c>
    </row>
    <row r="34" spans="1:7">
      <c r="A34" t="s">
        <v>149</v>
      </c>
      <c r="B34" s="10" t="s">
        <v>569</v>
      </c>
      <c r="C34" t="s">
        <v>120</v>
      </c>
      <c r="G34" s="10" t="s">
        <v>569</v>
      </c>
    </row>
    <row r="35" spans="1:7">
      <c r="A35" t="s">
        <v>42</v>
      </c>
      <c r="B35" t="s">
        <v>570</v>
      </c>
      <c r="C35" t="s">
        <v>64</v>
      </c>
      <c r="G35" t="s">
        <v>570</v>
      </c>
    </row>
    <row r="36" spans="1:7">
      <c r="A36" t="s">
        <v>150</v>
      </c>
      <c r="B36" s="11" t="s">
        <v>571</v>
      </c>
      <c r="C36" t="s">
        <v>121</v>
      </c>
      <c r="G36" s="11" t="s">
        <v>571</v>
      </c>
    </row>
    <row r="37" spans="1:7">
      <c r="A37" t="s">
        <v>30</v>
      </c>
      <c r="B37" t="s">
        <v>572</v>
      </c>
      <c r="C37" t="s">
        <v>122</v>
      </c>
      <c r="G37" t="s">
        <v>572</v>
      </c>
    </row>
    <row r="38" spans="1:7">
      <c r="B38" t="s">
        <v>137</v>
      </c>
      <c r="G38" t="s">
        <v>137</v>
      </c>
    </row>
    <row r="39" spans="1:7">
      <c r="B39" s="10" t="s">
        <v>573</v>
      </c>
      <c r="G39" s="10" t="s">
        <v>573</v>
      </c>
    </row>
    <row r="40" spans="1:7">
      <c r="B40" t="s">
        <v>574</v>
      </c>
      <c r="G40" t="s">
        <v>574</v>
      </c>
    </row>
    <row r="41" spans="1:7">
      <c r="B41" t="s">
        <v>138</v>
      </c>
      <c r="G41" t="s">
        <v>138</v>
      </c>
    </row>
    <row r="42" spans="1:7">
      <c r="B42" s="10" t="s">
        <v>575</v>
      </c>
      <c r="G42" s="10" t="s">
        <v>575</v>
      </c>
    </row>
    <row r="43" spans="1:7">
      <c r="B43" t="s">
        <v>299</v>
      </c>
      <c r="G43" t="s">
        <v>299</v>
      </c>
    </row>
    <row r="44" spans="1:7">
      <c r="B44" s="11" t="s">
        <v>576</v>
      </c>
      <c r="G44" s="11" t="s">
        <v>576</v>
      </c>
    </row>
    <row r="45" spans="1:7">
      <c r="B45" t="s">
        <v>424</v>
      </c>
      <c r="G45" t="s">
        <v>424</v>
      </c>
    </row>
    <row r="46" spans="1:7">
      <c r="B46" t="s">
        <v>139</v>
      </c>
      <c r="G46" t="s">
        <v>139</v>
      </c>
    </row>
    <row r="47" spans="1:7">
      <c r="B47" s="10" t="s">
        <v>577</v>
      </c>
      <c r="G47" s="10" t="s">
        <v>577</v>
      </c>
    </row>
    <row r="48" spans="1:7">
      <c r="B48" t="s">
        <v>578</v>
      </c>
      <c r="G48" t="s">
        <v>578</v>
      </c>
    </row>
    <row r="49" spans="2:7">
      <c r="B49" s="11" t="s">
        <v>579</v>
      </c>
      <c r="G49" s="11" t="s">
        <v>579</v>
      </c>
    </row>
    <row r="50" spans="2:7">
      <c r="B50" t="s">
        <v>455</v>
      </c>
      <c r="G50" t="s">
        <v>455</v>
      </c>
    </row>
    <row r="51" spans="2:7">
      <c r="B51" s="11" t="s">
        <v>580</v>
      </c>
      <c r="G51" s="11" t="s">
        <v>580</v>
      </c>
    </row>
    <row r="52" spans="2:7">
      <c r="B52" t="s">
        <v>581</v>
      </c>
      <c r="G52" t="s">
        <v>581</v>
      </c>
    </row>
    <row r="53" spans="2:7">
      <c r="B53" s="11" t="s">
        <v>560</v>
      </c>
      <c r="G53" s="11" t="s">
        <v>560</v>
      </c>
    </row>
    <row r="54" spans="2:7">
      <c r="B54" t="s">
        <v>582</v>
      </c>
      <c r="G54" t="s">
        <v>582</v>
      </c>
    </row>
    <row r="55" spans="2:7">
      <c r="B55" t="s">
        <v>328</v>
      </c>
      <c r="G55" t="s">
        <v>328</v>
      </c>
    </row>
    <row r="56" spans="2:7">
      <c r="B56" s="10" t="s">
        <v>583</v>
      </c>
      <c r="G56" s="10" t="s">
        <v>583</v>
      </c>
    </row>
    <row r="57" spans="2:7">
      <c r="B57" t="s">
        <v>285</v>
      </c>
      <c r="G57" t="s">
        <v>285</v>
      </c>
    </row>
    <row r="58" spans="2:7">
      <c r="B58" t="s">
        <v>51</v>
      </c>
      <c r="G58" t="s">
        <v>51</v>
      </c>
    </row>
    <row r="59" spans="2:7">
      <c r="B59" s="10" t="s">
        <v>584</v>
      </c>
      <c r="G59" s="10" t="s">
        <v>584</v>
      </c>
    </row>
    <row r="60" spans="2:7">
      <c r="B60" t="s">
        <v>585</v>
      </c>
      <c r="G60" t="s">
        <v>585</v>
      </c>
    </row>
    <row r="61" spans="2:7">
      <c r="B61" s="11" t="s">
        <v>560</v>
      </c>
      <c r="G61" s="11" t="s">
        <v>560</v>
      </c>
    </row>
    <row r="62" spans="2:7">
      <c r="B62" t="s">
        <v>586</v>
      </c>
      <c r="G62" t="s">
        <v>586</v>
      </c>
    </row>
    <row r="63" spans="2:7">
      <c r="B63" s="11" t="s">
        <v>587</v>
      </c>
      <c r="G63" s="11" t="s">
        <v>587</v>
      </c>
    </row>
    <row r="64" spans="2:7">
      <c r="B64" t="s">
        <v>588</v>
      </c>
      <c r="G64" t="s">
        <v>588</v>
      </c>
    </row>
    <row r="65" spans="2:7">
      <c r="B65" t="s">
        <v>140</v>
      </c>
      <c r="G65" t="s">
        <v>140</v>
      </c>
    </row>
    <row r="66" spans="2:7">
      <c r="B66" s="10" t="s">
        <v>589</v>
      </c>
      <c r="G66" s="10" t="s">
        <v>589</v>
      </c>
    </row>
    <row r="67" spans="2:7">
      <c r="B67" t="s">
        <v>590</v>
      </c>
      <c r="G67" t="s">
        <v>590</v>
      </c>
    </row>
    <row r="68" spans="2:7">
      <c r="B68" s="11" t="s">
        <v>591</v>
      </c>
      <c r="G68" s="11" t="s">
        <v>591</v>
      </c>
    </row>
    <row r="69" spans="2:7">
      <c r="B69" t="s">
        <v>254</v>
      </c>
      <c r="G69" t="s">
        <v>254</v>
      </c>
    </row>
    <row r="70" spans="2:7">
      <c r="B70" t="s">
        <v>329</v>
      </c>
      <c r="G70" t="s">
        <v>329</v>
      </c>
    </row>
    <row r="71" spans="2:7">
      <c r="B71" s="10" t="s">
        <v>592</v>
      </c>
      <c r="G71" s="10" t="s">
        <v>592</v>
      </c>
    </row>
    <row r="72" spans="2:7">
      <c r="B72" t="s">
        <v>381</v>
      </c>
      <c r="G72" t="s">
        <v>381</v>
      </c>
    </row>
    <row r="73" spans="2:7">
      <c r="B73" s="11" t="s">
        <v>560</v>
      </c>
      <c r="G73" s="11" t="s">
        <v>560</v>
      </c>
    </row>
    <row r="74" spans="2:7">
      <c r="B74" t="s">
        <v>593</v>
      </c>
      <c r="G74" t="s">
        <v>593</v>
      </c>
    </row>
    <row r="75" spans="2:7">
      <c r="B75" s="11" t="s">
        <v>594</v>
      </c>
      <c r="G75" s="11" t="s">
        <v>594</v>
      </c>
    </row>
    <row r="76" spans="2:7">
      <c r="B76" t="s">
        <v>595</v>
      </c>
      <c r="G76" t="s">
        <v>595</v>
      </c>
    </row>
    <row r="77" spans="2:7">
      <c r="B77" t="s">
        <v>141</v>
      </c>
      <c r="G77" t="s">
        <v>141</v>
      </c>
    </row>
    <row r="78" spans="2:7">
      <c r="B78" s="10" t="s">
        <v>596</v>
      </c>
      <c r="G78" s="10" t="s">
        <v>596</v>
      </c>
    </row>
    <row r="79" spans="2:7">
      <c r="B79" t="s">
        <v>597</v>
      </c>
      <c r="G79" t="s">
        <v>597</v>
      </c>
    </row>
    <row r="80" spans="2:7">
      <c r="B80" s="11" t="s">
        <v>560</v>
      </c>
      <c r="G80" s="11" t="s">
        <v>560</v>
      </c>
    </row>
    <row r="81" spans="2:7">
      <c r="B81" t="s">
        <v>598</v>
      </c>
      <c r="G81" t="s">
        <v>598</v>
      </c>
    </row>
    <row r="82" spans="2:7">
      <c r="B82" t="s">
        <v>57</v>
      </c>
      <c r="G82" t="s">
        <v>57</v>
      </c>
    </row>
    <row r="83" spans="2:7">
      <c r="B83" s="10" t="s">
        <v>599</v>
      </c>
      <c r="G83" s="10" t="s">
        <v>599</v>
      </c>
    </row>
    <row r="84" spans="2:7">
      <c r="B84" t="s">
        <v>600</v>
      </c>
      <c r="G84" t="s">
        <v>600</v>
      </c>
    </row>
    <row r="85" spans="2:7">
      <c r="B85" t="s">
        <v>142</v>
      </c>
      <c r="G85" t="s">
        <v>142</v>
      </c>
    </row>
    <row r="86" spans="2:7">
      <c r="B86" s="10" t="s">
        <v>601</v>
      </c>
      <c r="G86" s="10" t="s">
        <v>601</v>
      </c>
    </row>
    <row r="87" spans="2:7">
      <c r="B87" t="s">
        <v>602</v>
      </c>
      <c r="G87" t="s">
        <v>602</v>
      </c>
    </row>
    <row r="88" spans="2:7">
      <c r="B88" s="11" t="s">
        <v>556</v>
      </c>
      <c r="G88" s="11" t="s">
        <v>556</v>
      </c>
    </row>
    <row r="89" spans="2:7">
      <c r="B89" t="s">
        <v>603</v>
      </c>
      <c r="G89" t="s">
        <v>603</v>
      </c>
    </row>
    <row r="90" spans="2:7">
      <c r="B90" t="s">
        <v>49</v>
      </c>
      <c r="G90" t="s">
        <v>49</v>
      </c>
    </row>
    <row r="91" spans="2:7">
      <c r="B91" s="10" t="s">
        <v>604</v>
      </c>
      <c r="G91" s="10" t="s">
        <v>604</v>
      </c>
    </row>
    <row r="92" spans="2:7">
      <c r="B92" t="s">
        <v>605</v>
      </c>
      <c r="G92" t="s">
        <v>605</v>
      </c>
    </row>
    <row r="93" spans="2:7">
      <c r="B93" s="11" t="s">
        <v>560</v>
      </c>
      <c r="G93" s="11" t="s">
        <v>560</v>
      </c>
    </row>
    <row r="94" spans="2:7">
      <c r="B94" t="s">
        <v>423</v>
      </c>
      <c r="G94" t="s">
        <v>423</v>
      </c>
    </row>
    <row r="95" spans="2:7">
      <c r="B95" s="11" t="s">
        <v>554</v>
      </c>
      <c r="G95" s="11" t="s">
        <v>554</v>
      </c>
    </row>
    <row r="96" spans="2:7">
      <c r="B96" t="s">
        <v>606</v>
      </c>
      <c r="G96" t="s">
        <v>606</v>
      </c>
    </row>
    <row r="97" spans="2:7">
      <c r="B97" t="s">
        <v>143</v>
      </c>
      <c r="G97" t="s">
        <v>143</v>
      </c>
    </row>
    <row r="98" spans="2:7">
      <c r="B98" s="10" t="s">
        <v>607</v>
      </c>
      <c r="G98" s="10" t="s">
        <v>607</v>
      </c>
    </row>
    <row r="99" spans="2:7">
      <c r="B99" t="s">
        <v>379</v>
      </c>
      <c r="G99" t="s">
        <v>379</v>
      </c>
    </row>
    <row r="100" spans="2:7">
      <c r="B100" s="11" t="s">
        <v>608</v>
      </c>
      <c r="G100" s="11" t="s">
        <v>608</v>
      </c>
    </row>
    <row r="101" spans="2:7">
      <c r="B101" t="s">
        <v>424</v>
      </c>
      <c r="G101" t="s">
        <v>424</v>
      </c>
    </row>
    <row r="102" spans="2:7">
      <c r="B102" t="s">
        <v>144</v>
      </c>
      <c r="G102" t="s">
        <v>144</v>
      </c>
    </row>
    <row r="103" spans="2:7">
      <c r="B103" s="11" t="s">
        <v>560</v>
      </c>
      <c r="G103" s="11" t="s">
        <v>560</v>
      </c>
    </row>
    <row r="104" spans="2:7">
      <c r="B104" t="s">
        <v>609</v>
      </c>
      <c r="G104" t="s">
        <v>609</v>
      </c>
    </row>
    <row r="105" spans="2:7">
      <c r="B105" s="10" t="s">
        <v>610</v>
      </c>
      <c r="G105" s="10" t="s">
        <v>610</v>
      </c>
    </row>
    <row r="106" spans="2:7">
      <c r="B106" t="s">
        <v>297</v>
      </c>
      <c r="G106" t="s">
        <v>297</v>
      </c>
    </row>
    <row r="107" spans="2:7">
      <c r="B107" t="s">
        <v>145</v>
      </c>
      <c r="G107" t="s">
        <v>145</v>
      </c>
    </row>
    <row r="108" spans="2:7">
      <c r="B108" s="10" t="s">
        <v>611</v>
      </c>
      <c r="G108" s="10" t="s">
        <v>611</v>
      </c>
    </row>
    <row r="109" spans="2:7">
      <c r="B109" t="s">
        <v>612</v>
      </c>
      <c r="G109" t="s">
        <v>612</v>
      </c>
    </row>
    <row r="110" spans="2:7">
      <c r="B110" s="11" t="s">
        <v>560</v>
      </c>
      <c r="G110" s="11" t="s">
        <v>560</v>
      </c>
    </row>
    <row r="111" spans="2:7">
      <c r="B111" t="s">
        <v>613</v>
      </c>
      <c r="G111" t="s">
        <v>613</v>
      </c>
    </row>
    <row r="112" spans="2:7">
      <c r="B112" t="s">
        <v>330</v>
      </c>
      <c r="G112" t="s">
        <v>330</v>
      </c>
    </row>
    <row r="113" spans="2:7">
      <c r="B113" s="10" t="s">
        <v>614</v>
      </c>
      <c r="G113" s="10" t="s">
        <v>614</v>
      </c>
    </row>
    <row r="114" spans="2:7">
      <c r="B114" t="s">
        <v>615</v>
      </c>
      <c r="G114" t="s">
        <v>615</v>
      </c>
    </row>
    <row r="115" spans="2:7">
      <c r="B115" s="11" t="s">
        <v>576</v>
      </c>
      <c r="G115" s="11" t="s">
        <v>576</v>
      </c>
    </row>
    <row r="116" spans="2:7">
      <c r="B116" t="s">
        <v>616</v>
      </c>
      <c r="G116" t="s">
        <v>616</v>
      </c>
    </row>
    <row r="117" spans="2:7">
      <c r="B117" t="s">
        <v>146</v>
      </c>
      <c r="G117" t="s">
        <v>146</v>
      </c>
    </row>
    <row r="118" spans="2:7">
      <c r="B118" t="s">
        <v>147</v>
      </c>
      <c r="G118" t="s">
        <v>147</v>
      </c>
    </row>
    <row r="119" spans="2:7">
      <c r="B119" s="11" t="s">
        <v>617</v>
      </c>
      <c r="G119" s="11" t="s">
        <v>617</v>
      </c>
    </row>
    <row r="120" spans="2:7">
      <c r="B120" t="s">
        <v>347</v>
      </c>
      <c r="G120" t="s">
        <v>347</v>
      </c>
    </row>
    <row r="121" spans="2:7">
      <c r="B121" s="11" t="s">
        <v>556</v>
      </c>
      <c r="G121" s="11" t="s">
        <v>556</v>
      </c>
    </row>
    <row r="122" spans="2:7">
      <c r="B122" t="s">
        <v>618</v>
      </c>
      <c r="G122" t="s">
        <v>618</v>
      </c>
    </row>
    <row r="123" spans="2:7">
      <c r="B123" s="11" t="s">
        <v>619</v>
      </c>
      <c r="G123" s="11" t="s">
        <v>619</v>
      </c>
    </row>
    <row r="124" spans="2:7">
      <c r="B124" t="s">
        <v>424</v>
      </c>
      <c r="G124" t="s">
        <v>424</v>
      </c>
    </row>
    <row r="125" spans="2:7">
      <c r="B125" t="s">
        <v>148</v>
      </c>
      <c r="G125" t="s">
        <v>148</v>
      </c>
    </row>
    <row r="126" spans="2:7">
      <c r="B126" s="10" t="s">
        <v>620</v>
      </c>
      <c r="G126" s="10" t="s">
        <v>620</v>
      </c>
    </row>
    <row r="127" spans="2:7">
      <c r="B127" t="s">
        <v>621</v>
      </c>
      <c r="G127" t="s">
        <v>621</v>
      </c>
    </row>
    <row r="128" spans="2:7">
      <c r="B128" t="s">
        <v>27</v>
      </c>
      <c r="G128" t="s">
        <v>27</v>
      </c>
    </row>
    <row r="129" spans="2:7">
      <c r="B129" s="10" t="s">
        <v>622</v>
      </c>
      <c r="G129" s="10" t="s">
        <v>622</v>
      </c>
    </row>
    <row r="130" spans="2:7">
      <c r="B130" t="s">
        <v>252</v>
      </c>
      <c r="G130" t="s">
        <v>252</v>
      </c>
    </row>
    <row r="131" spans="2:7">
      <c r="B131" t="s">
        <v>331</v>
      </c>
      <c r="G131" t="s">
        <v>331</v>
      </c>
    </row>
    <row r="132" spans="2:7">
      <c r="B132" s="10" t="s">
        <v>623</v>
      </c>
      <c r="G132" s="10" t="s">
        <v>623</v>
      </c>
    </row>
    <row r="133" spans="2:7">
      <c r="B133" t="s">
        <v>624</v>
      </c>
      <c r="G133" t="s">
        <v>624</v>
      </c>
    </row>
    <row r="134" spans="2:7">
      <c r="B134" s="11" t="s">
        <v>625</v>
      </c>
      <c r="G134" s="11" t="s">
        <v>625</v>
      </c>
    </row>
    <row r="135" spans="2:7">
      <c r="B135" t="s">
        <v>375</v>
      </c>
      <c r="G135" t="s">
        <v>375</v>
      </c>
    </row>
    <row r="136" spans="2:7">
      <c r="B136" t="s">
        <v>22</v>
      </c>
      <c r="G136" t="s">
        <v>22</v>
      </c>
    </row>
    <row r="137" spans="2:7">
      <c r="B137" s="10" t="s">
        <v>626</v>
      </c>
      <c r="G137" s="10" t="s">
        <v>626</v>
      </c>
    </row>
    <row r="138" spans="2:7">
      <c r="B138" t="s">
        <v>627</v>
      </c>
      <c r="G138" t="s">
        <v>627</v>
      </c>
    </row>
    <row r="139" spans="2:7">
      <c r="B139" s="11" t="s">
        <v>628</v>
      </c>
      <c r="G139" s="11" t="s">
        <v>628</v>
      </c>
    </row>
    <row r="140" spans="2:7">
      <c r="B140" t="s">
        <v>303</v>
      </c>
      <c r="G140" t="s">
        <v>303</v>
      </c>
    </row>
    <row r="141" spans="2:7">
      <c r="B141" s="11" t="s">
        <v>629</v>
      </c>
      <c r="G141" s="11" t="s">
        <v>629</v>
      </c>
    </row>
    <row r="142" spans="2:7">
      <c r="B142" t="s">
        <v>630</v>
      </c>
      <c r="G142" t="s">
        <v>630</v>
      </c>
    </row>
    <row r="143" spans="2:7">
      <c r="B143" s="11" t="s">
        <v>625</v>
      </c>
      <c r="G143" s="11" t="s">
        <v>625</v>
      </c>
    </row>
    <row r="144" spans="2:7">
      <c r="B144" t="s">
        <v>631</v>
      </c>
      <c r="G144" t="s">
        <v>631</v>
      </c>
    </row>
    <row r="145" spans="2:7">
      <c r="B145" t="s">
        <v>44</v>
      </c>
      <c r="G145" t="s">
        <v>44</v>
      </c>
    </row>
    <row r="146" spans="2:7">
      <c r="B146" s="10" t="s">
        <v>632</v>
      </c>
      <c r="G146" s="10" t="s">
        <v>632</v>
      </c>
    </row>
    <row r="147" spans="2:7">
      <c r="B147" t="s">
        <v>633</v>
      </c>
      <c r="G147" t="s">
        <v>633</v>
      </c>
    </row>
    <row r="148" spans="2:7">
      <c r="B148" s="11" t="s">
        <v>625</v>
      </c>
      <c r="G148" s="11" t="s">
        <v>625</v>
      </c>
    </row>
    <row r="149" spans="2:7">
      <c r="B149" t="s">
        <v>634</v>
      </c>
      <c r="G149" t="s">
        <v>634</v>
      </c>
    </row>
    <row r="150" spans="2:7">
      <c r="B150" t="s">
        <v>332</v>
      </c>
      <c r="G150" t="s">
        <v>332</v>
      </c>
    </row>
    <row r="151" spans="2:7">
      <c r="B151" s="10" t="s">
        <v>635</v>
      </c>
      <c r="G151" s="10" t="s">
        <v>635</v>
      </c>
    </row>
    <row r="152" spans="2:7">
      <c r="B152" t="s">
        <v>636</v>
      </c>
      <c r="G152" t="s">
        <v>636</v>
      </c>
    </row>
    <row r="153" spans="2:7">
      <c r="B153" s="11" t="s">
        <v>571</v>
      </c>
      <c r="G153" s="11" t="s">
        <v>571</v>
      </c>
    </row>
    <row r="154" spans="2:7">
      <c r="B154" t="s">
        <v>266</v>
      </c>
      <c r="G154" t="s">
        <v>266</v>
      </c>
    </row>
    <row r="155" spans="2:7">
      <c r="B155" t="s">
        <v>40</v>
      </c>
      <c r="G155" t="s">
        <v>40</v>
      </c>
    </row>
    <row r="156" spans="2:7">
      <c r="B156" t="s">
        <v>149</v>
      </c>
      <c r="G156" t="s">
        <v>149</v>
      </c>
    </row>
    <row r="157" spans="2:7">
      <c r="B157" s="10" t="s">
        <v>637</v>
      </c>
      <c r="G157" s="10" t="s">
        <v>637</v>
      </c>
    </row>
    <row r="158" spans="2:7">
      <c r="B158" t="s">
        <v>638</v>
      </c>
      <c r="G158" t="s">
        <v>638</v>
      </c>
    </row>
    <row r="159" spans="2:7">
      <c r="B159" s="11" t="s">
        <v>560</v>
      </c>
      <c r="G159" s="11" t="s">
        <v>560</v>
      </c>
    </row>
    <row r="160" spans="2:7">
      <c r="B160" t="s">
        <v>631</v>
      </c>
      <c r="G160" t="s">
        <v>631</v>
      </c>
    </row>
    <row r="161" spans="2:7">
      <c r="B161" s="11" t="s">
        <v>639</v>
      </c>
      <c r="G161" s="11" t="s">
        <v>639</v>
      </c>
    </row>
    <row r="162" spans="2:7">
      <c r="B162" t="s">
        <v>640</v>
      </c>
      <c r="G162" t="s">
        <v>640</v>
      </c>
    </row>
    <row r="163" spans="2:7">
      <c r="B163" s="11" t="s">
        <v>608</v>
      </c>
      <c r="G163" s="11" t="s">
        <v>608</v>
      </c>
    </row>
    <row r="164" spans="2:7">
      <c r="B164" t="s">
        <v>641</v>
      </c>
      <c r="G164" t="s">
        <v>641</v>
      </c>
    </row>
    <row r="165" spans="2:7">
      <c r="B165" s="11" t="s">
        <v>625</v>
      </c>
      <c r="G165" s="11" t="s">
        <v>625</v>
      </c>
    </row>
    <row r="166" spans="2:7">
      <c r="B166" t="s">
        <v>252</v>
      </c>
      <c r="G166" t="s">
        <v>252</v>
      </c>
    </row>
    <row r="167" spans="2:7">
      <c r="B167" t="s">
        <v>42</v>
      </c>
      <c r="G167" t="s">
        <v>42</v>
      </c>
    </row>
    <row r="168" spans="2:7">
      <c r="B168" s="10" t="s">
        <v>642</v>
      </c>
      <c r="G168" s="10" t="s">
        <v>642</v>
      </c>
    </row>
    <row r="169" spans="2:7">
      <c r="B169" t="s">
        <v>643</v>
      </c>
      <c r="G169" t="s">
        <v>643</v>
      </c>
    </row>
    <row r="170" spans="2:7">
      <c r="B170" s="11" t="s">
        <v>560</v>
      </c>
      <c r="G170" s="11" t="s">
        <v>560</v>
      </c>
    </row>
    <row r="171" spans="2:7">
      <c r="B171" t="s">
        <v>644</v>
      </c>
      <c r="G171" t="s">
        <v>644</v>
      </c>
    </row>
    <row r="172" spans="2:7">
      <c r="B172" s="11" t="s">
        <v>556</v>
      </c>
      <c r="G172" s="11" t="s">
        <v>556</v>
      </c>
    </row>
    <row r="173" spans="2:7">
      <c r="B173" t="s">
        <v>361</v>
      </c>
      <c r="G173" t="s">
        <v>361</v>
      </c>
    </row>
    <row r="174" spans="2:7">
      <c r="B174" t="s">
        <v>150</v>
      </c>
      <c r="G174" t="s">
        <v>150</v>
      </c>
    </row>
    <row r="175" spans="2:7">
      <c r="B175" s="10" t="s">
        <v>645</v>
      </c>
      <c r="G175" s="10" t="s">
        <v>645</v>
      </c>
    </row>
    <row r="176" spans="2:7">
      <c r="B176" t="s">
        <v>646</v>
      </c>
      <c r="G176" t="s">
        <v>646</v>
      </c>
    </row>
    <row r="177" spans="2:7">
      <c r="B177" s="11" t="s">
        <v>647</v>
      </c>
      <c r="G177" s="11" t="s">
        <v>647</v>
      </c>
    </row>
    <row r="178" spans="2:7">
      <c r="B178" t="s">
        <v>299</v>
      </c>
      <c r="G178" t="s">
        <v>299</v>
      </c>
    </row>
    <row r="179" spans="2:7">
      <c r="B179" t="s">
        <v>30</v>
      </c>
      <c r="G179" t="s">
        <v>30</v>
      </c>
    </row>
    <row r="180" spans="2:7">
      <c r="B180" s="10" t="s">
        <v>648</v>
      </c>
      <c r="G180" s="10" t="s">
        <v>648</v>
      </c>
    </row>
    <row r="181" spans="2:7">
      <c r="B181" t="s">
        <v>649</v>
      </c>
      <c r="G181" t="s">
        <v>649</v>
      </c>
    </row>
  </sheetData>
  <autoFilter ref="G1:G281" xr:uid="{68364B63-05A6-5142-9B00-3F204B054906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6BCA-12F0-944B-A103-002A7DAB4FFD}">
  <sheetPr>
    <tabColor theme="7" tint="0.39997558519241921"/>
  </sheetPr>
  <dimension ref="A1:J49"/>
  <sheetViews>
    <sheetView workbookViewId="0">
      <selection sqref="A1:F1"/>
    </sheetView>
  </sheetViews>
  <sheetFormatPr baseColWidth="10" defaultRowHeight="16"/>
  <cols>
    <col min="2" max="2" width="29.5" customWidth="1"/>
    <col min="3" max="3" width="63.6640625" customWidth="1"/>
    <col min="4" max="4" width="17.33203125" customWidth="1"/>
  </cols>
  <sheetData>
    <row r="1" spans="1:10">
      <c r="A1" s="13" t="s">
        <v>31</v>
      </c>
      <c r="B1" s="13" t="s">
        <v>151</v>
      </c>
      <c r="C1" s="13" t="s">
        <v>32</v>
      </c>
      <c r="D1" s="13" t="s">
        <v>201</v>
      </c>
      <c r="E1" s="14" t="s">
        <v>798</v>
      </c>
      <c r="F1" s="13" t="s">
        <v>799</v>
      </c>
    </row>
    <row r="2" spans="1:10">
      <c r="A2" s="4" t="s">
        <v>129</v>
      </c>
      <c r="B2" s="4" t="s">
        <v>153</v>
      </c>
      <c r="C2" s="4"/>
      <c r="D2" s="4" t="s">
        <v>92</v>
      </c>
      <c r="E2" s="4">
        <f>7/11</f>
        <v>0.63636363636363635</v>
      </c>
      <c r="F2" s="4">
        <f>5/5</f>
        <v>1</v>
      </c>
    </row>
    <row r="3" spans="1:10">
      <c r="A3" s="4" t="s">
        <v>128</v>
      </c>
      <c r="B3" s="4" t="s">
        <v>159</v>
      </c>
      <c r="C3" s="4" t="s">
        <v>160</v>
      </c>
      <c r="D3" s="4" t="s">
        <v>93</v>
      </c>
      <c r="E3" s="4">
        <f>5/13</f>
        <v>0.38461538461538464</v>
      </c>
      <c r="F3" s="4"/>
    </row>
    <row r="4" spans="1:10">
      <c r="A4" s="4" t="s">
        <v>127</v>
      </c>
      <c r="B4" s="4" t="s">
        <v>161</v>
      </c>
      <c r="C4" s="4" t="s">
        <v>162</v>
      </c>
      <c r="D4" s="4" t="s">
        <v>94</v>
      </c>
      <c r="E4" s="4"/>
      <c r="F4" s="4"/>
    </row>
    <row r="5" spans="1:10">
      <c r="A5" s="4" t="s">
        <v>126</v>
      </c>
      <c r="B5" s="4" t="s">
        <v>219</v>
      </c>
      <c r="C5" s="4" t="s">
        <v>155</v>
      </c>
      <c r="D5" s="4" t="s">
        <v>95</v>
      </c>
      <c r="E5" s="4"/>
      <c r="F5" s="4"/>
    </row>
    <row r="6" spans="1:10">
      <c r="A6" s="4" t="s">
        <v>125</v>
      </c>
      <c r="B6" s="4" t="s">
        <v>220</v>
      </c>
      <c r="C6" s="4" t="s">
        <v>163</v>
      </c>
      <c r="D6" s="4" t="s">
        <v>96</v>
      </c>
      <c r="E6" s="4"/>
      <c r="F6" s="4"/>
    </row>
    <row r="7" spans="1:10">
      <c r="A7" s="4" t="s">
        <v>123</v>
      </c>
      <c r="B7" s="4" t="s">
        <v>92</v>
      </c>
      <c r="C7" s="4" t="s">
        <v>164</v>
      </c>
      <c r="D7" s="4"/>
      <c r="E7" s="4"/>
      <c r="F7" s="4"/>
    </row>
    <row r="8" spans="1:10" ht="19">
      <c r="A8" s="4" t="s">
        <v>124</v>
      </c>
      <c r="B8" s="4" t="s">
        <v>165</v>
      </c>
      <c r="C8" s="4" t="s">
        <v>166</v>
      </c>
      <c r="D8" s="4"/>
      <c r="E8" s="4"/>
      <c r="F8" s="4"/>
      <c r="J8" s="1"/>
    </row>
    <row r="9" spans="1:10" ht="19">
      <c r="A9" s="4"/>
      <c r="B9" s="4"/>
      <c r="C9" s="4"/>
      <c r="D9" s="4"/>
      <c r="E9" s="4"/>
      <c r="F9" s="4"/>
      <c r="J9" s="1"/>
    </row>
    <row r="10" spans="1:10" ht="19">
      <c r="A10" s="4"/>
      <c r="B10" s="4"/>
      <c r="C10" s="4"/>
      <c r="D10" s="4"/>
      <c r="E10" s="4"/>
      <c r="F10" s="4"/>
      <c r="J10" s="1"/>
    </row>
    <row r="11" spans="1:10" ht="19">
      <c r="A11" s="4"/>
      <c r="B11" s="4"/>
      <c r="C11" s="4"/>
      <c r="D11" s="4"/>
      <c r="E11" s="4"/>
      <c r="F11" s="4"/>
      <c r="J11" s="1"/>
    </row>
    <row r="12" spans="1:10">
      <c r="A12" s="4"/>
      <c r="B12" s="4"/>
      <c r="C12" s="4"/>
      <c r="D12" s="4"/>
      <c r="E12" s="4"/>
      <c r="F12" s="4"/>
    </row>
    <row r="13" spans="1:10">
      <c r="A13" s="4"/>
      <c r="B13" s="4"/>
      <c r="C13" s="4"/>
      <c r="D13" s="4"/>
      <c r="E13" s="4"/>
      <c r="F13" s="4"/>
    </row>
    <row r="14" spans="1:10">
      <c r="A14" s="4"/>
      <c r="B14" s="4"/>
      <c r="C14" s="4"/>
      <c r="D14" s="4"/>
      <c r="E14" s="4"/>
      <c r="F14" s="4"/>
    </row>
    <row r="15" spans="1:10">
      <c r="A15" s="4"/>
      <c r="B15" s="4"/>
      <c r="C15" s="4"/>
      <c r="D15" s="4"/>
      <c r="E15" s="4"/>
      <c r="F15" s="4"/>
    </row>
    <row r="16" spans="1:10">
      <c r="A16" s="4"/>
      <c r="B16" s="4"/>
      <c r="C16" s="4"/>
      <c r="D16" s="4"/>
      <c r="E16" s="4"/>
      <c r="F16" s="4"/>
    </row>
    <row r="17" spans="1:8">
      <c r="A17" s="4"/>
      <c r="B17" s="4"/>
      <c r="C17" s="4"/>
      <c r="D17" s="4"/>
      <c r="E17" s="4"/>
      <c r="F17" s="4"/>
    </row>
    <row r="18" spans="1:8" ht="19">
      <c r="A18" s="4"/>
      <c r="B18" s="4"/>
      <c r="C18" s="4"/>
      <c r="D18" s="4"/>
      <c r="E18" s="4"/>
      <c r="F18" s="4"/>
      <c r="H18" s="1"/>
    </row>
    <row r="19" spans="1:8" ht="19">
      <c r="A19" s="4"/>
      <c r="B19" s="4"/>
      <c r="C19" s="4"/>
      <c r="D19" s="4"/>
      <c r="E19" s="4"/>
      <c r="F19" s="4"/>
      <c r="H19" s="1"/>
    </row>
    <row r="20" spans="1:8" ht="19">
      <c r="A20" s="4"/>
      <c r="B20" s="4"/>
      <c r="C20" s="4"/>
      <c r="D20" s="4"/>
      <c r="E20" s="4"/>
      <c r="F20" s="4"/>
      <c r="H20" s="1"/>
    </row>
    <row r="21" spans="1:8" ht="19">
      <c r="A21" s="4"/>
      <c r="B21" s="4"/>
      <c r="C21" s="4"/>
      <c r="D21" s="4"/>
      <c r="E21" s="4"/>
      <c r="F21" s="4"/>
      <c r="H21" s="1"/>
    </row>
    <row r="22" spans="1:8" ht="19">
      <c r="A22" s="4"/>
      <c r="B22" s="4"/>
      <c r="C22" s="4"/>
      <c r="D22" s="4"/>
      <c r="E22" s="4"/>
      <c r="F22" s="4"/>
      <c r="H22" s="1"/>
    </row>
    <row r="23" spans="1:8" ht="19">
      <c r="A23" s="4"/>
      <c r="B23" s="4"/>
      <c r="C23" s="4"/>
      <c r="D23" s="4"/>
      <c r="E23" s="4"/>
      <c r="F23" s="4"/>
      <c r="H23" s="1"/>
    </row>
    <row r="24" spans="1:8">
      <c r="A24" s="4"/>
      <c r="B24" s="4"/>
      <c r="C24" s="4"/>
      <c r="D24" s="4"/>
      <c r="E24" s="4"/>
      <c r="F24" s="4"/>
    </row>
    <row r="25" spans="1:8">
      <c r="A25" s="4"/>
      <c r="B25" s="4"/>
      <c r="C25" s="4"/>
      <c r="D25" s="4"/>
      <c r="E25" s="4"/>
      <c r="F25" s="4"/>
    </row>
    <row r="26" spans="1:8">
      <c r="A26" s="4"/>
      <c r="B26" s="4"/>
      <c r="C26" s="4"/>
      <c r="D26" s="4"/>
      <c r="E26" s="4"/>
      <c r="F26" s="4"/>
    </row>
    <row r="27" spans="1:8">
      <c r="A27" s="4"/>
      <c r="B27" s="4"/>
      <c r="C27" s="4"/>
      <c r="D27" s="4"/>
      <c r="E27" s="4"/>
      <c r="F27" s="4"/>
    </row>
    <row r="28" spans="1:8">
      <c r="A28" s="4"/>
      <c r="B28" s="4"/>
      <c r="C28" s="4"/>
      <c r="D28" s="4"/>
      <c r="E28" s="4"/>
      <c r="F28" s="4"/>
    </row>
    <row r="29" spans="1:8">
      <c r="A29" s="4"/>
      <c r="B29" s="4"/>
      <c r="C29" s="4"/>
      <c r="D29" s="4"/>
      <c r="E29" s="4"/>
      <c r="F29" s="4"/>
    </row>
    <row r="30" spans="1:8">
      <c r="A30" s="4"/>
      <c r="B30" s="4"/>
      <c r="C30" s="4"/>
      <c r="D30" s="4"/>
      <c r="E30" s="4"/>
      <c r="F30" s="4"/>
    </row>
    <row r="31" spans="1:8">
      <c r="A31" s="4"/>
      <c r="B31" s="4"/>
      <c r="C31" s="4"/>
      <c r="D31" s="4"/>
      <c r="E31" s="4"/>
      <c r="F31" s="4"/>
    </row>
    <row r="32" spans="1:8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  <row r="48" spans="1:6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</sheetData>
  <pageMargins left="0" right="0" top="0" bottom="0" header="0" footer="0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C691-267D-D946-8688-036921C51E35}">
  <dimension ref="A1:I7"/>
  <sheetViews>
    <sheetView workbookViewId="0">
      <selection sqref="A1:F1"/>
    </sheetView>
  </sheetViews>
  <sheetFormatPr baseColWidth="10" defaultRowHeight="16"/>
  <cols>
    <col min="1" max="1" width="28.5" customWidth="1"/>
    <col min="2" max="2" width="35.6640625" customWidth="1"/>
    <col min="3" max="3" width="35.33203125" customWidth="1"/>
    <col min="4" max="4" width="19.6640625" customWidth="1"/>
  </cols>
  <sheetData>
    <row r="1" spans="1:9">
      <c r="A1" s="13" t="s">
        <v>31</v>
      </c>
      <c r="B1" s="13" t="s">
        <v>151</v>
      </c>
      <c r="C1" s="13" t="s">
        <v>32</v>
      </c>
      <c r="D1" s="13" t="s">
        <v>201</v>
      </c>
      <c r="E1" s="14" t="s">
        <v>798</v>
      </c>
      <c r="F1" s="13" t="s">
        <v>799</v>
      </c>
    </row>
    <row r="2" spans="1:9">
      <c r="A2" t="s">
        <v>177</v>
      </c>
      <c r="B2" t="s">
        <v>229</v>
      </c>
      <c r="C2" t="s">
        <v>235</v>
      </c>
      <c r="D2" t="s">
        <v>230</v>
      </c>
      <c r="E2">
        <f>1/1</f>
        <v>1</v>
      </c>
      <c r="F2">
        <f>1/6</f>
        <v>0.16666666666666666</v>
      </c>
    </row>
    <row r="3" spans="1:9">
      <c r="D3" t="s">
        <v>233</v>
      </c>
    </row>
    <row r="4" spans="1:9">
      <c r="D4" t="s">
        <v>234</v>
      </c>
    </row>
    <row r="5" spans="1:9" ht="19">
      <c r="D5" t="s">
        <v>232</v>
      </c>
      <c r="I5" s="1"/>
    </row>
    <row r="6" spans="1:9" ht="19">
      <c r="D6" t="s">
        <v>231</v>
      </c>
      <c r="I6" s="1"/>
    </row>
    <row r="7" spans="1:9" ht="19">
      <c r="D7" t="s">
        <v>229</v>
      </c>
      <c r="I7" s="1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634A-6914-2146-B9DE-114C2B7BDFD9}">
  <dimension ref="A1:I91"/>
  <sheetViews>
    <sheetView workbookViewId="0">
      <selection sqref="A1:F1"/>
    </sheetView>
  </sheetViews>
  <sheetFormatPr baseColWidth="10" defaultRowHeight="16"/>
  <cols>
    <col min="2" max="2" width="20.1640625" customWidth="1"/>
    <col min="3" max="3" width="30.5" customWidth="1"/>
    <col min="4" max="4" width="19.83203125" customWidth="1"/>
  </cols>
  <sheetData>
    <row r="1" spans="1:9">
      <c r="A1" s="13" t="s">
        <v>31</v>
      </c>
      <c r="B1" s="13" t="s">
        <v>151</v>
      </c>
      <c r="C1" s="13" t="s">
        <v>32</v>
      </c>
      <c r="D1" s="13" t="s">
        <v>201</v>
      </c>
      <c r="E1" s="14" t="s">
        <v>798</v>
      </c>
      <c r="F1" s="13" t="s">
        <v>799</v>
      </c>
    </row>
    <row r="2" spans="1:9">
      <c r="A2" s="4" t="s">
        <v>0</v>
      </c>
      <c r="B2" s="4" t="s">
        <v>156</v>
      </c>
      <c r="C2" s="4" t="s">
        <v>157</v>
      </c>
      <c r="D2" s="4" t="s">
        <v>177</v>
      </c>
      <c r="E2" s="4">
        <f xml:space="preserve"> 2/2</f>
        <v>1</v>
      </c>
      <c r="F2" s="4">
        <f>1/1</f>
        <v>1</v>
      </c>
    </row>
    <row r="3" spans="1:9">
      <c r="A3" s="4" t="s">
        <v>522</v>
      </c>
      <c r="B3" s="4" t="s">
        <v>153</v>
      </c>
      <c r="C3" s="4"/>
      <c r="D3" s="4"/>
      <c r="E3" s="4"/>
      <c r="F3" s="4"/>
    </row>
    <row r="4" spans="1:9">
      <c r="A4" s="4"/>
      <c r="B4" s="4"/>
      <c r="C4" s="4"/>
      <c r="D4" s="4"/>
      <c r="E4" s="4"/>
      <c r="F4" s="4"/>
    </row>
    <row r="5" spans="1:9">
      <c r="A5" s="4"/>
      <c r="B5" s="4"/>
      <c r="C5" s="4"/>
      <c r="D5" s="4"/>
      <c r="E5" s="4"/>
      <c r="F5" s="4"/>
    </row>
    <row r="6" spans="1:9">
      <c r="A6" s="4"/>
      <c r="B6" s="4"/>
      <c r="C6" s="4"/>
      <c r="D6" s="4"/>
      <c r="E6" s="4"/>
      <c r="F6" s="4"/>
    </row>
    <row r="7" spans="1:9" ht="17">
      <c r="A7" s="4"/>
      <c r="B7" s="4"/>
      <c r="C7" s="4"/>
      <c r="D7" s="4"/>
      <c r="E7" s="4"/>
      <c r="F7" s="4"/>
      <c r="I7" s="2"/>
    </row>
    <row r="8" spans="1:9">
      <c r="A8" s="4"/>
      <c r="B8" s="4"/>
      <c r="C8" s="4"/>
      <c r="D8" s="4"/>
      <c r="E8" s="4"/>
      <c r="F8" s="4"/>
    </row>
    <row r="9" spans="1:9">
      <c r="A9" s="4"/>
      <c r="B9" s="4"/>
      <c r="C9" s="4"/>
      <c r="D9" s="4"/>
      <c r="E9" s="4"/>
      <c r="F9" s="4"/>
    </row>
    <row r="10" spans="1:9">
      <c r="A10" s="4"/>
      <c r="B10" s="4"/>
      <c r="C10" s="4"/>
      <c r="D10" s="4"/>
      <c r="E10" s="4"/>
      <c r="F10" s="4"/>
    </row>
    <row r="11" spans="1:9">
      <c r="A11" s="4"/>
      <c r="B11" s="4"/>
      <c r="C11" s="4"/>
      <c r="D11" s="4"/>
      <c r="E11" s="4"/>
      <c r="F11" s="4"/>
    </row>
    <row r="12" spans="1:9">
      <c r="A12" s="4"/>
      <c r="B12" s="4"/>
      <c r="C12" s="4"/>
      <c r="D12" s="4"/>
      <c r="E12" s="4"/>
      <c r="F12" s="4"/>
    </row>
    <row r="13" spans="1:9">
      <c r="A13" s="4"/>
      <c r="B13" s="4"/>
      <c r="C13" s="4"/>
      <c r="D13" s="4"/>
      <c r="E13" s="4"/>
      <c r="F13" s="4"/>
    </row>
    <row r="14" spans="1:9">
      <c r="A14" s="4"/>
      <c r="B14" s="4"/>
      <c r="C14" s="4"/>
      <c r="D14" s="4"/>
      <c r="E14" s="4"/>
      <c r="F14" s="4"/>
    </row>
    <row r="15" spans="1:9">
      <c r="A15" s="4"/>
      <c r="B15" s="4"/>
      <c r="C15" s="4"/>
      <c r="D15" s="4"/>
      <c r="E15" s="4"/>
      <c r="F15" s="4"/>
    </row>
    <row r="16" spans="1:9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  <row r="48" spans="1:6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spans="1:6">
      <c r="A72" s="4"/>
      <c r="B72" s="4"/>
      <c r="C72" s="4"/>
      <c r="D72" s="4"/>
      <c r="E72" s="4"/>
      <c r="F72" s="4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  <row r="78" spans="1:6">
      <c r="A78" s="4"/>
      <c r="B78" s="4"/>
      <c r="C78" s="4"/>
      <c r="D78" s="4"/>
      <c r="E78" s="4"/>
      <c r="F78" s="4"/>
    </row>
    <row r="79" spans="1:6">
      <c r="A79" s="4"/>
      <c r="B79" s="4"/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spans="1:6">
      <c r="A82" s="4"/>
      <c r="B82" s="4"/>
      <c r="C82" s="4"/>
      <c r="D82" s="4"/>
      <c r="E82" s="4"/>
      <c r="F82" s="4"/>
    </row>
    <row r="83" spans="1:6">
      <c r="A83" s="4"/>
      <c r="B83" s="4"/>
      <c r="C83" s="4"/>
      <c r="D83" s="4"/>
      <c r="E83" s="4"/>
      <c r="F83" s="4"/>
    </row>
    <row r="84" spans="1:6">
      <c r="A84" s="4"/>
      <c r="B84" s="4"/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spans="1:6">
      <c r="A87" s="4"/>
      <c r="B87" s="4"/>
      <c r="C87" s="4"/>
      <c r="D87" s="4"/>
      <c r="E87" s="4"/>
      <c r="F87" s="4"/>
    </row>
    <row r="88" spans="1:6">
      <c r="A88" s="4"/>
      <c r="B88" s="4"/>
      <c r="C88" s="4"/>
      <c r="D88" s="4"/>
      <c r="E88" s="4"/>
      <c r="F88" s="4"/>
    </row>
    <row r="89" spans="1:6">
      <c r="A89" s="4"/>
      <c r="B89" s="4"/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F3D0-A928-5348-80FA-F8C684F31941}">
  <sheetPr>
    <tabColor theme="7" tint="0.39997558519241921"/>
  </sheetPr>
  <dimension ref="A1:L42"/>
  <sheetViews>
    <sheetView workbookViewId="0">
      <selection sqref="A1:F1"/>
    </sheetView>
  </sheetViews>
  <sheetFormatPr baseColWidth="10" defaultRowHeight="16"/>
  <cols>
    <col min="1" max="1" width="13.6640625" customWidth="1"/>
    <col min="2" max="2" width="25.5" customWidth="1"/>
    <col min="3" max="3" width="65.1640625" customWidth="1"/>
    <col min="4" max="4" width="17" customWidth="1"/>
  </cols>
  <sheetData>
    <row r="1" spans="1:12">
      <c r="A1" s="13" t="s">
        <v>31</v>
      </c>
      <c r="B1" s="13" t="s">
        <v>151</v>
      </c>
      <c r="C1" s="13" t="s">
        <v>32</v>
      </c>
      <c r="D1" s="13" t="s">
        <v>201</v>
      </c>
      <c r="E1" s="14" t="s">
        <v>798</v>
      </c>
      <c r="F1" s="13" t="s">
        <v>799</v>
      </c>
      <c r="G1" s="4"/>
      <c r="H1" s="4" t="s">
        <v>213</v>
      </c>
      <c r="I1" s="4" t="s">
        <v>86</v>
      </c>
    </row>
    <row r="2" spans="1:12">
      <c r="A2" s="4" t="s">
        <v>33</v>
      </c>
      <c r="B2" s="4" t="s">
        <v>167</v>
      </c>
      <c r="C2" s="4" t="s">
        <v>168</v>
      </c>
      <c r="D2" s="4" t="s">
        <v>86</v>
      </c>
      <c r="E2" s="4">
        <f>5/10</f>
        <v>0.5</v>
      </c>
      <c r="F2" s="4">
        <f>5/6</f>
        <v>0.83333333333333337</v>
      </c>
      <c r="G2" s="4" t="s">
        <v>178</v>
      </c>
      <c r="H2" s="4">
        <f>3/7</f>
        <v>0.42857142857142855</v>
      </c>
      <c r="I2" s="4">
        <f>2/3</f>
        <v>0.66666666666666663</v>
      </c>
    </row>
    <row r="3" spans="1:12" ht="19">
      <c r="A3" s="4" t="s">
        <v>34</v>
      </c>
      <c r="B3" s="4" t="s">
        <v>169</v>
      </c>
      <c r="C3" s="4" t="s">
        <v>170</v>
      </c>
      <c r="D3" s="4" t="s">
        <v>87</v>
      </c>
      <c r="E3" s="4"/>
      <c r="F3" s="4"/>
      <c r="G3" s="4" t="s">
        <v>179</v>
      </c>
      <c r="H3" s="4">
        <f>3/3</f>
        <v>1</v>
      </c>
      <c r="I3" s="4">
        <f>2/3</f>
        <v>0.66666666666666663</v>
      </c>
      <c r="K3" s="1"/>
      <c r="L3" s="1"/>
    </row>
    <row r="4" spans="1:12" ht="19">
      <c r="A4" s="4" t="s">
        <v>35</v>
      </c>
      <c r="B4" s="4" t="s">
        <v>171</v>
      </c>
      <c r="C4" s="4" t="s">
        <v>172</v>
      </c>
      <c r="D4" s="4" t="s">
        <v>88</v>
      </c>
      <c r="E4" s="5"/>
      <c r="F4" s="4"/>
      <c r="G4" s="4"/>
      <c r="H4" s="4"/>
      <c r="I4" s="4"/>
      <c r="K4" s="1"/>
      <c r="L4" s="1"/>
    </row>
    <row r="5" spans="1:12" ht="19">
      <c r="A5" s="4" t="s">
        <v>36</v>
      </c>
      <c r="B5" s="4" t="s">
        <v>89</v>
      </c>
      <c r="C5" s="4" t="s">
        <v>173</v>
      </c>
      <c r="D5" s="4" t="s">
        <v>89</v>
      </c>
      <c r="E5" s="5"/>
      <c r="F5" s="4"/>
      <c r="G5" s="4"/>
      <c r="H5" s="4"/>
      <c r="I5" s="4"/>
      <c r="K5" s="1"/>
      <c r="L5" s="1"/>
    </row>
    <row r="6" spans="1:12" ht="19">
      <c r="A6" s="4" t="s">
        <v>37</v>
      </c>
      <c r="B6" s="4" t="s">
        <v>221</v>
      </c>
      <c r="C6" s="4" t="s">
        <v>174</v>
      </c>
      <c r="D6" s="4" t="s">
        <v>90</v>
      </c>
      <c r="E6" s="5"/>
      <c r="F6" s="4"/>
      <c r="G6" s="4"/>
      <c r="H6" s="4"/>
      <c r="I6" s="4"/>
      <c r="K6" s="1"/>
      <c r="L6" s="1"/>
    </row>
    <row r="7" spans="1:12" ht="19">
      <c r="A7" s="4" t="s">
        <v>38</v>
      </c>
      <c r="B7" s="4" t="s">
        <v>222</v>
      </c>
      <c r="C7" s="4" t="s">
        <v>175</v>
      </c>
      <c r="D7" s="4" t="s">
        <v>91</v>
      </c>
      <c r="E7" s="5"/>
      <c r="F7" s="5"/>
      <c r="G7" s="4"/>
      <c r="H7" s="4"/>
      <c r="I7" s="4"/>
    </row>
    <row r="8" spans="1:12" ht="19">
      <c r="A8" s="4" t="s">
        <v>39</v>
      </c>
      <c r="B8" s="4" t="s">
        <v>223</v>
      </c>
      <c r="C8" s="4" t="s">
        <v>176</v>
      </c>
      <c r="D8" s="4"/>
      <c r="E8" s="5"/>
      <c r="F8" s="5"/>
      <c r="G8" s="4"/>
      <c r="H8" s="4"/>
      <c r="I8" s="4"/>
    </row>
    <row r="9" spans="1:12" ht="19">
      <c r="A9" s="4"/>
      <c r="B9" s="4"/>
      <c r="C9" s="4"/>
      <c r="D9" s="4"/>
      <c r="E9" s="5"/>
      <c r="F9" s="5"/>
      <c r="G9" s="4"/>
      <c r="H9" s="4"/>
      <c r="I9" s="4"/>
    </row>
    <row r="10" spans="1:12" ht="19">
      <c r="A10" s="4"/>
      <c r="B10" s="4"/>
      <c r="C10" s="4"/>
      <c r="D10" s="4"/>
      <c r="E10" s="4"/>
      <c r="F10" s="5"/>
      <c r="G10" s="4"/>
      <c r="H10" s="4"/>
      <c r="I10" s="4"/>
    </row>
    <row r="11" spans="1:12" ht="19">
      <c r="A11" s="4"/>
      <c r="B11" s="4"/>
      <c r="C11" s="4"/>
      <c r="D11" s="4"/>
      <c r="E11" s="4"/>
      <c r="F11" s="5"/>
      <c r="G11" s="4"/>
      <c r="H11" s="4"/>
      <c r="I11" s="4"/>
    </row>
    <row r="12" spans="1:12" ht="19">
      <c r="A12" s="4"/>
      <c r="B12" s="4"/>
      <c r="C12" s="4"/>
      <c r="D12" s="4"/>
      <c r="E12" s="4"/>
      <c r="F12" s="5"/>
      <c r="G12" s="4"/>
      <c r="H12" s="4"/>
      <c r="I12" s="4"/>
    </row>
    <row r="13" spans="1:12" ht="19">
      <c r="A13" s="4"/>
      <c r="B13" s="4"/>
      <c r="C13" s="4"/>
      <c r="D13" s="5"/>
      <c r="E13" s="4"/>
      <c r="F13" s="5"/>
      <c r="G13" s="4"/>
      <c r="H13" s="4"/>
      <c r="I13" s="4"/>
    </row>
    <row r="14" spans="1:12" ht="19">
      <c r="A14" s="4"/>
      <c r="B14" s="4"/>
      <c r="C14" s="4"/>
      <c r="D14" s="5"/>
      <c r="E14" s="4"/>
      <c r="F14" s="5"/>
      <c r="G14" s="4"/>
      <c r="H14" s="4"/>
      <c r="I14" s="4"/>
    </row>
    <row r="15" spans="1:12" ht="19">
      <c r="A15" s="4"/>
      <c r="B15" s="4"/>
      <c r="C15" s="4"/>
      <c r="D15" s="5"/>
      <c r="E15" s="4"/>
      <c r="F15" s="5"/>
      <c r="G15" s="4"/>
      <c r="H15" s="4"/>
      <c r="I15" s="4"/>
    </row>
    <row r="16" spans="1:12" ht="19">
      <c r="A16" s="4"/>
      <c r="B16" s="4"/>
      <c r="C16" s="4"/>
      <c r="D16" s="5"/>
      <c r="E16" s="4"/>
      <c r="F16" s="5"/>
      <c r="G16" s="4"/>
      <c r="H16" s="4"/>
      <c r="I16" s="4"/>
    </row>
    <row r="17" spans="1:9" ht="19">
      <c r="A17" s="4"/>
      <c r="B17" s="4"/>
      <c r="C17" s="4"/>
      <c r="D17" s="4"/>
      <c r="E17" s="4"/>
      <c r="F17" s="5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9673-7588-4141-BBE3-33A64239F11E}">
  <sheetPr>
    <tabColor theme="7" tint="0.39997558519241921"/>
  </sheetPr>
  <dimension ref="A1:L41"/>
  <sheetViews>
    <sheetView workbookViewId="0">
      <selection activeCell="G21" sqref="G21"/>
    </sheetView>
  </sheetViews>
  <sheetFormatPr baseColWidth="10" defaultRowHeight="16"/>
  <cols>
    <col min="1" max="1" width="20.1640625" style="3" customWidth="1"/>
    <col min="2" max="2" width="18.5" style="3" customWidth="1"/>
    <col min="3" max="3" width="46.6640625" style="3" customWidth="1"/>
    <col min="4" max="5" width="31" style="3" customWidth="1"/>
    <col min="6" max="16384" width="10.83203125" style="3"/>
  </cols>
  <sheetData>
    <row r="1" spans="1:12">
      <c r="A1" s="13" t="s">
        <v>31</v>
      </c>
      <c r="B1" s="13" t="s">
        <v>151</v>
      </c>
      <c r="C1" s="13" t="s">
        <v>32</v>
      </c>
      <c r="D1" s="13" t="s">
        <v>201</v>
      </c>
      <c r="E1" s="13" t="s">
        <v>800</v>
      </c>
      <c r="F1" s="14" t="s">
        <v>798</v>
      </c>
      <c r="G1" s="13" t="s">
        <v>799</v>
      </c>
      <c r="H1" s="9"/>
      <c r="I1" s="9"/>
      <c r="J1" s="9"/>
      <c r="K1" s="9"/>
      <c r="L1" s="9"/>
    </row>
    <row r="2" spans="1:12">
      <c r="A2" s="9" t="s">
        <v>86</v>
      </c>
      <c r="B2" s="9" t="s">
        <v>224</v>
      </c>
      <c r="C2" s="9" t="s">
        <v>209</v>
      </c>
      <c r="D2" s="9" t="s">
        <v>180</v>
      </c>
      <c r="E2" s="9" t="s">
        <v>86</v>
      </c>
      <c r="F2" s="9">
        <f>4/6</f>
        <v>0.66666666666666663</v>
      </c>
      <c r="G2" s="9">
        <f>4/12</f>
        <v>0.33333333333333331</v>
      </c>
      <c r="H2" s="9"/>
      <c r="I2" s="9"/>
      <c r="J2" s="9"/>
      <c r="K2" s="9"/>
      <c r="L2" s="9"/>
    </row>
    <row r="3" spans="1:12">
      <c r="A3" s="9" t="s">
        <v>87</v>
      </c>
      <c r="B3" s="9" t="s">
        <v>225</v>
      </c>
      <c r="C3" s="9" t="s">
        <v>210</v>
      </c>
      <c r="D3" s="9" t="s">
        <v>181</v>
      </c>
      <c r="E3" s="9" t="s">
        <v>214</v>
      </c>
      <c r="F3" s="9"/>
      <c r="G3" s="9"/>
      <c r="H3" s="9"/>
      <c r="I3" s="9"/>
      <c r="J3" s="9"/>
      <c r="K3" s="9"/>
      <c r="L3" s="9"/>
    </row>
    <row r="4" spans="1:12">
      <c r="A4" s="9" t="s">
        <v>88</v>
      </c>
      <c r="B4" s="9" t="s">
        <v>226</v>
      </c>
      <c r="C4" s="9" t="s">
        <v>211</v>
      </c>
      <c r="D4" s="9" t="s">
        <v>182</v>
      </c>
      <c r="E4" s="9" t="s">
        <v>215</v>
      </c>
      <c r="F4" s="9"/>
      <c r="G4" s="9"/>
      <c r="H4" s="9"/>
      <c r="I4" s="9"/>
      <c r="J4" s="9"/>
      <c r="K4" s="9"/>
      <c r="L4" s="9"/>
    </row>
    <row r="5" spans="1:12">
      <c r="A5" s="9" t="s">
        <v>89</v>
      </c>
      <c r="B5" s="9" t="s">
        <v>153</v>
      </c>
      <c r="C5" s="9"/>
      <c r="D5" s="9" t="s">
        <v>183</v>
      </c>
      <c r="E5" s="9" t="s">
        <v>216</v>
      </c>
      <c r="F5" s="9"/>
      <c r="G5" s="9"/>
      <c r="H5" s="9"/>
      <c r="I5" s="9"/>
      <c r="J5" s="9"/>
      <c r="K5" s="9"/>
      <c r="L5" s="9"/>
    </row>
    <row r="6" spans="1:12">
      <c r="A6" s="9" t="s">
        <v>90</v>
      </c>
      <c r="B6" s="9" t="s">
        <v>153</v>
      </c>
      <c r="C6" s="9"/>
      <c r="D6" s="9" t="s">
        <v>152</v>
      </c>
      <c r="E6" s="9" t="s">
        <v>213</v>
      </c>
      <c r="F6" s="9"/>
      <c r="G6" s="9"/>
      <c r="H6" s="9"/>
      <c r="I6" s="9"/>
      <c r="J6" s="9"/>
      <c r="K6" s="9"/>
      <c r="L6" s="9"/>
    </row>
    <row r="7" spans="1:12">
      <c r="A7" s="9" t="s">
        <v>91</v>
      </c>
      <c r="B7" s="9" t="s">
        <v>187</v>
      </c>
      <c r="C7" s="9" t="s">
        <v>212</v>
      </c>
      <c r="D7" s="9" t="s">
        <v>184</v>
      </c>
      <c r="E7" s="9" t="s">
        <v>86</v>
      </c>
      <c r="F7" s="9"/>
      <c r="G7" s="9"/>
      <c r="H7" s="9"/>
      <c r="I7" s="9"/>
      <c r="J7" s="9"/>
      <c r="K7" s="9"/>
      <c r="L7" s="9"/>
    </row>
    <row r="8" spans="1:12">
      <c r="A8" s="9"/>
      <c r="B8" s="9"/>
      <c r="C8" s="9"/>
      <c r="D8" s="9" t="s">
        <v>185</v>
      </c>
      <c r="E8" s="9" t="s">
        <v>217</v>
      </c>
      <c r="F8" s="9"/>
      <c r="G8" s="9" t="s">
        <v>87</v>
      </c>
      <c r="H8" s="9" t="s">
        <v>86</v>
      </c>
      <c r="I8" s="9"/>
      <c r="J8" s="9"/>
      <c r="K8" s="9"/>
      <c r="L8" s="9"/>
    </row>
    <row r="9" spans="1:12">
      <c r="A9" s="9"/>
      <c r="B9" s="9"/>
      <c r="C9" s="9"/>
      <c r="D9" s="9" t="s">
        <v>186</v>
      </c>
      <c r="E9" s="9" t="s">
        <v>89</v>
      </c>
      <c r="F9" s="9" t="s">
        <v>178</v>
      </c>
      <c r="G9" s="9">
        <f>3/5</f>
        <v>0.6</v>
      </c>
      <c r="H9" s="9">
        <f>1/2</f>
        <v>0.5</v>
      </c>
      <c r="I9" s="9"/>
      <c r="J9" s="9"/>
      <c r="K9" s="9"/>
      <c r="L9" s="9"/>
    </row>
    <row r="10" spans="1:12">
      <c r="A10" s="9"/>
      <c r="B10" s="9"/>
      <c r="C10" s="9"/>
      <c r="D10" s="9" t="s">
        <v>187</v>
      </c>
      <c r="E10" s="9" t="s">
        <v>213</v>
      </c>
      <c r="F10" s="9" t="s">
        <v>179</v>
      </c>
      <c r="G10" s="9">
        <f>3/8</f>
        <v>0.375</v>
      </c>
      <c r="H10" s="9">
        <f>1/4</f>
        <v>0.25</v>
      </c>
      <c r="I10" s="9"/>
      <c r="J10" s="9"/>
      <c r="K10" s="9"/>
      <c r="L10" s="9"/>
    </row>
    <row r="11" spans="1:12">
      <c r="A11" s="9"/>
      <c r="B11" s="9"/>
      <c r="C11" s="9"/>
      <c r="D11" s="9" t="s">
        <v>188</v>
      </c>
      <c r="E11" s="9" t="s">
        <v>91</v>
      </c>
      <c r="F11" s="9" t="s">
        <v>550</v>
      </c>
      <c r="G11" s="9">
        <f>3/6</f>
        <v>0.5</v>
      </c>
      <c r="H11" s="9"/>
      <c r="I11" s="9"/>
      <c r="J11" s="9"/>
      <c r="K11" s="9"/>
      <c r="L11" s="9"/>
    </row>
    <row r="12" spans="1:12">
      <c r="A12" s="9"/>
      <c r="B12" s="9"/>
      <c r="C12" s="9"/>
      <c r="D12" s="9" t="s">
        <v>189</v>
      </c>
      <c r="E12" s="9" t="s">
        <v>89</v>
      </c>
      <c r="F12" s="9"/>
      <c r="G12" s="9"/>
      <c r="H12" s="9"/>
      <c r="I12" s="9"/>
      <c r="J12" s="9"/>
      <c r="K12" s="9"/>
      <c r="L12" s="9"/>
    </row>
    <row r="13" spans="1:12">
      <c r="A13" s="9"/>
      <c r="B13" s="9"/>
      <c r="C13" s="9"/>
      <c r="D13" s="9" t="s">
        <v>190</v>
      </c>
      <c r="E13" s="9" t="s">
        <v>218</v>
      </c>
      <c r="F13" s="9"/>
      <c r="G13" s="9"/>
      <c r="H13" s="9"/>
      <c r="I13" s="9"/>
      <c r="J13" s="9"/>
      <c r="K13" s="9"/>
      <c r="L13" s="9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/>
      <c r="D15" s="9"/>
      <c r="E15" s="9"/>
      <c r="F15" s="9"/>
      <c r="G15" s="9"/>
      <c r="H15" s="9"/>
    </row>
    <row r="16" spans="1:12">
      <c r="A16" s="9"/>
      <c r="B16" s="9"/>
      <c r="C16" s="9"/>
      <c r="D16" s="9"/>
      <c r="E16" s="9"/>
      <c r="F16" s="9"/>
      <c r="G16" s="9"/>
      <c r="H16" s="9"/>
    </row>
    <row r="17" spans="1:8">
      <c r="A17" s="9"/>
      <c r="B17" s="9"/>
      <c r="C17" s="9"/>
      <c r="D17" s="9"/>
      <c r="E17" s="9"/>
      <c r="F17" s="9"/>
      <c r="G17" s="9"/>
      <c r="H17" s="9"/>
    </row>
    <row r="18" spans="1:8">
      <c r="A18" s="9"/>
      <c r="B18" s="9"/>
      <c r="C18" s="9"/>
      <c r="D18" s="9"/>
      <c r="E18" s="9"/>
      <c r="F18" s="9"/>
      <c r="G18" s="9"/>
      <c r="H18" s="9"/>
    </row>
    <row r="19" spans="1:8">
      <c r="A19" s="9"/>
      <c r="B19" s="9"/>
      <c r="C19" s="9"/>
      <c r="D19" s="9"/>
      <c r="E19" s="9"/>
      <c r="F19" s="9"/>
      <c r="G19" s="9"/>
      <c r="H19" s="9"/>
    </row>
    <row r="20" spans="1:8">
      <c r="A20" s="9"/>
      <c r="B20" s="9"/>
      <c r="C20" s="9"/>
      <c r="D20" s="9"/>
      <c r="E20" s="9"/>
      <c r="F20" s="9"/>
      <c r="G20" s="9"/>
      <c r="H20" s="9"/>
    </row>
    <row r="21" spans="1:8">
      <c r="A21" s="9"/>
      <c r="B21" s="9"/>
      <c r="C21" s="9"/>
      <c r="D21" s="9"/>
      <c r="E21" s="9"/>
      <c r="F21" s="9"/>
      <c r="G21" s="9"/>
      <c r="H21" s="9"/>
    </row>
    <row r="22" spans="1:8">
      <c r="A22" s="9"/>
      <c r="B22" s="9"/>
      <c r="C22" s="9"/>
      <c r="D22" s="9"/>
      <c r="E22" s="9"/>
      <c r="F22" s="9"/>
      <c r="G22" s="9"/>
      <c r="H22" s="9"/>
    </row>
    <row r="23" spans="1:8">
      <c r="A23" s="9"/>
      <c r="B23" s="9"/>
      <c r="C23" s="9"/>
      <c r="D23" s="9"/>
      <c r="E23" s="9"/>
      <c r="F23" s="9"/>
      <c r="G23" s="9"/>
      <c r="H23" s="9"/>
    </row>
    <row r="24" spans="1:8">
      <c r="A24" s="9"/>
      <c r="B24" s="9"/>
      <c r="C24" s="9"/>
      <c r="D24" s="9"/>
      <c r="E24" s="9"/>
      <c r="F24" s="9"/>
      <c r="G24" s="9"/>
      <c r="H24" s="9"/>
    </row>
    <row r="25" spans="1:8">
      <c r="A25" s="9"/>
      <c r="B25" s="9"/>
      <c r="C25" s="9"/>
      <c r="D25" s="9"/>
      <c r="E25" s="9"/>
      <c r="F25" s="9"/>
      <c r="G25" s="9"/>
      <c r="H25" s="9"/>
    </row>
    <row r="26" spans="1:8">
      <c r="A26" s="9"/>
      <c r="B26" s="9"/>
      <c r="C26" s="9"/>
      <c r="D26" s="9"/>
      <c r="E26" s="9"/>
      <c r="F26" s="9"/>
      <c r="G26" s="9"/>
      <c r="H26" s="9"/>
    </row>
    <row r="27" spans="1:8">
      <c r="A27" s="9"/>
      <c r="B27" s="9"/>
      <c r="C27" s="9"/>
      <c r="D27" s="9"/>
      <c r="E27" s="9"/>
      <c r="F27" s="9"/>
      <c r="G27" s="9"/>
      <c r="H27" s="9"/>
    </row>
    <row r="28" spans="1:8">
      <c r="A28" s="9"/>
      <c r="B28" s="9"/>
      <c r="C28" s="9"/>
      <c r="D28" s="15"/>
      <c r="E28" s="15"/>
      <c r="F28" s="15"/>
      <c r="G28" s="9"/>
      <c r="H28" s="9"/>
    </row>
    <row r="29" spans="1:8">
      <c r="A29" s="9"/>
      <c r="B29" s="9"/>
      <c r="C29" s="9"/>
      <c r="D29" s="6"/>
      <c r="E29" s="6"/>
      <c r="F29" s="6"/>
      <c r="G29" s="9"/>
      <c r="H29" s="9"/>
    </row>
    <row r="30" spans="1:8">
      <c r="A30" s="9"/>
      <c r="B30" s="9"/>
      <c r="C30" s="9"/>
      <c r="D30" s="7"/>
      <c r="E30" s="7"/>
      <c r="F30" s="7"/>
      <c r="G30" s="9"/>
      <c r="H30" s="9"/>
    </row>
    <row r="31" spans="1:8">
      <c r="A31" s="9"/>
      <c r="B31" s="9"/>
      <c r="C31" s="9"/>
      <c r="D31" s="7"/>
      <c r="E31" s="7"/>
      <c r="F31" s="7"/>
      <c r="G31" s="9"/>
      <c r="H31" s="9"/>
    </row>
    <row r="32" spans="1:8">
      <c r="A32" s="9"/>
      <c r="B32" s="9"/>
      <c r="C32" s="9"/>
      <c r="D32" s="7"/>
      <c r="E32" s="7"/>
      <c r="F32" s="7"/>
      <c r="G32" s="9"/>
      <c r="H32" s="9"/>
    </row>
    <row r="33" spans="1:8">
      <c r="A33" s="9"/>
      <c r="B33" s="9"/>
      <c r="C33" s="9"/>
      <c r="D33" s="7"/>
      <c r="E33" s="7"/>
      <c r="F33" s="7"/>
      <c r="G33" s="9"/>
      <c r="H33" s="9"/>
    </row>
    <row r="34" spans="1:8">
      <c r="A34" s="9"/>
      <c r="B34" s="9"/>
      <c r="C34" s="9"/>
      <c r="D34" s="9"/>
      <c r="E34" s="9"/>
      <c r="F34" s="9"/>
      <c r="G34" s="9"/>
      <c r="H34" s="9"/>
    </row>
    <row r="35" spans="1:8">
      <c r="A35" s="9"/>
      <c r="B35" s="9"/>
      <c r="C35" s="9"/>
      <c r="D35" s="9"/>
      <c r="E35" s="9"/>
      <c r="F35" s="9"/>
      <c r="G35" s="9"/>
      <c r="H35" s="9"/>
    </row>
    <row r="36" spans="1:8">
      <c r="A36" s="9"/>
      <c r="B36" s="9"/>
      <c r="C36" s="9"/>
      <c r="D36" s="9"/>
      <c r="E36" s="9"/>
      <c r="F36" s="9"/>
      <c r="G36" s="9"/>
      <c r="H36" s="9"/>
    </row>
    <row r="37" spans="1:8">
      <c r="A37" s="9"/>
      <c r="B37" s="9"/>
      <c r="C37" s="9"/>
      <c r="D37" s="9"/>
      <c r="E37" s="9"/>
      <c r="F37" s="9"/>
      <c r="G37" s="9"/>
      <c r="H37" s="9"/>
    </row>
    <row r="38" spans="1:8">
      <c r="A38" s="9"/>
      <c r="B38" s="9"/>
      <c r="C38" s="9"/>
      <c r="D38" s="9"/>
      <c r="E38" s="9"/>
      <c r="F38" s="9"/>
      <c r="G38" s="9"/>
      <c r="H38" s="9"/>
    </row>
    <row r="39" spans="1:8">
      <c r="A39" s="9"/>
      <c r="B39" s="9"/>
      <c r="C39" s="9"/>
      <c r="D39" s="9"/>
      <c r="E39" s="9"/>
      <c r="F39" s="9"/>
      <c r="G39" s="9"/>
      <c r="H39" s="9"/>
    </row>
    <row r="40" spans="1:8">
      <c r="A40" s="9"/>
      <c r="B40" s="9"/>
      <c r="C40" s="9"/>
      <c r="D40" s="9"/>
      <c r="E40" s="9"/>
      <c r="F40" s="9"/>
      <c r="G40" s="9"/>
      <c r="H40" s="9"/>
    </row>
    <row r="41" spans="1:8">
      <c r="A41" s="9"/>
      <c r="B41" s="9"/>
      <c r="C41" s="9"/>
      <c r="D41" s="9"/>
      <c r="E41" s="9"/>
      <c r="F41" s="9"/>
      <c r="G41" s="9"/>
      <c r="H41" s="9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42B9-3326-3F48-8707-18E497CC65BB}">
  <dimension ref="A1:T25"/>
  <sheetViews>
    <sheetView tabSelected="1" workbookViewId="0">
      <selection activeCell="E19" sqref="E19"/>
    </sheetView>
  </sheetViews>
  <sheetFormatPr baseColWidth="10" defaultRowHeight="16"/>
  <cols>
    <col min="1" max="1" width="8.6640625" style="4" customWidth="1"/>
    <col min="2" max="17" width="13.1640625" style="4" customWidth="1"/>
    <col min="18" max="18" width="23.6640625" style="4" customWidth="1"/>
    <col min="19" max="16384" width="10.83203125" style="4"/>
  </cols>
  <sheetData>
    <row r="1" spans="1:17">
      <c r="A1" s="16" t="s">
        <v>514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>
      <c r="A2" s="9"/>
      <c r="B2" s="17" t="s">
        <v>0</v>
      </c>
      <c r="C2" s="17"/>
      <c r="D2" s="17"/>
      <c r="E2" s="17"/>
      <c r="F2" s="17" t="s">
        <v>126</v>
      </c>
      <c r="G2" s="17"/>
      <c r="H2" s="17"/>
      <c r="I2" s="17"/>
      <c r="J2" s="17" t="s">
        <v>228</v>
      </c>
      <c r="K2" s="17"/>
      <c r="L2" s="17"/>
      <c r="M2" s="17"/>
      <c r="N2" s="17" t="s">
        <v>227</v>
      </c>
      <c r="O2" s="17"/>
      <c r="P2" s="17"/>
      <c r="Q2" s="17"/>
    </row>
    <row r="3" spans="1:17">
      <c r="A3" s="9"/>
      <c r="B3" s="18"/>
      <c r="C3" s="18" t="s">
        <v>519</v>
      </c>
      <c r="D3" s="18" t="s">
        <v>520</v>
      </c>
      <c r="E3" s="18" t="s">
        <v>518</v>
      </c>
      <c r="F3" s="18"/>
      <c r="G3" s="18" t="s">
        <v>519</v>
      </c>
      <c r="H3" s="18" t="s">
        <v>520</v>
      </c>
      <c r="I3" s="18" t="s">
        <v>518</v>
      </c>
      <c r="J3" s="18"/>
      <c r="K3" s="18" t="s">
        <v>519</v>
      </c>
      <c r="L3" s="18" t="s">
        <v>520</v>
      </c>
      <c r="M3" s="18" t="s">
        <v>518</v>
      </c>
      <c r="N3" s="18"/>
      <c r="O3" s="18" t="s">
        <v>519</v>
      </c>
      <c r="P3" s="18" t="s">
        <v>520</v>
      </c>
      <c r="Q3" s="18" t="s">
        <v>518</v>
      </c>
    </row>
    <row r="4" spans="1:17">
      <c r="A4" s="19" t="s">
        <v>203</v>
      </c>
      <c r="B4" s="20" t="s">
        <v>516</v>
      </c>
      <c r="C4" s="20">
        <v>0</v>
      </c>
      <c r="D4" s="20"/>
      <c r="E4" s="20">
        <f xml:space="preserve"> 2/2</f>
        <v>1</v>
      </c>
      <c r="F4" s="20" t="s">
        <v>516</v>
      </c>
      <c r="G4" s="20">
        <v>0</v>
      </c>
      <c r="H4" s="20"/>
      <c r="I4" s="20">
        <f>7/11</f>
        <v>0.63636363636363635</v>
      </c>
      <c r="J4" s="20" t="s">
        <v>516</v>
      </c>
      <c r="K4" s="20">
        <v>0.5</v>
      </c>
      <c r="L4" s="20"/>
      <c r="M4" s="20">
        <f>3/7</f>
        <v>0.42857142857142855</v>
      </c>
      <c r="N4" s="20" t="s">
        <v>516</v>
      </c>
      <c r="O4" s="20">
        <v>0</v>
      </c>
      <c r="P4" s="20"/>
      <c r="Q4" s="20">
        <f>2/3</f>
        <v>0.66666666666666663</v>
      </c>
    </row>
    <row r="5" spans="1:17">
      <c r="A5" s="19"/>
      <c r="B5" s="20" t="s">
        <v>517</v>
      </c>
      <c r="C5" s="20">
        <v>0</v>
      </c>
      <c r="D5" s="20"/>
      <c r="E5" s="20">
        <f>1/1</f>
        <v>1</v>
      </c>
      <c r="F5" s="20" t="s">
        <v>517</v>
      </c>
      <c r="G5" s="20">
        <v>0</v>
      </c>
      <c r="H5" s="20"/>
      <c r="I5" s="20">
        <f>5/5</f>
        <v>1</v>
      </c>
      <c r="J5" s="20" t="s">
        <v>517</v>
      </c>
      <c r="K5" s="20">
        <v>0.33</v>
      </c>
      <c r="L5" s="20"/>
      <c r="M5" s="20">
        <f>3/3</f>
        <v>1</v>
      </c>
      <c r="N5" s="20" t="s">
        <v>517</v>
      </c>
      <c r="O5" s="20">
        <v>0</v>
      </c>
      <c r="P5" s="20"/>
      <c r="Q5" s="20">
        <f>2/3</f>
        <v>0.66666666666666663</v>
      </c>
    </row>
    <row r="6" spans="1:17">
      <c r="A6" s="19" t="s">
        <v>521</v>
      </c>
      <c r="B6" s="20" t="s">
        <v>516</v>
      </c>
      <c r="C6" s="20">
        <v>1</v>
      </c>
      <c r="D6" s="20"/>
      <c r="E6" s="20">
        <v>1</v>
      </c>
      <c r="F6" s="20" t="s">
        <v>516</v>
      </c>
      <c r="G6" s="20">
        <v>0</v>
      </c>
      <c r="H6" s="20"/>
      <c r="I6" s="20">
        <f>2/4</f>
        <v>0.5</v>
      </c>
      <c r="J6" s="20" t="s">
        <v>516</v>
      </c>
      <c r="K6" s="20">
        <v>0.5</v>
      </c>
      <c r="L6" s="20"/>
      <c r="M6" s="20">
        <f>3/5</f>
        <v>0.6</v>
      </c>
      <c r="N6" s="20" t="s">
        <v>516</v>
      </c>
      <c r="O6" s="20">
        <v>0.66</v>
      </c>
      <c r="P6" s="20"/>
      <c r="Q6" s="20">
        <f>1/2</f>
        <v>0.5</v>
      </c>
    </row>
    <row r="7" spans="1:17" ht="15" customHeight="1">
      <c r="A7" s="19"/>
      <c r="B7" s="20" t="s">
        <v>517</v>
      </c>
      <c r="C7" s="20">
        <v>0.33</v>
      </c>
      <c r="D7" s="20"/>
      <c r="E7" s="21">
        <f>1/6</f>
        <v>0.16666666666666666</v>
      </c>
      <c r="F7" s="20" t="s">
        <v>517</v>
      </c>
      <c r="G7" s="20">
        <v>0</v>
      </c>
      <c r="H7" s="20"/>
      <c r="I7" s="20">
        <f>1/11</f>
        <v>9.0909090909090912E-2</v>
      </c>
      <c r="J7" s="20" t="s">
        <v>517</v>
      </c>
      <c r="K7" s="20">
        <v>0.16</v>
      </c>
      <c r="L7" s="20"/>
      <c r="M7" s="20">
        <f>3/8</f>
        <v>0.375</v>
      </c>
      <c r="N7" s="20" t="s">
        <v>517</v>
      </c>
      <c r="O7" s="20">
        <v>0.4</v>
      </c>
      <c r="P7" s="20"/>
      <c r="Q7" s="20">
        <f>1/4</f>
        <v>0.25</v>
      </c>
    </row>
    <row r="8" spans="1:17">
      <c r="A8" s="9"/>
      <c r="B8" s="9"/>
      <c r="C8" s="9"/>
      <c r="D8" s="9"/>
      <c r="E8" s="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>
      <c r="A9" s="16" t="s">
        <v>515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>
      <c r="A10" s="9"/>
      <c r="B10" s="17" t="s">
        <v>0</v>
      </c>
      <c r="C10" s="17"/>
      <c r="D10" s="17"/>
      <c r="E10" s="17"/>
      <c r="F10" s="17" t="s">
        <v>126</v>
      </c>
      <c r="G10" s="17"/>
      <c r="H10" s="17"/>
      <c r="I10" s="17"/>
      <c r="J10" s="17" t="s">
        <v>202</v>
      </c>
      <c r="K10" s="17"/>
      <c r="L10" s="17"/>
      <c r="M10" s="17"/>
      <c r="N10" s="17"/>
      <c r="O10" s="17"/>
      <c r="P10" s="17"/>
      <c r="Q10" s="17"/>
    </row>
    <row r="11" spans="1:17" ht="19" customHeight="1">
      <c r="A11" s="19" t="s">
        <v>203</v>
      </c>
      <c r="B11" s="20" t="s">
        <v>516</v>
      </c>
      <c r="C11" s="20"/>
      <c r="D11" s="20"/>
      <c r="E11" s="3">
        <f>22/(22+34)</f>
        <v>0.39285714285714285</v>
      </c>
      <c r="F11" s="20" t="s">
        <v>516</v>
      </c>
      <c r="G11" s="20"/>
      <c r="H11" s="20"/>
      <c r="I11" s="3">
        <f>30/72</f>
        <v>0.41666666666666669</v>
      </c>
      <c r="J11" s="20" t="s">
        <v>516</v>
      </c>
      <c r="K11" s="20"/>
      <c r="L11" s="20"/>
      <c r="M11" s="3">
        <f>33/(33+43)</f>
        <v>0.43421052631578949</v>
      </c>
      <c r="N11" s="20"/>
      <c r="O11" s="20"/>
      <c r="P11" s="20"/>
      <c r="Q11" s="20"/>
    </row>
    <row r="12" spans="1:17" ht="19" customHeight="1">
      <c r="A12" s="19"/>
      <c r="B12" s="20" t="s">
        <v>517</v>
      </c>
      <c r="C12" s="20"/>
      <c r="D12" s="20"/>
      <c r="E12" s="3">
        <f>22/29</f>
        <v>0.75862068965517238</v>
      </c>
      <c r="F12" s="20" t="s">
        <v>517</v>
      </c>
      <c r="G12" s="20"/>
      <c r="H12" s="20"/>
      <c r="I12" s="3">
        <f>30/36</f>
        <v>0.83333333333333337</v>
      </c>
      <c r="J12" s="20" t="s">
        <v>517</v>
      </c>
      <c r="K12" s="20"/>
      <c r="L12" s="20"/>
      <c r="M12" s="20"/>
      <c r="N12" s="20"/>
      <c r="O12" s="20"/>
      <c r="P12" s="20"/>
      <c r="Q12" s="20"/>
    </row>
    <row r="13" spans="1:17" ht="19" customHeight="1">
      <c r="A13" s="19" t="s">
        <v>521</v>
      </c>
      <c r="B13" s="20" t="s">
        <v>516</v>
      </c>
      <c r="C13" s="20"/>
      <c r="D13" s="20"/>
      <c r="E13" s="3">
        <f>14/(14+14)</f>
        <v>0.5</v>
      </c>
      <c r="F13" s="20" t="s">
        <v>516</v>
      </c>
      <c r="G13" s="20"/>
      <c r="H13" s="20"/>
      <c r="I13" s="3">
        <f>19/(19+29)</f>
        <v>0.39583333333333331</v>
      </c>
      <c r="J13" s="20" t="s">
        <v>516</v>
      </c>
      <c r="K13" s="20"/>
      <c r="L13" s="20"/>
      <c r="M13" s="3">
        <f>21/52</f>
        <v>0.40384615384615385</v>
      </c>
      <c r="N13" s="20"/>
      <c r="O13" s="20"/>
      <c r="P13" s="20"/>
      <c r="Q13" s="20"/>
    </row>
    <row r="14" spans="1:17" ht="19" customHeight="1">
      <c r="A14" s="19"/>
      <c r="B14" s="20" t="s">
        <v>517</v>
      </c>
      <c r="C14" s="20"/>
      <c r="D14" s="20"/>
      <c r="E14" s="21"/>
      <c r="F14" s="20" t="s">
        <v>517</v>
      </c>
      <c r="G14" s="20"/>
      <c r="H14" s="20"/>
      <c r="I14" s="3">
        <f>19/36</f>
        <v>0.52777777777777779</v>
      </c>
      <c r="J14" s="20" t="s">
        <v>517</v>
      </c>
      <c r="K14" s="20"/>
      <c r="L14" s="20"/>
      <c r="M14" s="3">
        <f>21/33</f>
        <v>0.63636363636363635</v>
      </c>
      <c r="N14" s="20"/>
      <c r="O14" s="20"/>
      <c r="P14" s="20"/>
      <c r="Q14" s="20"/>
    </row>
    <row r="15" spans="1:17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2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20">
      <c r="M18" s="8"/>
      <c r="N18" s="8"/>
      <c r="O18" s="8"/>
      <c r="P18" s="8"/>
      <c r="Q18" s="8"/>
      <c r="R18" s="8"/>
      <c r="S18" s="8"/>
      <c r="T18" s="7"/>
    </row>
    <row r="19" spans="1:20">
      <c r="M19" s="8"/>
      <c r="N19" s="8"/>
      <c r="O19" s="8"/>
      <c r="P19" s="8"/>
      <c r="Q19" s="8"/>
      <c r="R19" s="7"/>
      <c r="S19" s="8"/>
      <c r="T19" s="7"/>
    </row>
    <row r="24" spans="1:20">
      <c r="F24"/>
    </row>
    <row r="25" spans="1:20">
      <c r="F25"/>
    </row>
  </sheetData>
  <mergeCells count="14">
    <mergeCell ref="A11:A12"/>
    <mergeCell ref="A13:A14"/>
    <mergeCell ref="A9:Q9"/>
    <mergeCell ref="B10:E10"/>
    <mergeCell ref="F10:I10"/>
    <mergeCell ref="J10:M10"/>
    <mergeCell ref="N10:Q10"/>
    <mergeCell ref="A4:A5"/>
    <mergeCell ref="A6:A7"/>
    <mergeCell ref="A1:Q1"/>
    <mergeCell ref="J2:M2"/>
    <mergeCell ref="N2:Q2"/>
    <mergeCell ref="B2:E2"/>
    <mergeCell ref="F2:I2"/>
  </mergeCells>
  <pageMargins left="0" right="0" top="0" bottom="0" header="0" footer="0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5DBA-F6AA-774E-97DD-4DDFFDCEADC5}">
  <dimension ref="A2:H88"/>
  <sheetViews>
    <sheetView workbookViewId="0">
      <selection activeCell="H2" sqref="H2"/>
    </sheetView>
  </sheetViews>
  <sheetFormatPr baseColWidth="10" defaultRowHeight="16"/>
  <cols>
    <col min="1" max="1" width="30.83203125" customWidth="1"/>
    <col min="2" max="2" width="30.33203125" customWidth="1"/>
    <col min="3" max="3" width="19.1640625" customWidth="1"/>
    <col min="5" max="5" width="30.33203125" customWidth="1"/>
  </cols>
  <sheetData>
    <row r="2" spans="1:8">
      <c r="A2" t="s">
        <v>236</v>
      </c>
      <c r="B2" t="s">
        <v>236</v>
      </c>
      <c r="C2" t="s">
        <v>702</v>
      </c>
      <c r="E2" t="s">
        <v>236</v>
      </c>
      <c r="H2">
        <f>14/(14+14)</f>
        <v>0.5</v>
      </c>
    </row>
    <row r="3" spans="1:8">
      <c r="A3" t="s">
        <v>238</v>
      </c>
      <c r="B3" s="10" t="s">
        <v>249</v>
      </c>
      <c r="C3" t="s">
        <v>703</v>
      </c>
      <c r="E3" s="10" t="s">
        <v>249</v>
      </c>
    </row>
    <row r="4" spans="1:8">
      <c r="A4" t="s">
        <v>255</v>
      </c>
      <c r="B4" t="s">
        <v>250</v>
      </c>
      <c r="C4" t="s">
        <v>704</v>
      </c>
      <c r="E4" t="s">
        <v>250</v>
      </c>
    </row>
    <row r="5" spans="1:8">
      <c r="A5" t="s">
        <v>256</v>
      </c>
      <c r="B5" t="s">
        <v>238</v>
      </c>
      <c r="C5" t="s">
        <v>705</v>
      </c>
      <c r="E5" t="s">
        <v>238</v>
      </c>
    </row>
    <row r="6" spans="1:8">
      <c r="A6" t="s">
        <v>259</v>
      </c>
      <c r="B6" t="s">
        <v>251</v>
      </c>
      <c r="C6" t="s">
        <v>706</v>
      </c>
      <c r="E6" t="s">
        <v>251</v>
      </c>
    </row>
    <row r="7" spans="1:8">
      <c r="A7" t="s">
        <v>260</v>
      </c>
      <c r="B7" t="s">
        <v>252</v>
      </c>
      <c r="C7" t="s">
        <v>707</v>
      </c>
      <c r="E7" t="s">
        <v>252</v>
      </c>
    </row>
    <row r="8" spans="1:8">
      <c r="A8" t="s">
        <v>237</v>
      </c>
      <c r="B8" s="10" t="s">
        <v>253</v>
      </c>
      <c r="C8" t="s">
        <v>708</v>
      </c>
      <c r="E8" s="10" t="s">
        <v>253</v>
      </c>
    </row>
    <row r="9" spans="1:8">
      <c r="A9" t="s">
        <v>261</v>
      </c>
      <c r="B9" t="s">
        <v>254</v>
      </c>
      <c r="C9" t="s">
        <v>709</v>
      </c>
      <c r="E9" t="s">
        <v>254</v>
      </c>
    </row>
    <row r="10" spans="1:8">
      <c r="A10" t="s">
        <v>262</v>
      </c>
      <c r="B10" t="s">
        <v>255</v>
      </c>
      <c r="C10" t="s">
        <v>710</v>
      </c>
      <c r="E10" t="s">
        <v>255</v>
      </c>
    </row>
    <row r="11" spans="1:8">
      <c r="A11" t="s">
        <v>240</v>
      </c>
      <c r="B11" t="s">
        <v>256</v>
      </c>
      <c r="C11" t="s">
        <v>711</v>
      </c>
      <c r="E11" t="s">
        <v>256</v>
      </c>
    </row>
    <row r="12" spans="1:8">
      <c r="A12" t="s">
        <v>67</v>
      </c>
      <c r="B12" s="10" t="s">
        <v>257</v>
      </c>
      <c r="C12" t="s">
        <v>529</v>
      </c>
      <c r="E12" s="10" t="s">
        <v>257</v>
      </c>
    </row>
    <row r="13" spans="1:8">
      <c r="A13" t="s">
        <v>239</v>
      </c>
      <c r="B13" t="s">
        <v>258</v>
      </c>
      <c r="C13" t="s">
        <v>712</v>
      </c>
      <c r="E13" t="s">
        <v>258</v>
      </c>
    </row>
    <row r="14" spans="1:8">
      <c r="A14" t="s">
        <v>271</v>
      </c>
      <c r="B14" t="s">
        <v>259</v>
      </c>
      <c r="C14" t="s">
        <v>713</v>
      </c>
      <c r="E14" t="s">
        <v>259</v>
      </c>
    </row>
    <row r="15" spans="1:8">
      <c r="A15" t="s">
        <v>277</v>
      </c>
      <c r="B15" t="s">
        <v>260</v>
      </c>
      <c r="C15" t="s">
        <v>714</v>
      </c>
      <c r="E15" t="s">
        <v>260</v>
      </c>
    </row>
    <row r="16" spans="1:8">
      <c r="A16" t="s">
        <v>283</v>
      </c>
      <c r="B16" t="s">
        <v>237</v>
      </c>
      <c r="C16" t="s">
        <v>715</v>
      </c>
      <c r="E16" t="s">
        <v>237</v>
      </c>
    </row>
    <row r="17" spans="1:5">
      <c r="A17" t="s">
        <v>244</v>
      </c>
      <c r="B17" t="s">
        <v>261</v>
      </c>
      <c r="C17" t="s">
        <v>716</v>
      </c>
      <c r="E17" t="s">
        <v>261</v>
      </c>
    </row>
    <row r="18" spans="1:5">
      <c r="A18" t="s">
        <v>245</v>
      </c>
      <c r="B18" t="s">
        <v>262</v>
      </c>
      <c r="C18" t="s">
        <v>717</v>
      </c>
      <c r="E18" t="s">
        <v>262</v>
      </c>
    </row>
    <row r="19" spans="1:5">
      <c r="A19" t="s">
        <v>294</v>
      </c>
      <c r="B19" s="10" t="s">
        <v>263</v>
      </c>
      <c r="C19" t="s">
        <v>718</v>
      </c>
      <c r="E19" s="10" t="s">
        <v>263</v>
      </c>
    </row>
    <row r="20" spans="1:5">
      <c r="A20" t="s">
        <v>295</v>
      </c>
      <c r="B20" t="s">
        <v>264</v>
      </c>
      <c r="C20" t="s">
        <v>719</v>
      </c>
      <c r="E20" t="s">
        <v>264</v>
      </c>
    </row>
    <row r="21" spans="1:5">
      <c r="A21" t="s">
        <v>243</v>
      </c>
      <c r="B21" t="s">
        <v>240</v>
      </c>
      <c r="C21" t="s">
        <v>720</v>
      </c>
      <c r="E21" t="s">
        <v>240</v>
      </c>
    </row>
    <row r="22" spans="1:5">
      <c r="A22" t="s">
        <v>241</v>
      </c>
      <c r="B22" t="s">
        <v>67</v>
      </c>
      <c r="C22" t="s">
        <v>721</v>
      </c>
      <c r="E22" t="s">
        <v>67</v>
      </c>
    </row>
    <row r="23" spans="1:5">
      <c r="A23" t="s">
        <v>119</v>
      </c>
      <c r="B23" s="10" t="s">
        <v>265</v>
      </c>
      <c r="C23" t="s">
        <v>504</v>
      </c>
      <c r="E23" s="10" t="s">
        <v>265</v>
      </c>
    </row>
    <row r="24" spans="1:5">
      <c r="A24" t="s">
        <v>242</v>
      </c>
      <c r="B24" t="s">
        <v>266</v>
      </c>
      <c r="C24" t="s">
        <v>722</v>
      </c>
      <c r="E24" t="s">
        <v>266</v>
      </c>
    </row>
    <row r="25" spans="1:5">
      <c r="A25" t="s">
        <v>308</v>
      </c>
      <c r="B25" s="11" t="s">
        <v>267</v>
      </c>
      <c r="C25" t="s">
        <v>723</v>
      </c>
      <c r="E25" s="11" t="s">
        <v>267</v>
      </c>
    </row>
    <row r="26" spans="1:5">
      <c r="A26" t="s">
        <v>309</v>
      </c>
      <c r="B26" t="s">
        <v>268</v>
      </c>
      <c r="C26" t="s">
        <v>724</v>
      </c>
      <c r="E26" t="s">
        <v>268</v>
      </c>
    </row>
    <row r="27" spans="1:5">
      <c r="A27" t="s">
        <v>246</v>
      </c>
      <c r="B27" t="s">
        <v>239</v>
      </c>
      <c r="C27" t="s">
        <v>728</v>
      </c>
      <c r="E27" t="s">
        <v>239</v>
      </c>
    </row>
    <row r="28" spans="1:5">
      <c r="A28" t="s">
        <v>117</v>
      </c>
      <c r="B28" s="10" t="s">
        <v>269</v>
      </c>
      <c r="C28" t="s">
        <v>725</v>
      </c>
      <c r="E28" s="10" t="s">
        <v>269</v>
      </c>
    </row>
    <row r="29" spans="1:5">
      <c r="A29" t="s">
        <v>313</v>
      </c>
      <c r="B29" t="s">
        <v>270</v>
      </c>
      <c r="C29" t="s">
        <v>726</v>
      </c>
      <c r="E29" t="s">
        <v>270</v>
      </c>
    </row>
    <row r="30" spans="1:5">
      <c r="A30" t="s">
        <v>247</v>
      </c>
      <c r="B30" t="s">
        <v>271</v>
      </c>
      <c r="C30" t="s">
        <v>727</v>
      </c>
      <c r="E30" t="s">
        <v>271</v>
      </c>
    </row>
    <row r="31" spans="1:5">
      <c r="B31" s="10" t="s">
        <v>272</v>
      </c>
      <c r="E31" s="10" t="s">
        <v>272</v>
      </c>
    </row>
    <row r="32" spans="1:5">
      <c r="B32" t="s">
        <v>273</v>
      </c>
      <c r="E32" t="s">
        <v>273</v>
      </c>
    </row>
    <row r="33" spans="2:5">
      <c r="B33" s="11" t="s">
        <v>274</v>
      </c>
      <c r="E33" s="11" t="s">
        <v>274</v>
      </c>
    </row>
    <row r="34" spans="2:5">
      <c r="B34" t="s">
        <v>252</v>
      </c>
      <c r="E34" t="s">
        <v>252</v>
      </c>
    </row>
    <row r="35" spans="2:5">
      <c r="B35" s="11" t="s">
        <v>275</v>
      </c>
      <c r="E35" s="11" t="s">
        <v>275</v>
      </c>
    </row>
    <row r="36" spans="2:5">
      <c r="B36" t="s">
        <v>276</v>
      </c>
      <c r="E36" t="s">
        <v>276</v>
      </c>
    </row>
    <row r="37" spans="2:5">
      <c r="B37" t="s">
        <v>277</v>
      </c>
      <c r="E37" t="s">
        <v>277</v>
      </c>
    </row>
    <row r="38" spans="2:5">
      <c r="B38" s="10" t="s">
        <v>278</v>
      </c>
      <c r="E38" s="10" t="s">
        <v>278</v>
      </c>
    </row>
    <row r="39" spans="2:5">
      <c r="B39" t="s">
        <v>279</v>
      </c>
      <c r="E39" t="s">
        <v>279</v>
      </c>
    </row>
    <row r="40" spans="2:5">
      <c r="B40" s="11" t="s">
        <v>251</v>
      </c>
      <c r="E40" s="11" t="s">
        <v>251</v>
      </c>
    </row>
    <row r="41" spans="2:5">
      <c r="B41" t="s">
        <v>280</v>
      </c>
      <c r="E41" t="s">
        <v>280</v>
      </c>
    </row>
    <row r="42" spans="2:5">
      <c r="B42" s="11" t="s">
        <v>281</v>
      </c>
      <c r="E42" s="11" t="s">
        <v>281</v>
      </c>
    </row>
    <row r="43" spans="2:5">
      <c r="B43" t="s">
        <v>282</v>
      </c>
      <c r="E43" t="s">
        <v>282</v>
      </c>
    </row>
    <row r="44" spans="2:5">
      <c r="B44" t="s">
        <v>283</v>
      </c>
      <c r="E44" t="s">
        <v>283</v>
      </c>
    </row>
    <row r="45" spans="2:5">
      <c r="B45" s="10" t="s">
        <v>284</v>
      </c>
      <c r="E45" s="10" t="s">
        <v>284</v>
      </c>
    </row>
    <row r="46" spans="2:5">
      <c r="B46" t="s">
        <v>285</v>
      </c>
      <c r="E46" t="s">
        <v>285</v>
      </c>
    </row>
    <row r="47" spans="2:5">
      <c r="B47" s="11" t="s">
        <v>286</v>
      </c>
      <c r="E47" s="11" t="s">
        <v>286</v>
      </c>
    </row>
    <row r="48" spans="2:5">
      <c r="B48" t="s">
        <v>287</v>
      </c>
      <c r="E48" t="s">
        <v>287</v>
      </c>
    </row>
    <row r="49" spans="2:5">
      <c r="B49" t="s">
        <v>244</v>
      </c>
      <c r="E49" t="s">
        <v>244</v>
      </c>
    </row>
    <row r="50" spans="2:5">
      <c r="B50" s="11" t="s">
        <v>288</v>
      </c>
      <c r="E50" s="11" t="s">
        <v>288</v>
      </c>
    </row>
    <row r="51" spans="2:5">
      <c r="B51" t="s">
        <v>289</v>
      </c>
      <c r="E51" t="s">
        <v>289</v>
      </c>
    </row>
    <row r="52" spans="2:5">
      <c r="B52" s="10" t="s">
        <v>290</v>
      </c>
      <c r="E52" s="10" t="s">
        <v>290</v>
      </c>
    </row>
    <row r="53" spans="2:5">
      <c r="B53" t="s">
        <v>291</v>
      </c>
      <c r="E53" t="s">
        <v>291</v>
      </c>
    </row>
    <row r="54" spans="2:5">
      <c r="B54" t="s">
        <v>245</v>
      </c>
      <c r="E54" t="s">
        <v>245</v>
      </c>
    </row>
    <row r="55" spans="2:5">
      <c r="B55" s="10" t="s">
        <v>292</v>
      </c>
      <c r="E55" s="10" t="s">
        <v>292</v>
      </c>
    </row>
    <row r="56" spans="2:5">
      <c r="B56" t="s">
        <v>293</v>
      </c>
      <c r="E56" t="s">
        <v>293</v>
      </c>
    </row>
    <row r="57" spans="2:5">
      <c r="B57" t="s">
        <v>294</v>
      </c>
      <c r="E57" t="s">
        <v>294</v>
      </c>
    </row>
    <row r="58" spans="2:5">
      <c r="B58" t="s">
        <v>295</v>
      </c>
      <c r="E58" t="s">
        <v>295</v>
      </c>
    </row>
    <row r="59" spans="2:5">
      <c r="B59" s="11" t="s">
        <v>296</v>
      </c>
      <c r="E59" s="11" t="s">
        <v>296</v>
      </c>
    </row>
    <row r="60" spans="2:5">
      <c r="B60" t="s">
        <v>297</v>
      </c>
      <c r="E60" t="s">
        <v>297</v>
      </c>
    </row>
    <row r="61" spans="2:5">
      <c r="B61" s="11" t="s">
        <v>298</v>
      </c>
      <c r="E61" s="11" t="s">
        <v>298</v>
      </c>
    </row>
    <row r="62" spans="2:5">
      <c r="B62" t="s">
        <v>299</v>
      </c>
      <c r="E62" t="s">
        <v>299</v>
      </c>
    </row>
    <row r="63" spans="2:5">
      <c r="B63" s="10" t="s">
        <v>300</v>
      </c>
      <c r="E63" s="10" t="s">
        <v>300</v>
      </c>
    </row>
    <row r="64" spans="2:5">
      <c r="B64" t="s">
        <v>301</v>
      </c>
      <c r="E64" t="s">
        <v>301</v>
      </c>
    </row>
    <row r="65" spans="2:5">
      <c r="B65" t="s">
        <v>243</v>
      </c>
      <c r="E65" t="s">
        <v>243</v>
      </c>
    </row>
    <row r="66" spans="2:5">
      <c r="B66" s="10" t="s">
        <v>302</v>
      </c>
      <c r="E66" s="10" t="s">
        <v>302</v>
      </c>
    </row>
    <row r="67" spans="2:5">
      <c r="B67" t="s">
        <v>303</v>
      </c>
      <c r="E67" t="s">
        <v>303</v>
      </c>
    </row>
    <row r="68" spans="2:5">
      <c r="B68" s="11" t="s">
        <v>304</v>
      </c>
      <c r="E68" s="11" t="s">
        <v>304</v>
      </c>
    </row>
    <row r="69" spans="2:5">
      <c r="B69" t="s">
        <v>305</v>
      </c>
      <c r="E69" t="s">
        <v>305</v>
      </c>
    </row>
    <row r="70" spans="2:5">
      <c r="B70" t="s">
        <v>241</v>
      </c>
      <c r="E70" t="s">
        <v>241</v>
      </c>
    </row>
    <row r="71" spans="2:5">
      <c r="B71" t="s">
        <v>119</v>
      </c>
      <c r="E71" t="s">
        <v>119</v>
      </c>
    </row>
    <row r="72" spans="2:5">
      <c r="B72" s="10" t="s">
        <v>306</v>
      </c>
      <c r="E72" s="10" t="s">
        <v>306</v>
      </c>
    </row>
    <row r="73" spans="2:5">
      <c r="B73" t="s">
        <v>307</v>
      </c>
      <c r="E73" t="s">
        <v>307</v>
      </c>
    </row>
    <row r="74" spans="2:5">
      <c r="B74" t="s">
        <v>242</v>
      </c>
      <c r="E74" t="s">
        <v>242</v>
      </c>
    </row>
    <row r="75" spans="2:5">
      <c r="B75" t="s">
        <v>308</v>
      </c>
      <c r="E75" t="s">
        <v>308</v>
      </c>
    </row>
    <row r="76" spans="2:5">
      <c r="B76" t="s">
        <v>309</v>
      </c>
      <c r="E76" t="s">
        <v>309</v>
      </c>
    </row>
    <row r="77" spans="2:5">
      <c r="B77" s="11" t="s">
        <v>251</v>
      </c>
      <c r="E77" s="11" t="s">
        <v>251</v>
      </c>
    </row>
    <row r="78" spans="2:5">
      <c r="B78" t="s">
        <v>310</v>
      </c>
      <c r="E78" t="s">
        <v>310</v>
      </c>
    </row>
    <row r="79" spans="2:5">
      <c r="B79" s="11" t="s">
        <v>311</v>
      </c>
      <c r="E79" s="11" t="s">
        <v>311</v>
      </c>
    </row>
    <row r="80" spans="2:5">
      <c r="B80" t="s">
        <v>312</v>
      </c>
      <c r="E80" t="s">
        <v>312</v>
      </c>
    </row>
    <row r="81" spans="2:5">
      <c r="B81" t="s">
        <v>246</v>
      </c>
      <c r="E81" t="s">
        <v>246</v>
      </c>
    </row>
    <row r="82" spans="2:5">
      <c r="B82" t="s">
        <v>117</v>
      </c>
      <c r="E82" t="s">
        <v>117</v>
      </c>
    </row>
    <row r="83" spans="2:5">
      <c r="B83" t="s">
        <v>313</v>
      </c>
      <c r="E83" t="s">
        <v>313</v>
      </c>
    </row>
    <row r="84" spans="2:5">
      <c r="B84" s="11" t="s">
        <v>314</v>
      </c>
      <c r="E84" s="11" t="s">
        <v>314</v>
      </c>
    </row>
    <row r="85" spans="2:5">
      <c r="B85" t="s">
        <v>307</v>
      </c>
      <c r="E85" t="s">
        <v>307</v>
      </c>
    </row>
    <row r="86" spans="2:5">
      <c r="B86" s="11" t="s">
        <v>315</v>
      </c>
      <c r="E86" s="11" t="s">
        <v>315</v>
      </c>
    </row>
    <row r="87" spans="2:5">
      <c r="B87" t="s">
        <v>282</v>
      </c>
      <c r="E87" t="s">
        <v>282</v>
      </c>
    </row>
    <row r="88" spans="2:5">
      <c r="B88" t="s">
        <v>247</v>
      </c>
      <c r="E88" t="s">
        <v>247</v>
      </c>
    </row>
  </sheetData>
  <autoFilter ref="E1:E88" xr:uid="{639041E5-60B1-FA46-87CB-DD16979D89D4}"/>
  <pageMargins left="0" right="0" top="0" bottom="0" header="0" footer="0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7A36-0A20-584E-AAB4-D29427254BDE}">
  <dimension ref="A1:I150"/>
  <sheetViews>
    <sheetView workbookViewId="0">
      <selection activeCell="H2" sqref="H2:H3"/>
    </sheetView>
  </sheetViews>
  <sheetFormatPr baseColWidth="10" defaultRowHeight="16"/>
  <cols>
    <col min="2" max="2" width="27.83203125" customWidth="1"/>
    <col min="3" max="3" width="19.5" customWidth="1"/>
  </cols>
  <sheetData>
    <row r="1" spans="1:9">
      <c r="H1" t="s">
        <v>548</v>
      </c>
      <c r="I1" t="s">
        <v>549</v>
      </c>
    </row>
    <row r="2" spans="1:9">
      <c r="A2" t="s">
        <v>316</v>
      </c>
      <c r="B2" t="s">
        <v>316</v>
      </c>
      <c r="C2" t="s">
        <v>523</v>
      </c>
      <c r="E2" s="11" t="s">
        <v>362</v>
      </c>
      <c r="G2" t="s">
        <v>205</v>
      </c>
      <c r="H2">
        <f>21/52</f>
        <v>0.40384615384615385</v>
      </c>
      <c r="I2">
        <f>21/39</f>
        <v>0.53846153846153844</v>
      </c>
    </row>
    <row r="3" spans="1:9">
      <c r="A3" t="s">
        <v>317</v>
      </c>
      <c r="B3" s="10" t="s">
        <v>344</v>
      </c>
      <c r="C3" t="s">
        <v>524</v>
      </c>
      <c r="E3" s="11" t="s">
        <v>304</v>
      </c>
      <c r="G3" t="s">
        <v>204</v>
      </c>
      <c r="H3">
        <f>21/33</f>
        <v>0.63636363636363635</v>
      </c>
    </row>
    <row r="4" spans="1:9">
      <c r="A4" t="s">
        <v>62</v>
      </c>
      <c r="B4" t="s">
        <v>345</v>
      </c>
      <c r="C4" t="s">
        <v>507</v>
      </c>
      <c r="E4" s="11" t="s">
        <v>304</v>
      </c>
    </row>
    <row r="5" spans="1:9">
      <c r="A5" t="s">
        <v>63</v>
      </c>
      <c r="B5" s="10" t="s">
        <v>346</v>
      </c>
      <c r="C5" t="s">
        <v>525</v>
      </c>
      <c r="E5" s="11" t="s">
        <v>288</v>
      </c>
    </row>
    <row r="6" spans="1:9">
      <c r="A6" t="s">
        <v>64</v>
      </c>
      <c r="B6" t="s">
        <v>347</v>
      </c>
      <c r="C6" t="s">
        <v>509</v>
      </c>
      <c r="E6" s="11" t="s">
        <v>288</v>
      </c>
    </row>
    <row r="7" spans="1:9">
      <c r="A7" t="s">
        <v>65</v>
      </c>
      <c r="B7" t="s">
        <v>317</v>
      </c>
      <c r="C7" t="s">
        <v>526</v>
      </c>
      <c r="E7" s="11" t="s">
        <v>288</v>
      </c>
    </row>
    <row r="8" spans="1:9">
      <c r="A8" t="s">
        <v>318</v>
      </c>
      <c r="B8" s="10" t="s">
        <v>348</v>
      </c>
      <c r="C8" t="s">
        <v>527</v>
      </c>
      <c r="E8" s="11" t="s">
        <v>288</v>
      </c>
    </row>
    <row r="9" spans="1:9">
      <c r="A9" t="s">
        <v>66</v>
      </c>
      <c r="B9" t="s">
        <v>349</v>
      </c>
      <c r="C9" t="s">
        <v>528</v>
      </c>
      <c r="E9" s="11" t="s">
        <v>288</v>
      </c>
    </row>
    <row r="10" spans="1:9">
      <c r="A10" t="s">
        <v>319</v>
      </c>
      <c r="B10" t="s">
        <v>62</v>
      </c>
      <c r="C10" t="s">
        <v>529</v>
      </c>
      <c r="E10" s="11" t="s">
        <v>288</v>
      </c>
    </row>
    <row r="11" spans="1:9">
      <c r="A11" t="s">
        <v>248</v>
      </c>
      <c r="B11" t="s">
        <v>63</v>
      </c>
      <c r="C11" t="s">
        <v>530</v>
      </c>
      <c r="E11" s="11" t="s">
        <v>288</v>
      </c>
    </row>
    <row r="12" spans="1:9">
      <c r="A12" t="s">
        <v>320</v>
      </c>
      <c r="B12" s="10" t="s">
        <v>350</v>
      </c>
      <c r="C12" t="s">
        <v>505</v>
      </c>
      <c r="E12" s="11" t="s">
        <v>421</v>
      </c>
    </row>
    <row r="13" spans="1:9">
      <c r="A13" t="s">
        <v>321</v>
      </c>
      <c r="B13" t="s">
        <v>351</v>
      </c>
      <c r="C13" t="s">
        <v>531</v>
      </c>
      <c r="E13" s="11" t="s">
        <v>421</v>
      </c>
    </row>
    <row r="14" spans="1:9">
      <c r="A14" t="s">
        <v>69</v>
      </c>
      <c r="B14" t="s">
        <v>352</v>
      </c>
      <c r="C14" t="s">
        <v>532</v>
      </c>
      <c r="E14" s="10" t="s">
        <v>410</v>
      </c>
    </row>
    <row r="15" spans="1:9">
      <c r="A15" t="s">
        <v>70</v>
      </c>
      <c r="B15" t="s">
        <v>353</v>
      </c>
      <c r="C15" t="s">
        <v>533</v>
      </c>
      <c r="E15" s="10" t="s">
        <v>366</v>
      </c>
    </row>
    <row r="16" spans="1:9">
      <c r="A16" t="s">
        <v>71</v>
      </c>
      <c r="B16" s="11" t="s">
        <v>286</v>
      </c>
      <c r="C16" t="s">
        <v>513</v>
      </c>
      <c r="E16" s="10" t="s">
        <v>412</v>
      </c>
    </row>
    <row r="17" spans="1:5">
      <c r="A17" t="s">
        <v>322</v>
      </c>
      <c r="B17" t="s">
        <v>354</v>
      </c>
      <c r="C17" t="s">
        <v>534</v>
      </c>
      <c r="E17" s="11" t="s">
        <v>383</v>
      </c>
    </row>
    <row r="18" spans="1:5">
      <c r="A18" t="s">
        <v>72</v>
      </c>
      <c r="B18" t="s">
        <v>64</v>
      </c>
      <c r="C18" t="s">
        <v>494</v>
      </c>
      <c r="E18" s="11" t="s">
        <v>286</v>
      </c>
    </row>
    <row r="19" spans="1:5">
      <c r="A19" t="s">
        <v>73</v>
      </c>
      <c r="B19" s="11" t="s">
        <v>355</v>
      </c>
      <c r="C19" t="s">
        <v>512</v>
      </c>
      <c r="E19" s="10" t="s">
        <v>393</v>
      </c>
    </row>
    <row r="20" spans="1:5">
      <c r="A20" t="s">
        <v>75</v>
      </c>
      <c r="B20" t="s">
        <v>356</v>
      </c>
      <c r="C20" t="s">
        <v>535</v>
      </c>
      <c r="E20" s="10" t="s">
        <v>407</v>
      </c>
    </row>
    <row r="21" spans="1:5">
      <c r="A21" t="s">
        <v>76</v>
      </c>
      <c r="B21" s="10" t="s">
        <v>357</v>
      </c>
      <c r="C21" t="s">
        <v>536</v>
      </c>
      <c r="E21" s="10" t="s">
        <v>344</v>
      </c>
    </row>
    <row r="22" spans="1:5">
      <c r="A22" t="s">
        <v>323</v>
      </c>
      <c r="B22" t="s">
        <v>358</v>
      </c>
      <c r="C22" t="s">
        <v>537</v>
      </c>
      <c r="D22" t="s">
        <v>547</v>
      </c>
      <c r="E22" s="10" t="s">
        <v>346</v>
      </c>
    </row>
    <row r="23" spans="1:5">
      <c r="A23" t="s">
        <v>77</v>
      </c>
      <c r="B23" t="s">
        <v>65</v>
      </c>
      <c r="C23" t="s">
        <v>538</v>
      </c>
      <c r="E23" s="10" t="s">
        <v>391</v>
      </c>
    </row>
    <row r="24" spans="1:5">
      <c r="A24" t="s">
        <v>78</v>
      </c>
      <c r="B24" s="11" t="s">
        <v>359</v>
      </c>
      <c r="C24" t="s">
        <v>477</v>
      </c>
      <c r="E24" s="10" t="s">
        <v>311</v>
      </c>
    </row>
    <row r="25" spans="1:5">
      <c r="A25" t="s">
        <v>79</v>
      </c>
      <c r="B25" t="s">
        <v>287</v>
      </c>
      <c r="C25" t="s">
        <v>539</v>
      </c>
      <c r="E25" s="10" t="s">
        <v>350</v>
      </c>
    </row>
    <row r="26" spans="1:5">
      <c r="A26" t="s">
        <v>80</v>
      </c>
      <c r="B26" s="11" t="s">
        <v>360</v>
      </c>
      <c r="C26" t="s">
        <v>492</v>
      </c>
      <c r="E26" s="11" t="s">
        <v>281</v>
      </c>
    </row>
    <row r="27" spans="1:5">
      <c r="A27" t="s">
        <v>324</v>
      </c>
      <c r="B27" t="s">
        <v>287</v>
      </c>
      <c r="C27" t="s">
        <v>540</v>
      </c>
      <c r="E27" s="11" t="s">
        <v>298</v>
      </c>
    </row>
    <row r="28" spans="1:5">
      <c r="A28" t="s">
        <v>81</v>
      </c>
      <c r="B28" t="s">
        <v>318</v>
      </c>
      <c r="C28" t="s">
        <v>541</v>
      </c>
      <c r="E28" s="11" t="s">
        <v>298</v>
      </c>
    </row>
    <row r="29" spans="1:5">
      <c r="A29" t="s">
        <v>82</v>
      </c>
      <c r="B29" s="11" t="s">
        <v>288</v>
      </c>
      <c r="C29" t="s">
        <v>542</v>
      </c>
      <c r="E29" s="11" t="s">
        <v>378</v>
      </c>
    </row>
    <row r="30" spans="1:5">
      <c r="A30" t="s">
        <v>83</v>
      </c>
      <c r="B30" t="s">
        <v>361</v>
      </c>
      <c r="C30" t="s">
        <v>543</v>
      </c>
      <c r="E30" s="11" t="s">
        <v>355</v>
      </c>
    </row>
    <row r="31" spans="1:5">
      <c r="A31" t="s">
        <v>325</v>
      </c>
      <c r="B31" s="11" t="s">
        <v>362</v>
      </c>
      <c r="C31" t="s">
        <v>544</v>
      </c>
      <c r="E31" s="11" t="s">
        <v>400</v>
      </c>
    </row>
    <row r="32" spans="1:5">
      <c r="A32" t="s">
        <v>109</v>
      </c>
      <c r="B32" t="s">
        <v>363</v>
      </c>
      <c r="C32" t="s">
        <v>490</v>
      </c>
      <c r="E32" s="10" t="s">
        <v>371</v>
      </c>
    </row>
    <row r="33" spans="1:5">
      <c r="A33" t="s">
        <v>84</v>
      </c>
      <c r="B33" t="s">
        <v>66</v>
      </c>
      <c r="C33" t="s">
        <v>545</v>
      </c>
      <c r="E33" s="11" t="s">
        <v>397</v>
      </c>
    </row>
    <row r="34" spans="1:5">
      <c r="A34" t="s">
        <v>85</v>
      </c>
      <c r="B34" s="10" t="s">
        <v>364</v>
      </c>
      <c r="C34" t="s">
        <v>546</v>
      </c>
      <c r="E34" s="11" t="s">
        <v>360</v>
      </c>
    </row>
    <row r="35" spans="1:5">
      <c r="B35" t="s">
        <v>365</v>
      </c>
      <c r="E35" s="10" t="s">
        <v>357</v>
      </c>
    </row>
    <row r="36" spans="1:5">
      <c r="B36" t="s">
        <v>319</v>
      </c>
      <c r="E36" s="11" t="s">
        <v>413</v>
      </c>
    </row>
    <row r="37" spans="1:5">
      <c r="B37" t="s">
        <v>248</v>
      </c>
      <c r="E37" s="10" t="s">
        <v>387</v>
      </c>
    </row>
    <row r="38" spans="1:5">
      <c r="B38" t="s">
        <v>320</v>
      </c>
      <c r="E38" s="11" t="s">
        <v>359</v>
      </c>
    </row>
    <row r="39" spans="1:5">
      <c r="B39" s="10" t="s">
        <v>366</v>
      </c>
      <c r="E39" s="11" t="s">
        <v>359</v>
      </c>
    </row>
    <row r="40" spans="1:5">
      <c r="B40" t="s">
        <v>367</v>
      </c>
      <c r="E40" s="10" t="s">
        <v>376</v>
      </c>
    </row>
    <row r="41" spans="1:5">
      <c r="B41" s="11" t="s">
        <v>288</v>
      </c>
      <c r="E41" s="11" t="s">
        <v>415</v>
      </c>
    </row>
    <row r="42" spans="1:5">
      <c r="B42" t="s">
        <v>368</v>
      </c>
      <c r="E42" s="10" t="s">
        <v>364</v>
      </c>
    </row>
    <row r="43" spans="1:5">
      <c r="B43" t="s">
        <v>321</v>
      </c>
      <c r="E43" s="11" t="s">
        <v>398</v>
      </c>
    </row>
    <row r="44" spans="1:5">
      <c r="B44" t="s">
        <v>69</v>
      </c>
      <c r="E44" s="10" t="s">
        <v>369</v>
      </c>
    </row>
    <row r="45" spans="1:5">
      <c r="B45" s="11" t="s">
        <v>288</v>
      </c>
      <c r="E45" s="10" t="s">
        <v>419</v>
      </c>
    </row>
    <row r="46" spans="1:5">
      <c r="B46" t="s">
        <v>347</v>
      </c>
      <c r="E46" s="10" t="s">
        <v>402</v>
      </c>
    </row>
    <row r="47" spans="1:5">
      <c r="B47" s="10" t="s">
        <v>369</v>
      </c>
      <c r="E47" s="11" t="s">
        <v>402</v>
      </c>
    </row>
    <row r="48" spans="1:5">
      <c r="B48" t="s">
        <v>370</v>
      </c>
      <c r="E48" s="10" t="s">
        <v>348</v>
      </c>
    </row>
    <row r="49" spans="2:5">
      <c r="B49" t="s">
        <v>70</v>
      </c>
      <c r="E49" s="11" t="s">
        <v>396</v>
      </c>
    </row>
    <row r="50" spans="2:5">
      <c r="B50" s="10" t="s">
        <v>371</v>
      </c>
      <c r="E50" s="11" t="s">
        <v>385</v>
      </c>
    </row>
    <row r="51" spans="2:5">
      <c r="B51" t="s">
        <v>372</v>
      </c>
      <c r="E51" s="11" t="s">
        <v>404</v>
      </c>
    </row>
    <row r="52" spans="2:5">
      <c r="B52" s="11" t="s">
        <v>288</v>
      </c>
      <c r="E52" s="10" t="s">
        <v>404</v>
      </c>
    </row>
    <row r="53" spans="2:5">
      <c r="B53" t="s">
        <v>372</v>
      </c>
      <c r="E53" s="10" t="s">
        <v>380</v>
      </c>
    </row>
    <row r="54" spans="2:5">
      <c r="B54" t="s">
        <v>251</v>
      </c>
    </row>
    <row r="55" spans="2:5">
      <c r="B55" t="s">
        <v>373</v>
      </c>
    </row>
    <row r="56" spans="2:5">
      <c r="B56" t="s">
        <v>71</v>
      </c>
    </row>
    <row r="57" spans="2:5">
      <c r="B57" s="11" t="s">
        <v>288</v>
      </c>
    </row>
    <row r="58" spans="2:5">
      <c r="B58" t="s">
        <v>374</v>
      </c>
    </row>
    <row r="59" spans="2:5">
      <c r="B59" t="s">
        <v>251</v>
      </c>
    </row>
    <row r="60" spans="2:5">
      <c r="B60" t="s">
        <v>375</v>
      </c>
    </row>
    <row r="61" spans="2:5">
      <c r="B61" s="10" t="s">
        <v>376</v>
      </c>
    </row>
    <row r="62" spans="2:5">
      <c r="B62" t="s">
        <v>377</v>
      </c>
    </row>
    <row r="63" spans="2:5">
      <c r="B63" t="s">
        <v>322</v>
      </c>
    </row>
    <row r="64" spans="2:5">
      <c r="B64" t="s">
        <v>251</v>
      </c>
    </row>
    <row r="65" spans="2:2">
      <c r="B65" t="s">
        <v>370</v>
      </c>
    </row>
    <row r="66" spans="2:2">
      <c r="B66" s="11" t="s">
        <v>378</v>
      </c>
    </row>
    <row r="67" spans="2:2">
      <c r="B67" t="s">
        <v>379</v>
      </c>
    </row>
    <row r="68" spans="2:2">
      <c r="B68" s="10" t="s">
        <v>380</v>
      </c>
    </row>
    <row r="69" spans="2:2">
      <c r="B69" t="s">
        <v>282</v>
      </c>
    </row>
    <row r="70" spans="2:2">
      <c r="B70" t="s">
        <v>72</v>
      </c>
    </row>
    <row r="71" spans="2:2">
      <c r="B71" s="11" t="s">
        <v>288</v>
      </c>
    </row>
    <row r="72" spans="2:2">
      <c r="B72" t="s">
        <v>381</v>
      </c>
    </row>
    <row r="73" spans="2:2">
      <c r="B73" t="s">
        <v>352</v>
      </c>
    </row>
    <row r="74" spans="2:2">
      <c r="B74" t="s">
        <v>382</v>
      </c>
    </row>
    <row r="75" spans="2:2">
      <c r="B75" s="11" t="s">
        <v>383</v>
      </c>
    </row>
    <row r="76" spans="2:2">
      <c r="B76" t="s">
        <v>282</v>
      </c>
    </row>
    <row r="77" spans="2:2">
      <c r="B77" t="s">
        <v>73</v>
      </c>
    </row>
    <row r="78" spans="2:2">
      <c r="B78" t="s">
        <v>251</v>
      </c>
    </row>
    <row r="79" spans="2:2">
      <c r="B79" t="s">
        <v>384</v>
      </c>
    </row>
    <row r="80" spans="2:2">
      <c r="B80" s="11" t="s">
        <v>385</v>
      </c>
    </row>
    <row r="81" spans="2:2">
      <c r="B81" t="s">
        <v>386</v>
      </c>
    </row>
    <row r="82" spans="2:2">
      <c r="B82" s="10" t="s">
        <v>387</v>
      </c>
    </row>
    <row r="83" spans="2:2">
      <c r="B83" t="s">
        <v>388</v>
      </c>
    </row>
    <row r="84" spans="2:2">
      <c r="B84" t="s">
        <v>75</v>
      </c>
    </row>
    <row r="85" spans="2:2">
      <c r="B85" s="11" t="s">
        <v>288</v>
      </c>
    </row>
    <row r="86" spans="2:2">
      <c r="B86" t="s">
        <v>389</v>
      </c>
    </row>
    <row r="87" spans="2:2">
      <c r="B87" s="11" t="s">
        <v>359</v>
      </c>
    </row>
    <row r="88" spans="2:2">
      <c r="B88" t="s">
        <v>390</v>
      </c>
    </row>
    <row r="89" spans="2:2">
      <c r="B89" s="10" t="s">
        <v>391</v>
      </c>
    </row>
    <row r="90" spans="2:2">
      <c r="B90" t="s">
        <v>392</v>
      </c>
    </row>
    <row r="91" spans="2:2">
      <c r="B91" t="s">
        <v>76</v>
      </c>
    </row>
    <row r="92" spans="2:2">
      <c r="B92" s="10" t="s">
        <v>393</v>
      </c>
    </row>
    <row r="93" spans="2:2">
      <c r="B93" t="s">
        <v>394</v>
      </c>
    </row>
    <row r="94" spans="2:2">
      <c r="B94" s="11" t="s">
        <v>281</v>
      </c>
    </row>
    <row r="95" spans="2:2">
      <c r="B95" t="s">
        <v>382</v>
      </c>
    </row>
    <row r="96" spans="2:2">
      <c r="B96" s="11" t="s">
        <v>298</v>
      </c>
    </row>
    <row r="97" spans="2:2">
      <c r="B97" t="s">
        <v>395</v>
      </c>
    </row>
    <row r="98" spans="2:2">
      <c r="B98" s="11" t="s">
        <v>396</v>
      </c>
    </row>
    <row r="99" spans="2:2">
      <c r="B99" t="s">
        <v>373</v>
      </c>
    </row>
    <row r="100" spans="2:2">
      <c r="B100" t="s">
        <v>323</v>
      </c>
    </row>
    <row r="101" spans="2:2">
      <c r="B101" s="11" t="s">
        <v>397</v>
      </c>
    </row>
    <row r="102" spans="2:2">
      <c r="B102" t="s">
        <v>264</v>
      </c>
    </row>
    <row r="103" spans="2:2">
      <c r="B103" t="s">
        <v>77</v>
      </c>
    </row>
    <row r="104" spans="2:2">
      <c r="B104" s="11" t="s">
        <v>398</v>
      </c>
    </row>
    <row r="105" spans="2:2">
      <c r="B105" t="s">
        <v>399</v>
      </c>
    </row>
    <row r="106" spans="2:2">
      <c r="B106" s="11" t="s">
        <v>400</v>
      </c>
    </row>
    <row r="107" spans="2:2">
      <c r="B107" t="s">
        <v>401</v>
      </c>
    </row>
    <row r="108" spans="2:2">
      <c r="B108" t="s">
        <v>78</v>
      </c>
    </row>
    <row r="109" spans="2:2">
      <c r="B109" s="10" t="s">
        <v>402</v>
      </c>
    </row>
    <row r="110" spans="2:2">
      <c r="B110" t="s">
        <v>403</v>
      </c>
    </row>
    <row r="111" spans="2:2">
      <c r="B111" s="11" t="s">
        <v>404</v>
      </c>
    </row>
    <row r="112" spans="2:2">
      <c r="B112" t="s">
        <v>405</v>
      </c>
    </row>
    <row r="113" spans="2:2">
      <c r="B113" s="11" t="s">
        <v>298</v>
      </c>
    </row>
    <row r="114" spans="2:2">
      <c r="B114" t="s">
        <v>406</v>
      </c>
    </row>
    <row r="115" spans="2:2">
      <c r="B115" t="s">
        <v>79</v>
      </c>
    </row>
    <row r="116" spans="2:2">
      <c r="B116" s="10" t="s">
        <v>407</v>
      </c>
    </row>
    <row r="117" spans="2:2">
      <c r="B117" t="s">
        <v>408</v>
      </c>
    </row>
    <row r="118" spans="2:2">
      <c r="B118" s="11" t="s">
        <v>304</v>
      </c>
    </row>
    <row r="119" spans="2:2">
      <c r="B119" t="s">
        <v>409</v>
      </c>
    </row>
    <row r="120" spans="2:2">
      <c r="B120" t="s">
        <v>80</v>
      </c>
    </row>
    <row r="121" spans="2:2">
      <c r="B121" s="10" t="s">
        <v>410</v>
      </c>
    </row>
    <row r="122" spans="2:2">
      <c r="B122" t="s">
        <v>411</v>
      </c>
    </row>
    <row r="123" spans="2:2">
      <c r="B123" s="11" t="s">
        <v>304</v>
      </c>
    </row>
    <row r="124" spans="2:2">
      <c r="B124" t="s">
        <v>310</v>
      </c>
    </row>
    <row r="125" spans="2:2">
      <c r="B125" t="s">
        <v>324</v>
      </c>
    </row>
    <row r="126" spans="2:2">
      <c r="B126" t="s">
        <v>81</v>
      </c>
    </row>
    <row r="127" spans="2:2">
      <c r="B127" s="10" t="s">
        <v>412</v>
      </c>
    </row>
    <row r="128" spans="2:2">
      <c r="B128" t="s">
        <v>406</v>
      </c>
    </row>
    <row r="129" spans="2:2">
      <c r="B129" s="11" t="s">
        <v>413</v>
      </c>
    </row>
    <row r="130" spans="2:2">
      <c r="B130" t="s">
        <v>414</v>
      </c>
    </row>
    <row r="131" spans="2:2">
      <c r="B131" t="s">
        <v>82</v>
      </c>
    </row>
    <row r="132" spans="2:2">
      <c r="B132" s="11" t="s">
        <v>415</v>
      </c>
    </row>
    <row r="133" spans="2:2">
      <c r="B133" t="s">
        <v>416</v>
      </c>
    </row>
    <row r="134" spans="2:2">
      <c r="B134" s="11" t="s">
        <v>402</v>
      </c>
    </row>
    <row r="135" spans="2:2">
      <c r="B135" t="s">
        <v>417</v>
      </c>
    </row>
    <row r="136" spans="2:2">
      <c r="B136" s="10" t="s">
        <v>404</v>
      </c>
    </row>
    <row r="137" spans="2:2">
      <c r="B137" t="s">
        <v>418</v>
      </c>
    </row>
    <row r="138" spans="2:2">
      <c r="B138" t="s">
        <v>83</v>
      </c>
    </row>
    <row r="139" spans="2:2">
      <c r="B139" t="s">
        <v>325</v>
      </c>
    </row>
    <row r="140" spans="2:2">
      <c r="B140" t="s">
        <v>109</v>
      </c>
    </row>
    <row r="141" spans="2:2">
      <c r="B141" t="s">
        <v>84</v>
      </c>
    </row>
    <row r="142" spans="2:2">
      <c r="B142" s="10" t="s">
        <v>419</v>
      </c>
    </row>
    <row r="143" spans="2:2">
      <c r="B143" t="s">
        <v>420</v>
      </c>
    </row>
    <row r="144" spans="2:2">
      <c r="B144" s="11" t="s">
        <v>421</v>
      </c>
    </row>
    <row r="145" spans="2:2">
      <c r="B145" t="s">
        <v>422</v>
      </c>
    </row>
    <row r="146" spans="2:2">
      <c r="B146" t="s">
        <v>85</v>
      </c>
    </row>
    <row r="147" spans="2:2">
      <c r="B147" s="10" t="s">
        <v>311</v>
      </c>
    </row>
    <row r="148" spans="2:2">
      <c r="B148" t="s">
        <v>423</v>
      </c>
    </row>
    <row r="149" spans="2:2">
      <c r="B149" s="11" t="s">
        <v>421</v>
      </c>
    </row>
    <row r="150" spans="2:2">
      <c r="B150" t="s">
        <v>424</v>
      </c>
    </row>
  </sheetData>
  <autoFilter ref="E1:E150" xr:uid="{38F1B48A-2EF1-5B4A-9C7A-1E39A4123EFF}">
    <sortState ref="E2:E150">
      <sortCondition ref="E1:E150"/>
    </sortState>
  </autoFilter>
  <pageMargins left="0" right="0" top="0" bottom="0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ru_it_smooth</vt:lpstr>
      <vt:lpstr>en_ru_smooth</vt:lpstr>
      <vt:lpstr>ru_it_sharp</vt:lpstr>
      <vt:lpstr>en_ru_sharp</vt:lpstr>
      <vt:lpstr>en_ru_size</vt:lpstr>
      <vt:lpstr>ru_it_size</vt:lpstr>
      <vt:lpstr>result</vt:lpstr>
      <vt:lpstr>острый_ит</vt:lpstr>
      <vt:lpstr>размеры_ит</vt:lpstr>
      <vt:lpstr>гладкий_ит</vt:lpstr>
      <vt:lpstr>sharp_en</vt:lpstr>
      <vt:lpstr>size_en</vt:lpstr>
      <vt:lpstr>smooth_en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Пантелеева Ирина Максимовна</dc:creator>
  <cp:lastModifiedBy>Пантелеева Ирина Максимовна</cp:lastModifiedBy>
  <dcterms:created xsi:type="dcterms:W3CDTF">2018-02-12T22:24:36Z</dcterms:created>
  <dcterms:modified xsi:type="dcterms:W3CDTF">2018-12-18T19:41:51Z</dcterms:modified>
</cp:coreProperties>
</file>