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ICS\Documents\Prasoon\"/>
    </mc:Choice>
  </mc:AlternateContent>
  <xr:revisionPtr revIDLastSave="0" documentId="13_ncr:1_{5D36BACA-75D0-4314-A080-1D2258FA5BC0}" xr6:coauthVersionLast="47" xr6:coauthVersionMax="47" xr10:uidLastSave="{00000000-0000-0000-0000-000000000000}"/>
  <bookViews>
    <workbookView xWindow="-110" yWindow="-110" windowWidth="19420" windowHeight="10420" xr2:uid="{5015CEC9-6D00-4366-A3A4-5697AE8F3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K7" i="1"/>
  <c r="G9" i="1" s="1"/>
  <c r="D9" i="1"/>
  <c r="H9" i="1" l="1"/>
  <c r="F9" i="1" s="1"/>
  <c r="I9" i="1" s="1"/>
  <c r="G10" i="1" s="1"/>
  <c r="H11" i="1"/>
  <c r="H13" i="1"/>
  <c r="H15" i="1"/>
  <c r="H17" i="1"/>
  <c r="H19" i="1"/>
  <c r="H21" i="1"/>
  <c r="H25" i="1"/>
  <c r="H27" i="1"/>
  <c r="H29" i="1"/>
  <c r="H31" i="1"/>
  <c r="H33" i="1"/>
  <c r="H35" i="1"/>
  <c r="H39" i="1"/>
  <c r="H41" i="1"/>
  <c r="H43" i="1"/>
  <c r="H47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H10" i="1"/>
  <c r="F10" i="1" s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23" i="1"/>
  <c r="H37" i="1"/>
  <c r="H45" i="1"/>
  <c r="H49" i="1"/>
  <c r="H51" i="1"/>
  <c r="H53" i="1"/>
  <c r="H55" i="1"/>
  <c r="H57" i="1"/>
  <c r="H59" i="1"/>
  <c r="D10" i="1" l="1"/>
  <c r="I10" i="1"/>
  <c r="G11" i="1" s="1"/>
  <c r="D11" i="1" l="1"/>
  <c r="F11" i="1"/>
  <c r="I11" i="1" s="1"/>
  <c r="G12" i="1" s="1"/>
  <c r="F12" i="1" l="1"/>
  <c r="I12" i="1" s="1"/>
  <c r="G13" i="1" s="1"/>
  <c r="D12" i="1"/>
  <c r="F13" i="1" l="1"/>
  <c r="I13" i="1" s="1"/>
  <c r="G14" i="1" s="1"/>
  <c r="D13" i="1"/>
  <c r="F14" i="1" l="1"/>
  <c r="I14" i="1" s="1"/>
  <c r="G15" i="1" s="1"/>
  <c r="D14" i="1"/>
  <c r="F15" i="1" l="1"/>
  <c r="I15" i="1" s="1"/>
  <c r="G16" i="1" s="1"/>
  <c r="D15" i="1"/>
  <c r="F16" i="1" l="1"/>
  <c r="I16" i="1" s="1"/>
  <c r="G17" i="1" s="1"/>
  <c r="D16" i="1"/>
  <c r="F17" i="1" l="1"/>
  <c r="I17" i="1" s="1"/>
  <c r="G18" i="1" s="1"/>
  <c r="D17" i="1"/>
  <c r="F18" i="1" l="1"/>
  <c r="I18" i="1" s="1"/>
  <c r="G19" i="1" s="1"/>
  <c r="D18" i="1"/>
  <c r="F19" i="1" l="1"/>
  <c r="I19" i="1" s="1"/>
  <c r="G20" i="1" s="1"/>
  <c r="F20" i="1" s="1"/>
  <c r="D19" i="1"/>
  <c r="I20" i="1" l="1"/>
  <c r="G21" i="1" s="1"/>
  <c r="D20" i="1"/>
  <c r="F21" i="1" l="1"/>
  <c r="I21" i="1" s="1"/>
  <c r="G22" i="1" s="1"/>
  <c r="D21" i="1"/>
  <c r="F22" i="1" l="1"/>
  <c r="I22" i="1" s="1"/>
  <c r="G23" i="1" s="1"/>
  <c r="D22" i="1"/>
  <c r="F23" i="1" l="1"/>
  <c r="I23" i="1" s="1"/>
  <c r="G24" i="1" s="1"/>
  <c r="D23" i="1"/>
  <c r="F24" i="1" l="1"/>
  <c r="I24" i="1" s="1"/>
  <c r="G25" i="1" s="1"/>
  <c r="D24" i="1"/>
  <c r="F25" i="1" l="1"/>
  <c r="I25" i="1" s="1"/>
  <c r="G26" i="1" s="1"/>
  <c r="D25" i="1"/>
  <c r="F26" i="1" l="1"/>
  <c r="I26" i="1" s="1"/>
  <c r="G27" i="1" s="1"/>
  <c r="D26" i="1"/>
  <c r="F27" i="1" l="1"/>
  <c r="I27" i="1" s="1"/>
  <c r="G28" i="1" s="1"/>
  <c r="D27" i="1"/>
  <c r="F28" i="1" l="1"/>
  <c r="I28" i="1" s="1"/>
  <c r="G29" i="1" s="1"/>
  <c r="D28" i="1"/>
  <c r="F29" i="1" l="1"/>
  <c r="I29" i="1" s="1"/>
  <c r="G30" i="1" s="1"/>
  <c r="D29" i="1"/>
  <c r="F30" i="1" l="1"/>
  <c r="I30" i="1" s="1"/>
  <c r="G31" i="1" s="1"/>
  <c r="D30" i="1"/>
  <c r="F31" i="1" l="1"/>
  <c r="I31" i="1" s="1"/>
  <c r="G32" i="1" s="1"/>
  <c r="D31" i="1"/>
  <c r="F32" i="1" l="1"/>
  <c r="I32" i="1" s="1"/>
  <c r="G33" i="1" s="1"/>
  <c r="D32" i="1"/>
  <c r="F33" i="1" l="1"/>
  <c r="I33" i="1" s="1"/>
  <c r="G34" i="1" s="1"/>
  <c r="D33" i="1"/>
  <c r="F34" i="1" l="1"/>
  <c r="D34" i="1"/>
  <c r="I34" i="1"/>
  <c r="G35" i="1" s="1"/>
  <c r="F35" i="1" l="1"/>
  <c r="I35" i="1" s="1"/>
  <c r="G36" i="1" s="1"/>
  <c r="D35" i="1"/>
  <c r="F36" i="1" l="1"/>
  <c r="D36" i="1"/>
  <c r="I36" i="1"/>
  <c r="G37" i="1" s="1"/>
  <c r="F37" i="1" l="1"/>
  <c r="I37" i="1" s="1"/>
  <c r="G38" i="1" s="1"/>
  <c r="D37" i="1"/>
  <c r="F38" i="1" l="1"/>
  <c r="D38" i="1"/>
  <c r="I38" i="1"/>
  <c r="G39" i="1" s="1"/>
  <c r="F39" i="1" l="1"/>
  <c r="I39" i="1" s="1"/>
  <c r="G40" i="1" s="1"/>
  <c r="D39" i="1"/>
  <c r="F40" i="1" l="1"/>
  <c r="I40" i="1" s="1"/>
  <c r="G41" i="1" s="1"/>
  <c r="D40" i="1"/>
  <c r="F41" i="1" l="1"/>
  <c r="I41" i="1" s="1"/>
  <c r="G42" i="1" s="1"/>
  <c r="D41" i="1"/>
  <c r="F42" i="1" l="1"/>
  <c r="I42" i="1" s="1"/>
  <c r="G43" i="1" s="1"/>
  <c r="D42" i="1"/>
  <c r="F43" i="1" l="1"/>
  <c r="I43" i="1" s="1"/>
  <c r="G44" i="1" s="1"/>
  <c r="D43" i="1"/>
  <c r="F44" i="1" l="1"/>
  <c r="I44" i="1" s="1"/>
  <c r="G45" i="1" s="1"/>
  <c r="D44" i="1"/>
  <c r="F45" i="1" l="1"/>
  <c r="I45" i="1" s="1"/>
  <c r="G46" i="1" s="1"/>
  <c r="D45" i="1"/>
  <c r="F46" i="1" l="1"/>
  <c r="D46" i="1"/>
  <c r="I46" i="1"/>
  <c r="G47" i="1" s="1"/>
  <c r="F47" i="1" l="1"/>
  <c r="I47" i="1" s="1"/>
  <c r="G48" i="1" s="1"/>
  <c r="D47" i="1"/>
  <c r="F48" i="1" l="1"/>
  <c r="I48" i="1" s="1"/>
  <c r="G49" i="1" s="1"/>
  <c r="D48" i="1"/>
  <c r="F49" i="1" l="1"/>
  <c r="I49" i="1" s="1"/>
  <c r="G50" i="1" s="1"/>
  <c r="D49" i="1"/>
  <c r="F50" i="1" l="1"/>
  <c r="D50" i="1"/>
  <c r="I50" i="1"/>
  <c r="G51" i="1" s="1"/>
  <c r="F51" i="1" l="1"/>
  <c r="I51" i="1" s="1"/>
  <c r="G52" i="1" s="1"/>
  <c r="D51" i="1"/>
  <c r="F52" i="1" l="1"/>
  <c r="I52" i="1" s="1"/>
  <c r="G53" i="1" s="1"/>
  <c r="D52" i="1"/>
  <c r="F53" i="1" l="1"/>
  <c r="I53" i="1" s="1"/>
  <c r="G54" i="1" s="1"/>
  <c r="D53" i="1"/>
  <c r="F54" i="1" l="1"/>
  <c r="I54" i="1" s="1"/>
  <c r="G55" i="1" s="1"/>
  <c r="D54" i="1"/>
  <c r="F55" i="1" l="1"/>
  <c r="I55" i="1" s="1"/>
  <c r="G56" i="1" s="1"/>
  <c r="D55" i="1"/>
  <c r="F56" i="1" l="1"/>
  <c r="I56" i="1" s="1"/>
  <c r="G57" i="1" s="1"/>
  <c r="D56" i="1"/>
  <c r="F57" i="1" l="1"/>
  <c r="I57" i="1" s="1"/>
  <c r="G58" i="1" s="1"/>
  <c r="D57" i="1"/>
  <c r="F58" i="1" l="1"/>
  <c r="I58" i="1" s="1"/>
  <c r="G59" i="1" s="1"/>
  <c r="D58" i="1"/>
  <c r="F59" i="1" l="1"/>
  <c r="I59" i="1" s="1"/>
  <c r="G60" i="1" s="1"/>
  <c r="D59" i="1"/>
  <c r="F60" i="1" l="1"/>
  <c r="I60" i="1" s="1"/>
  <c r="D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Prasoon Panthayi</author>
  </authors>
  <commentList>
    <comment ref="K1" authorId="0" shapeId="0" xr:uid="{2040AD6C-E5F2-4D6A-9FC3-B577C3C8B880}">
      <text>
        <r>
          <rPr>
            <b/>
            <sz val="9"/>
            <color indexed="81"/>
            <rFont val="Tahoma"/>
            <charset val="1"/>
          </rPr>
          <t>Prasoon Panthayi:</t>
        </r>
        <r>
          <rPr>
            <sz val="9"/>
            <color indexed="81"/>
            <rFont val="Tahoma"/>
            <charset val="1"/>
          </rPr>
          <t xml:space="preserve">
Do not modify</t>
        </r>
      </text>
    </comment>
    <comment ref="B2" authorId="0" shapeId="0" xr:uid="{13C1600C-1979-4452-B9AC-85E5605A70B1}">
      <text>
        <r>
          <rPr>
            <b/>
            <sz val="9"/>
            <color indexed="81"/>
            <rFont val="Tahoma"/>
            <family val="2"/>
          </rPr>
          <t>Prasoon Panthayi:</t>
        </r>
        <r>
          <rPr>
            <sz val="9"/>
            <color indexed="81"/>
            <rFont val="Tahoma"/>
            <family val="2"/>
          </rPr>
          <t xml:space="preserve">
Enter value</t>
        </r>
      </text>
    </comment>
    <comment ref="B3" authorId="0" shapeId="0" xr:uid="{83C2B546-9B7C-429B-A89E-912233EDA207}">
      <text>
        <r>
          <rPr>
            <b/>
            <sz val="9"/>
            <color indexed="81"/>
            <rFont val="Tahoma"/>
            <family val="2"/>
          </rPr>
          <t>Prasoon Panthayi:</t>
        </r>
        <r>
          <rPr>
            <sz val="9"/>
            <color indexed="81"/>
            <rFont val="Tahoma"/>
            <family val="2"/>
          </rPr>
          <t xml:space="preserve">
Enter value as number, not %</t>
        </r>
      </text>
    </comment>
    <comment ref="K6" authorId="0" shapeId="0" xr:uid="{B018B569-A74D-4677-A21E-E061E6BA3116}">
      <text>
        <r>
          <rPr>
            <b/>
            <sz val="9"/>
            <color indexed="81"/>
            <rFont val="Tahoma"/>
            <charset val="1"/>
          </rPr>
          <t>Prasoon Panthayi:</t>
        </r>
        <r>
          <rPr>
            <sz val="9"/>
            <color indexed="81"/>
            <rFont val="Tahoma"/>
            <charset val="1"/>
          </rPr>
          <t xml:space="preserve">
Do not modify</t>
        </r>
      </text>
    </comment>
    <comment ref="K9" authorId="0" shapeId="0" xr:uid="{60775C43-B7C5-4EBC-9EC6-A2CE1C6162D0}">
      <text>
        <r>
          <rPr>
            <b/>
            <sz val="9"/>
            <color indexed="81"/>
            <rFont val="Tahoma"/>
            <charset val="1"/>
          </rPr>
          <t>Prasoon Panthayi:</t>
        </r>
        <r>
          <rPr>
            <sz val="9"/>
            <color indexed="81"/>
            <rFont val="Tahoma"/>
            <charset val="1"/>
          </rPr>
          <t xml:space="preserve">
Do not modify</t>
        </r>
      </text>
    </comment>
    <comment ref="F20" authorId="0" shapeId="0" xr:uid="{7090C58A-8853-496B-AFBA-5C5B45705D0A}">
      <text>
        <r>
          <rPr>
            <b/>
            <sz val="9"/>
            <color indexed="81"/>
            <rFont val="Tahoma"/>
            <family val="2"/>
          </rPr>
          <t>Prasoon Panthayi:</t>
        </r>
        <r>
          <rPr>
            <sz val="9"/>
            <color indexed="81"/>
            <rFont val="Tahoma"/>
            <family val="2"/>
          </rPr>
          <t xml:space="preserve">
In case of Monthly, manually enter the outstanding amount here to get the correct last instalment</t>
        </r>
      </text>
    </comment>
    <comment ref="F34" authorId="0" shapeId="0" xr:uid="{6475A6D4-1503-4308-BBDC-E24355270617}">
      <text>
        <r>
          <rPr>
            <b/>
            <sz val="9"/>
            <color indexed="81"/>
            <rFont val="Tahoma"/>
            <family val="2"/>
          </rPr>
          <t>Prasoon Panthayi:</t>
        </r>
        <r>
          <rPr>
            <sz val="9"/>
            <color indexed="81"/>
            <rFont val="Tahoma"/>
            <family val="2"/>
          </rPr>
          <t xml:space="preserve">
In case of Fortnighly manually enter the outstanding amount here to get the correct last instalment</t>
        </r>
      </text>
    </comment>
    <comment ref="F60" authorId="0" shapeId="0" xr:uid="{68B6D185-A4F0-406E-A97B-8CFA3710529B}">
      <text>
        <r>
          <rPr>
            <b/>
            <sz val="9"/>
            <color indexed="81"/>
            <rFont val="Tahoma"/>
            <family val="2"/>
          </rPr>
          <t>Prasoon Panthayi:</t>
        </r>
        <r>
          <rPr>
            <sz val="9"/>
            <color indexed="81"/>
            <rFont val="Tahoma"/>
            <family val="2"/>
          </rPr>
          <t xml:space="preserve">
In case of weekly, manually entre the outstanding amount here</t>
        </r>
      </text>
    </comment>
  </commentList>
</comments>
</file>

<file path=xl/sharedStrings.xml><?xml version="1.0" encoding="utf-8"?>
<sst xmlns="http://schemas.openxmlformats.org/spreadsheetml/2006/main" count="22" uniqueCount="21">
  <si>
    <t>Principal</t>
  </si>
  <si>
    <t>Interest Rate</t>
  </si>
  <si>
    <t>Principal (Loan Amount)</t>
  </si>
  <si>
    <t>Weekly</t>
  </si>
  <si>
    <t>Disbursement Date</t>
  </si>
  <si>
    <t>Interest</t>
  </si>
  <si>
    <t xml:space="preserve">Closing Outstanding </t>
  </si>
  <si>
    <t>Opening Outstaning</t>
  </si>
  <si>
    <t>Instalment</t>
  </si>
  <si>
    <t>Monthly</t>
  </si>
  <si>
    <t>Sl No.</t>
  </si>
  <si>
    <t>Tenure (months)</t>
  </si>
  <si>
    <t>Fortnightly</t>
  </si>
  <si>
    <t>Repayment Frequency</t>
  </si>
  <si>
    <t>Instalment Amount</t>
  </si>
  <si>
    <t>Monthly Ends &gt;&gt;</t>
  </si>
  <si>
    <t>Fortnighlty Ends &gt;&gt;</t>
  </si>
  <si>
    <t>Weekly End &gt;&gt;</t>
  </si>
  <si>
    <t>Masters</t>
  </si>
  <si>
    <t>Master select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</si>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</sst>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3" fillId="0" borderId="0" xfId="0" applyFont="1"/>
    <xf numFmtId="0" fontId="0" fillId="0" borderId="1" xfId="2" applyNumberFormat="1" applyFont="1" applyBorder="1"/>
    <xf numFmtId="0" fontId="2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14" fontId="0" fillId="2" borderId="1" xfId="0" applyNumberFormat="1" applyFill="1" applyBorder="1"/>
    <xf numFmtId="0" fontId="6" fillId="0" borderId="0" xfId="0" applyFo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Fill="1" applyBorder="1"/>
    <xf numFmtId="8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0AA9-84C0-4CC9-B33D-0CFD6EE5E4C0}">
  <dimension ref="A1:K60"/>
  <sheetViews>
    <sheetView tabSelected="1" workbookViewId="0">
      <selection activeCell="L17" sqref="L17"/>
    </sheetView>
  </sheetViews>
  <sheetFormatPr defaultRowHeight="14.5" x14ac:dyDescent="0.35"/>
  <cols>
    <col min="1" max="1" width="21.08984375" bestFit="1" customWidth="1"/>
    <col min="2" max="2" width="17.08984375" bestFit="1" customWidth="1"/>
    <col min="3" max="3" width="5.54296875" bestFit="1" customWidth="1"/>
    <col min="4" max="4" width="17.7265625" bestFit="1" customWidth="1"/>
    <col min="5" max="5" width="10.453125" bestFit="1" customWidth="1"/>
    <col min="6" max="6" width="8" bestFit="1" customWidth="1"/>
    <col min="7" max="7" width="7.453125" bestFit="1" customWidth="1"/>
    <col min="8" max="8" width="9.90625" bestFit="1" customWidth="1"/>
    <col min="9" max="9" width="18.1796875" bestFit="1" customWidth="1"/>
    <col min="11" max="11" width="15" bestFit="1" customWidth="1"/>
  </cols>
  <sheetData>
    <row r="1" spans="1:11" x14ac:dyDescent="0.35">
      <c r="K1" s="13" t="s">
        <v>18</v>
      </c>
    </row>
    <row r="2" spans="1:11" x14ac:dyDescent="0.35">
      <c r="A2" s="1" t="s">
        <v>2</v>
      </c>
      <c r="B2" s="3">
        <v>99000</v>
      </c>
      <c r="C2" s="4"/>
      <c r="K2" s="14" t="s">
        <v>3</v>
      </c>
    </row>
    <row r="3" spans="1:11" x14ac:dyDescent="0.35">
      <c r="A3" s="1" t="s">
        <v>1</v>
      </c>
      <c r="B3" s="5">
        <v>10.5</v>
      </c>
      <c r="C3" s="4"/>
      <c r="D3" s="16"/>
      <c r="K3" s="14" t="s">
        <v>9</v>
      </c>
    </row>
    <row r="4" spans="1:11" x14ac:dyDescent="0.35">
      <c r="A4" s="1" t="s">
        <v>13</v>
      </c>
      <c r="B4" s="1" t="s">
        <v>3</v>
      </c>
      <c r="D4" s="16"/>
      <c r="E4" s="16"/>
      <c r="K4" s="14" t="s">
        <v>12</v>
      </c>
    </row>
    <row r="5" spans="1:11" x14ac:dyDescent="0.35">
      <c r="A5" s="1" t="s">
        <v>4</v>
      </c>
      <c r="B5" s="2">
        <v>44197</v>
      </c>
      <c r="C5" s="4"/>
    </row>
    <row r="6" spans="1:11" x14ac:dyDescent="0.35">
      <c r="A6" s="12" t="s">
        <v>14</v>
      </c>
      <c r="B6" s="7">
        <f>IF(B4="Monthly",-PMT(B3%/12,12,B2),IF(B4="Weekly",-PMT(B3%/52,52,B2),-PMT(B3%/26,26,B2)))</f>
        <v>2007.4666577612725</v>
      </c>
      <c r="C6" s="4"/>
      <c r="K6" s="13" t="s">
        <v>19</v>
      </c>
    </row>
    <row r="7" spans="1:11" x14ac:dyDescent="0.35">
      <c r="C7" s="4"/>
      <c r="K7" s="14">
        <f>IF(B4="Weekly",7,IF(B4="Fortnightly",14,1))</f>
        <v>7</v>
      </c>
    </row>
    <row r="8" spans="1:11" x14ac:dyDescent="0.35">
      <c r="C8" s="6" t="s">
        <v>10</v>
      </c>
      <c r="D8" s="6" t="s">
        <v>7</v>
      </c>
      <c r="E8" s="6" t="s">
        <v>20</v>
      </c>
      <c r="F8" s="6" t="s">
        <v>0</v>
      </c>
      <c r="G8" s="6" t="s">
        <v>5</v>
      </c>
      <c r="H8" s="6" t="s">
        <v>8</v>
      </c>
      <c r="I8" s="6" t="s">
        <v>6</v>
      </c>
    </row>
    <row r="9" spans="1:11" x14ac:dyDescent="0.35">
      <c r="C9" s="1">
        <v>1</v>
      </c>
      <c r="D9" s="3">
        <f>B2</f>
        <v>99000</v>
      </c>
      <c r="E9" s="2">
        <f>$B$5+$K$7</f>
        <v>44204</v>
      </c>
      <c r="F9" s="7">
        <f>H9-G9</f>
        <v>1808</v>
      </c>
      <c r="G9" s="7">
        <f>ROUND($B$2*B3/100*K7/(IF(B4="Monthly",12,365)),0)</f>
        <v>199</v>
      </c>
      <c r="H9" s="7">
        <f t="shared" ref="H9:H40" si="0">ROUND($B$6,0)</f>
        <v>2007</v>
      </c>
      <c r="I9" s="7">
        <f>$B$2-F9</f>
        <v>97192</v>
      </c>
      <c r="K9" s="15" t="s">
        <v>11</v>
      </c>
    </row>
    <row r="10" spans="1:11" x14ac:dyDescent="0.35">
      <c r="C10" s="1">
        <v>2</v>
      </c>
      <c r="D10" s="7">
        <f>I9</f>
        <v>97192</v>
      </c>
      <c r="E10" s="2">
        <f t="shared" ref="E10:E41" si="1">E9+(IF($B$4="Monthly",MONTH(1),$K$7))</f>
        <v>44211</v>
      </c>
      <c r="F10" s="7">
        <f>H10-G10</f>
        <v>1811</v>
      </c>
      <c r="G10" s="7">
        <f t="shared" ref="G10:G41" si="2">ROUND(I9*$B$3/100*$K$7/(IF($B$4="Monthly",12,365)),0)</f>
        <v>196</v>
      </c>
      <c r="H10" s="7">
        <f t="shared" si="0"/>
        <v>2007</v>
      </c>
      <c r="I10" s="7">
        <f>I9-F10</f>
        <v>95381</v>
      </c>
      <c r="K10" s="14">
        <v>12</v>
      </c>
    </row>
    <row r="11" spans="1:11" x14ac:dyDescent="0.35">
      <c r="C11" s="1">
        <v>3</v>
      </c>
      <c r="D11" s="7">
        <f t="shared" ref="D11:D60" si="3">I10</f>
        <v>95381</v>
      </c>
      <c r="E11" s="2">
        <f t="shared" si="1"/>
        <v>44218</v>
      </c>
      <c r="F11" s="7">
        <f t="shared" ref="F11:F60" si="4">H11-G11</f>
        <v>1815</v>
      </c>
      <c r="G11" s="7">
        <f t="shared" si="2"/>
        <v>192</v>
      </c>
      <c r="H11" s="7">
        <f t="shared" si="0"/>
        <v>2007</v>
      </c>
      <c r="I11" s="7">
        <f t="shared" ref="I11:I60" si="5">I10-F11</f>
        <v>93566</v>
      </c>
    </row>
    <row r="12" spans="1:11" x14ac:dyDescent="0.35">
      <c r="C12" s="1">
        <v>4</v>
      </c>
      <c r="D12" s="7">
        <f t="shared" si="3"/>
        <v>93566</v>
      </c>
      <c r="E12" s="2">
        <f t="shared" si="1"/>
        <v>44225</v>
      </c>
      <c r="F12" s="7">
        <f t="shared" si="4"/>
        <v>1819</v>
      </c>
      <c r="G12" s="7">
        <f t="shared" si="2"/>
        <v>188</v>
      </c>
      <c r="H12" s="7">
        <f t="shared" si="0"/>
        <v>2007</v>
      </c>
      <c r="I12" s="7">
        <f t="shared" si="5"/>
        <v>91747</v>
      </c>
    </row>
    <row r="13" spans="1:11" x14ac:dyDescent="0.35">
      <c r="C13" s="1">
        <v>5</v>
      </c>
      <c r="D13" s="7">
        <f t="shared" si="3"/>
        <v>91747</v>
      </c>
      <c r="E13" s="2">
        <f t="shared" si="1"/>
        <v>44232</v>
      </c>
      <c r="F13" s="7">
        <f t="shared" si="4"/>
        <v>1822</v>
      </c>
      <c r="G13" s="7">
        <f t="shared" si="2"/>
        <v>185</v>
      </c>
      <c r="H13" s="7">
        <f t="shared" si="0"/>
        <v>2007</v>
      </c>
      <c r="I13" s="7">
        <f t="shared" si="5"/>
        <v>89925</v>
      </c>
    </row>
    <row r="14" spans="1:11" x14ac:dyDescent="0.35">
      <c r="C14" s="1">
        <v>6</v>
      </c>
      <c r="D14" s="7">
        <f t="shared" si="3"/>
        <v>89925</v>
      </c>
      <c r="E14" s="2">
        <f t="shared" si="1"/>
        <v>44239</v>
      </c>
      <c r="F14" s="7">
        <f t="shared" si="4"/>
        <v>1826</v>
      </c>
      <c r="G14" s="7">
        <f t="shared" si="2"/>
        <v>181</v>
      </c>
      <c r="H14" s="7">
        <f t="shared" si="0"/>
        <v>2007</v>
      </c>
      <c r="I14" s="7">
        <f t="shared" si="5"/>
        <v>88099</v>
      </c>
    </row>
    <row r="15" spans="1:11" x14ac:dyDescent="0.35">
      <c r="C15" s="1">
        <v>7</v>
      </c>
      <c r="D15" s="7">
        <f t="shared" si="3"/>
        <v>88099</v>
      </c>
      <c r="E15" s="2">
        <f t="shared" si="1"/>
        <v>44246</v>
      </c>
      <c r="F15" s="7">
        <f t="shared" si="4"/>
        <v>1830</v>
      </c>
      <c r="G15" s="7">
        <f t="shared" si="2"/>
        <v>177</v>
      </c>
      <c r="H15" s="7">
        <f t="shared" si="0"/>
        <v>2007</v>
      </c>
      <c r="I15" s="7">
        <f t="shared" si="5"/>
        <v>86269</v>
      </c>
    </row>
    <row r="16" spans="1:11" x14ac:dyDescent="0.35">
      <c r="C16" s="1">
        <v>8</v>
      </c>
      <c r="D16" s="7">
        <f t="shared" si="3"/>
        <v>86269</v>
      </c>
      <c r="E16" s="2">
        <f t="shared" si="1"/>
        <v>44253</v>
      </c>
      <c r="F16" s="7">
        <f t="shared" si="4"/>
        <v>1833</v>
      </c>
      <c r="G16" s="7">
        <f t="shared" si="2"/>
        <v>174</v>
      </c>
      <c r="H16" s="7">
        <f t="shared" si="0"/>
        <v>2007</v>
      </c>
      <c r="I16" s="7">
        <f t="shared" si="5"/>
        <v>84436</v>
      </c>
    </row>
    <row r="17" spans="2:9" x14ac:dyDescent="0.35">
      <c r="C17" s="1">
        <v>9</v>
      </c>
      <c r="D17" s="7">
        <f t="shared" si="3"/>
        <v>84436</v>
      </c>
      <c r="E17" s="2">
        <f t="shared" si="1"/>
        <v>44260</v>
      </c>
      <c r="F17" s="7">
        <f t="shared" si="4"/>
        <v>1837</v>
      </c>
      <c r="G17" s="7">
        <f t="shared" si="2"/>
        <v>170</v>
      </c>
      <c r="H17" s="7">
        <f t="shared" si="0"/>
        <v>2007</v>
      </c>
      <c r="I17" s="7">
        <f t="shared" si="5"/>
        <v>82599</v>
      </c>
    </row>
    <row r="18" spans="2:9" x14ac:dyDescent="0.35">
      <c r="C18" s="1">
        <v>10</v>
      </c>
      <c r="D18" s="7">
        <f t="shared" si="3"/>
        <v>82599</v>
      </c>
      <c r="E18" s="2">
        <f t="shared" si="1"/>
        <v>44267</v>
      </c>
      <c r="F18" s="7">
        <f t="shared" si="4"/>
        <v>1841</v>
      </c>
      <c r="G18" s="7">
        <f t="shared" si="2"/>
        <v>166</v>
      </c>
      <c r="H18" s="7">
        <f t="shared" si="0"/>
        <v>2007</v>
      </c>
      <c r="I18" s="7">
        <f t="shared" si="5"/>
        <v>80758</v>
      </c>
    </row>
    <row r="19" spans="2:9" x14ac:dyDescent="0.35">
      <c r="C19" s="1">
        <v>11</v>
      </c>
      <c r="D19" s="7">
        <f t="shared" si="3"/>
        <v>80758</v>
      </c>
      <c r="E19" s="2">
        <f t="shared" si="1"/>
        <v>44274</v>
      </c>
      <c r="F19" s="7">
        <f t="shared" si="4"/>
        <v>1844</v>
      </c>
      <c r="G19" s="7">
        <f t="shared" si="2"/>
        <v>163</v>
      </c>
      <c r="H19" s="7">
        <f t="shared" si="0"/>
        <v>2007</v>
      </c>
      <c r="I19" s="7">
        <f t="shared" si="5"/>
        <v>78914</v>
      </c>
    </row>
    <row r="20" spans="2:9" x14ac:dyDescent="0.35">
      <c r="B20" s="11" t="s">
        <v>15</v>
      </c>
      <c r="C20" s="8">
        <v>12</v>
      </c>
      <c r="D20" s="9">
        <f t="shared" si="3"/>
        <v>78914</v>
      </c>
      <c r="E20" s="10">
        <f t="shared" si="1"/>
        <v>44281</v>
      </c>
      <c r="F20" s="9">
        <f t="shared" si="4"/>
        <v>1848</v>
      </c>
      <c r="G20" s="9">
        <f t="shared" si="2"/>
        <v>159</v>
      </c>
      <c r="H20" s="9">
        <f t="shared" si="0"/>
        <v>2007</v>
      </c>
      <c r="I20" s="9">
        <f t="shared" si="5"/>
        <v>77066</v>
      </c>
    </row>
    <row r="21" spans="2:9" x14ac:dyDescent="0.35">
      <c r="C21" s="1">
        <v>13</v>
      </c>
      <c r="D21" s="7">
        <f t="shared" si="3"/>
        <v>77066</v>
      </c>
      <c r="E21" s="2">
        <f t="shared" si="1"/>
        <v>44288</v>
      </c>
      <c r="F21" s="7">
        <f t="shared" si="4"/>
        <v>1852</v>
      </c>
      <c r="G21" s="7">
        <f t="shared" si="2"/>
        <v>155</v>
      </c>
      <c r="H21" s="7">
        <f t="shared" si="0"/>
        <v>2007</v>
      </c>
      <c r="I21" s="7">
        <f t="shared" si="5"/>
        <v>75214</v>
      </c>
    </row>
    <row r="22" spans="2:9" x14ac:dyDescent="0.35">
      <c r="C22" s="1">
        <v>14</v>
      </c>
      <c r="D22" s="7">
        <f t="shared" si="3"/>
        <v>75214</v>
      </c>
      <c r="E22" s="2">
        <f t="shared" si="1"/>
        <v>44295</v>
      </c>
      <c r="F22" s="7">
        <f t="shared" si="4"/>
        <v>1856</v>
      </c>
      <c r="G22" s="7">
        <f t="shared" si="2"/>
        <v>151</v>
      </c>
      <c r="H22" s="7">
        <f t="shared" si="0"/>
        <v>2007</v>
      </c>
      <c r="I22" s="7">
        <f t="shared" si="5"/>
        <v>73358</v>
      </c>
    </row>
    <row r="23" spans="2:9" x14ac:dyDescent="0.35">
      <c r="C23" s="1">
        <v>15</v>
      </c>
      <c r="D23" s="7">
        <f t="shared" si="3"/>
        <v>73358</v>
      </c>
      <c r="E23" s="2">
        <f t="shared" si="1"/>
        <v>44302</v>
      </c>
      <c r="F23" s="7">
        <f t="shared" si="4"/>
        <v>1859</v>
      </c>
      <c r="G23" s="7">
        <f t="shared" si="2"/>
        <v>148</v>
      </c>
      <c r="H23" s="7">
        <f t="shared" si="0"/>
        <v>2007</v>
      </c>
      <c r="I23" s="7">
        <f t="shared" si="5"/>
        <v>71499</v>
      </c>
    </row>
    <row r="24" spans="2:9" x14ac:dyDescent="0.35">
      <c r="C24" s="1">
        <v>16</v>
      </c>
      <c r="D24" s="7">
        <f t="shared" si="3"/>
        <v>71499</v>
      </c>
      <c r="E24" s="2">
        <f t="shared" si="1"/>
        <v>44309</v>
      </c>
      <c r="F24" s="7">
        <f t="shared" si="4"/>
        <v>1863</v>
      </c>
      <c r="G24" s="7">
        <f t="shared" si="2"/>
        <v>144</v>
      </c>
      <c r="H24" s="7">
        <f t="shared" si="0"/>
        <v>2007</v>
      </c>
      <c r="I24" s="7">
        <f t="shared" si="5"/>
        <v>69636</v>
      </c>
    </row>
    <row r="25" spans="2:9" x14ac:dyDescent="0.35">
      <c r="C25" s="1">
        <v>17</v>
      </c>
      <c r="D25" s="7">
        <f t="shared" si="3"/>
        <v>69636</v>
      </c>
      <c r="E25" s="2">
        <f t="shared" si="1"/>
        <v>44316</v>
      </c>
      <c r="F25" s="7">
        <f t="shared" si="4"/>
        <v>1867</v>
      </c>
      <c r="G25" s="7">
        <f t="shared" si="2"/>
        <v>140</v>
      </c>
      <c r="H25" s="7">
        <f t="shared" si="0"/>
        <v>2007</v>
      </c>
      <c r="I25" s="7">
        <f t="shared" si="5"/>
        <v>67769</v>
      </c>
    </row>
    <row r="26" spans="2:9" x14ac:dyDescent="0.35">
      <c r="C26" s="1">
        <v>18</v>
      </c>
      <c r="D26" s="7">
        <f t="shared" si="3"/>
        <v>67769</v>
      </c>
      <c r="E26" s="2">
        <f t="shared" si="1"/>
        <v>44323</v>
      </c>
      <c r="F26" s="7">
        <f t="shared" si="4"/>
        <v>1871</v>
      </c>
      <c r="G26" s="7">
        <f t="shared" si="2"/>
        <v>136</v>
      </c>
      <c r="H26" s="7">
        <f t="shared" si="0"/>
        <v>2007</v>
      </c>
      <c r="I26" s="7">
        <f t="shared" si="5"/>
        <v>65898</v>
      </c>
    </row>
    <row r="27" spans="2:9" x14ac:dyDescent="0.35">
      <c r="C27" s="1">
        <v>19</v>
      </c>
      <c r="D27" s="7">
        <f t="shared" si="3"/>
        <v>65898</v>
      </c>
      <c r="E27" s="2">
        <f t="shared" si="1"/>
        <v>44330</v>
      </c>
      <c r="F27" s="7">
        <f t="shared" si="4"/>
        <v>1874</v>
      </c>
      <c r="G27" s="7">
        <f t="shared" si="2"/>
        <v>133</v>
      </c>
      <c r="H27" s="7">
        <f t="shared" si="0"/>
        <v>2007</v>
      </c>
      <c r="I27" s="7">
        <f t="shared" si="5"/>
        <v>64024</v>
      </c>
    </row>
    <row r="28" spans="2:9" x14ac:dyDescent="0.35">
      <c r="C28" s="1">
        <v>20</v>
      </c>
      <c r="D28" s="7">
        <f t="shared" si="3"/>
        <v>64024</v>
      </c>
      <c r="E28" s="2">
        <f t="shared" si="1"/>
        <v>44337</v>
      </c>
      <c r="F28" s="7">
        <f t="shared" si="4"/>
        <v>1878</v>
      </c>
      <c r="G28" s="7">
        <f t="shared" si="2"/>
        <v>129</v>
      </c>
      <c r="H28" s="7">
        <f t="shared" si="0"/>
        <v>2007</v>
      </c>
      <c r="I28" s="7">
        <f t="shared" si="5"/>
        <v>62146</v>
      </c>
    </row>
    <row r="29" spans="2:9" x14ac:dyDescent="0.35">
      <c r="C29" s="1">
        <v>21</v>
      </c>
      <c r="D29" s="7">
        <f t="shared" si="3"/>
        <v>62146</v>
      </c>
      <c r="E29" s="2">
        <f t="shared" si="1"/>
        <v>44344</v>
      </c>
      <c r="F29" s="7">
        <f t="shared" si="4"/>
        <v>1882</v>
      </c>
      <c r="G29" s="7">
        <f t="shared" si="2"/>
        <v>125</v>
      </c>
      <c r="H29" s="7">
        <f t="shared" si="0"/>
        <v>2007</v>
      </c>
      <c r="I29" s="7">
        <f t="shared" si="5"/>
        <v>60264</v>
      </c>
    </row>
    <row r="30" spans="2:9" x14ac:dyDescent="0.35">
      <c r="C30" s="1">
        <v>22</v>
      </c>
      <c r="D30" s="7">
        <f t="shared" si="3"/>
        <v>60264</v>
      </c>
      <c r="E30" s="2">
        <f t="shared" si="1"/>
        <v>44351</v>
      </c>
      <c r="F30" s="7">
        <f t="shared" si="4"/>
        <v>1886</v>
      </c>
      <c r="G30" s="7">
        <f t="shared" si="2"/>
        <v>121</v>
      </c>
      <c r="H30" s="7">
        <f t="shared" si="0"/>
        <v>2007</v>
      </c>
      <c r="I30" s="7">
        <f t="shared" si="5"/>
        <v>58378</v>
      </c>
    </row>
    <row r="31" spans="2:9" x14ac:dyDescent="0.35">
      <c r="C31" s="1">
        <v>23</v>
      </c>
      <c r="D31" s="7">
        <f t="shared" si="3"/>
        <v>58378</v>
      </c>
      <c r="E31" s="2">
        <f t="shared" si="1"/>
        <v>44358</v>
      </c>
      <c r="F31" s="7">
        <f t="shared" si="4"/>
        <v>1889</v>
      </c>
      <c r="G31" s="7">
        <f t="shared" si="2"/>
        <v>118</v>
      </c>
      <c r="H31" s="7">
        <f t="shared" si="0"/>
        <v>2007</v>
      </c>
      <c r="I31" s="7">
        <f t="shared" si="5"/>
        <v>56489</v>
      </c>
    </row>
    <row r="32" spans="2:9" x14ac:dyDescent="0.35">
      <c r="C32" s="1">
        <v>24</v>
      </c>
      <c r="D32" s="7">
        <f t="shared" si="3"/>
        <v>56489</v>
      </c>
      <c r="E32" s="2">
        <f t="shared" si="1"/>
        <v>44365</v>
      </c>
      <c r="F32" s="7">
        <f t="shared" si="4"/>
        <v>1893</v>
      </c>
      <c r="G32" s="7">
        <f t="shared" si="2"/>
        <v>114</v>
      </c>
      <c r="H32" s="7">
        <f t="shared" si="0"/>
        <v>2007</v>
      </c>
      <c r="I32" s="7">
        <f t="shared" si="5"/>
        <v>54596</v>
      </c>
    </row>
    <row r="33" spans="2:9" x14ac:dyDescent="0.35">
      <c r="C33" s="1">
        <v>25</v>
      </c>
      <c r="D33" s="7">
        <f t="shared" si="3"/>
        <v>54596</v>
      </c>
      <c r="E33" s="2">
        <f t="shared" si="1"/>
        <v>44372</v>
      </c>
      <c r="F33" s="7">
        <f t="shared" si="4"/>
        <v>1897</v>
      </c>
      <c r="G33" s="7">
        <f t="shared" si="2"/>
        <v>110</v>
      </c>
      <c r="H33" s="7">
        <f t="shared" si="0"/>
        <v>2007</v>
      </c>
      <c r="I33" s="7">
        <f t="shared" si="5"/>
        <v>52699</v>
      </c>
    </row>
    <row r="34" spans="2:9" x14ac:dyDescent="0.35">
      <c r="B34" s="11" t="s">
        <v>16</v>
      </c>
      <c r="C34" s="8">
        <v>26</v>
      </c>
      <c r="D34" s="9">
        <f t="shared" si="3"/>
        <v>52699</v>
      </c>
      <c r="E34" s="10">
        <f t="shared" si="1"/>
        <v>44379</v>
      </c>
      <c r="F34" s="9">
        <f t="shared" si="4"/>
        <v>1901</v>
      </c>
      <c r="G34" s="9">
        <f t="shared" si="2"/>
        <v>106</v>
      </c>
      <c r="H34" s="9">
        <f t="shared" si="0"/>
        <v>2007</v>
      </c>
      <c r="I34" s="9">
        <f t="shared" si="5"/>
        <v>50798</v>
      </c>
    </row>
    <row r="35" spans="2:9" x14ac:dyDescent="0.35">
      <c r="C35" s="1">
        <v>27</v>
      </c>
      <c r="D35" s="7">
        <f t="shared" si="3"/>
        <v>50798</v>
      </c>
      <c r="E35" s="2">
        <f t="shared" si="1"/>
        <v>44386</v>
      </c>
      <c r="F35" s="7">
        <f t="shared" si="4"/>
        <v>1905</v>
      </c>
      <c r="G35" s="7">
        <f t="shared" si="2"/>
        <v>102</v>
      </c>
      <c r="H35" s="7">
        <f t="shared" si="0"/>
        <v>2007</v>
      </c>
      <c r="I35" s="7">
        <f t="shared" si="5"/>
        <v>48893</v>
      </c>
    </row>
    <row r="36" spans="2:9" x14ac:dyDescent="0.35">
      <c r="C36" s="1">
        <v>28</v>
      </c>
      <c r="D36" s="7">
        <f t="shared" si="3"/>
        <v>48893</v>
      </c>
      <c r="E36" s="2">
        <f t="shared" si="1"/>
        <v>44393</v>
      </c>
      <c r="F36" s="7">
        <f t="shared" si="4"/>
        <v>1909</v>
      </c>
      <c r="G36" s="7">
        <f t="shared" si="2"/>
        <v>98</v>
      </c>
      <c r="H36" s="7">
        <f t="shared" si="0"/>
        <v>2007</v>
      </c>
      <c r="I36" s="7">
        <f t="shared" si="5"/>
        <v>46984</v>
      </c>
    </row>
    <row r="37" spans="2:9" x14ac:dyDescent="0.35">
      <c r="C37" s="1">
        <v>29</v>
      </c>
      <c r="D37" s="7">
        <f t="shared" si="3"/>
        <v>46984</v>
      </c>
      <c r="E37" s="2">
        <f t="shared" si="1"/>
        <v>44400</v>
      </c>
      <c r="F37" s="7">
        <f t="shared" si="4"/>
        <v>1912</v>
      </c>
      <c r="G37" s="7">
        <f t="shared" si="2"/>
        <v>95</v>
      </c>
      <c r="H37" s="7">
        <f t="shared" si="0"/>
        <v>2007</v>
      </c>
      <c r="I37" s="7">
        <f t="shared" si="5"/>
        <v>45072</v>
      </c>
    </row>
    <row r="38" spans="2:9" x14ac:dyDescent="0.35">
      <c r="C38" s="1">
        <v>30</v>
      </c>
      <c r="D38" s="7">
        <f t="shared" si="3"/>
        <v>45072</v>
      </c>
      <c r="E38" s="2">
        <f t="shared" si="1"/>
        <v>44407</v>
      </c>
      <c r="F38" s="7">
        <f t="shared" si="4"/>
        <v>1916</v>
      </c>
      <c r="G38" s="7">
        <f t="shared" si="2"/>
        <v>91</v>
      </c>
      <c r="H38" s="7">
        <f t="shared" si="0"/>
        <v>2007</v>
      </c>
      <c r="I38" s="7">
        <f t="shared" si="5"/>
        <v>43156</v>
      </c>
    </row>
    <row r="39" spans="2:9" x14ac:dyDescent="0.35">
      <c r="C39" s="1">
        <v>31</v>
      </c>
      <c r="D39" s="7">
        <f t="shared" si="3"/>
        <v>43156</v>
      </c>
      <c r="E39" s="2">
        <f t="shared" si="1"/>
        <v>44414</v>
      </c>
      <c r="F39" s="7">
        <f t="shared" si="4"/>
        <v>1920</v>
      </c>
      <c r="G39" s="7">
        <f t="shared" si="2"/>
        <v>87</v>
      </c>
      <c r="H39" s="7">
        <f t="shared" si="0"/>
        <v>2007</v>
      </c>
      <c r="I39" s="7">
        <f t="shared" si="5"/>
        <v>41236</v>
      </c>
    </row>
    <row r="40" spans="2:9" x14ac:dyDescent="0.35">
      <c r="C40" s="1">
        <v>32</v>
      </c>
      <c r="D40" s="7">
        <f t="shared" si="3"/>
        <v>41236</v>
      </c>
      <c r="E40" s="2">
        <f t="shared" si="1"/>
        <v>44421</v>
      </c>
      <c r="F40" s="7">
        <f t="shared" si="4"/>
        <v>1924</v>
      </c>
      <c r="G40" s="7">
        <f t="shared" si="2"/>
        <v>83</v>
      </c>
      <c r="H40" s="7">
        <f t="shared" si="0"/>
        <v>2007</v>
      </c>
      <c r="I40" s="7">
        <f t="shared" si="5"/>
        <v>39312</v>
      </c>
    </row>
    <row r="41" spans="2:9" x14ac:dyDescent="0.35">
      <c r="C41" s="1">
        <v>33</v>
      </c>
      <c r="D41" s="7">
        <f t="shared" si="3"/>
        <v>39312</v>
      </c>
      <c r="E41" s="2">
        <f t="shared" si="1"/>
        <v>44428</v>
      </c>
      <c r="F41" s="7">
        <f t="shared" si="4"/>
        <v>1928</v>
      </c>
      <c r="G41" s="7">
        <f t="shared" si="2"/>
        <v>79</v>
      </c>
      <c r="H41" s="7">
        <f t="shared" ref="H41:H60" si="6">ROUND($B$6,0)</f>
        <v>2007</v>
      </c>
      <c r="I41" s="7">
        <f t="shared" si="5"/>
        <v>37384</v>
      </c>
    </row>
    <row r="42" spans="2:9" x14ac:dyDescent="0.35">
      <c r="C42" s="1">
        <v>34</v>
      </c>
      <c r="D42" s="7">
        <f t="shared" si="3"/>
        <v>37384</v>
      </c>
      <c r="E42" s="2">
        <f t="shared" ref="E42:E60" si="7">E41+(IF($B$4="Monthly",MONTH(1),$K$7))</f>
        <v>44435</v>
      </c>
      <c r="F42" s="7">
        <f t="shared" si="4"/>
        <v>1932</v>
      </c>
      <c r="G42" s="7">
        <f t="shared" ref="G42:G60" si="8">ROUND(I41*$B$3/100*$K$7/(IF($B$4="Monthly",12,365)),0)</f>
        <v>75</v>
      </c>
      <c r="H42" s="7">
        <f t="shared" si="6"/>
        <v>2007</v>
      </c>
      <c r="I42" s="7">
        <f t="shared" si="5"/>
        <v>35452</v>
      </c>
    </row>
    <row r="43" spans="2:9" x14ac:dyDescent="0.35">
      <c r="C43" s="1">
        <v>35</v>
      </c>
      <c r="D43" s="7">
        <f t="shared" si="3"/>
        <v>35452</v>
      </c>
      <c r="E43" s="2">
        <f t="shared" si="7"/>
        <v>44442</v>
      </c>
      <c r="F43" s="7">
        <f t="shared" si="4"/>
        <v>1936</v>
      </c>
      <c r="G43" s="7">
        <f t="shared" si="8"/>
        <v>71</v>
      </c>
      <c r="H43" s="7">
        <f t="shared" si="6"/>
        <v>2007</v>
      </c>
      <c r="I43" s="7">
        <f t="shared" si="5"/>
        <v>33516</v>
      </c>
    </row>
    <row r="44" spans="2:9" x14ac:dyDescent="0.35">
      <c r="C44" s="1">
        <v>36</v>
      </c>
      <c r="D44" s="7">
        <f t="shared" si="3"/>
        <v>33516</v>
      </c>
      <c r="E44" s="2">
        <f t="shared" si="7"/>
        <v>44449</v>
      </c>
      <c r="F44" s="7">
        <f t="shared" si="4"/>
        <v>1940</v>
      </c>
      <c r="G44" s="7">
        <f t="shared" si="8"/>
        <v>67</v>
      </c>
      <c r="H44" s="7">
        <f t="shared" si="6"/>
        <v>2007</v>
      </c>
      <c r="I44" s="7">
        <f t="shared" si="5"/>
        <v>31576</v>
      </c>
    </row>
    <row r="45" spans="2:9" x14ac:dyDescent="0.35">
      <c r="C45" s="1">
        <v>37</v>
      </c>
      <c r="D45" s="7">
        <f t="shared" si="3"/>
        <v>31576</v>
      </c>
      <c r="E45" s="2">
        <f t="shared" si="7"/>
        <v>44456</v>
      </c>
      <c r="F45" s="7">
        <f t="shared" si="4"/>
        <v>1943</v>
      </c>
      <c r="G45" s="7">
        <f t="shared" si="8"/>
        <v>64</v>
      </c>
      <c r="H45" s="7">
        <f t="shared" si="6"/>
        <v>2007</v>
      </c>
      <c r="I45" s="7">
        <f t="shared" si="5"/>
        <v>29633</v>
      </c>
    </row>
    <row r="46" spans="2:9" x14ac:dyDescent="0.35">
      <c r="C46" s="1">
        <v>38</v>
      </c>
      <c r="D46" s="7">
        <f t="shared" si="3"/>
        <v>29633</v>
      </c>
      <c r="E46" s="2">
        <f t="shared" si="7"/>
        <v>44463</v>
      </c>
      <c r="F46" s="7">
        <f t="shared" si="4"/>
        <v>1947</v>
      </c>
      <c r="G46" s="7">
        <f t="shared" si="8"/>
        <v>60</v>
      </c>
      <c r="H46" s="7">
        <f t="shared" si="6"/>
        <v>2007</v>
      </c>
      <c r="I46" s="7">
        <f t="shared" si="5"/>
        <v>27686</v>
      </c>
    </row>
    <row r="47" spans="2:9" x14ac:dyDescent="0.35">
      <c r="C47" s="1">
        <v>39</v>
      </c>
      <c r="D47" s="7">
        <f t="shared" si="3"/>
        <v>27686</v>
      </c>
      <c r="E47" s="2">
        <f t="shared" si="7"/>
        <v>44470</v>
      </c>
      <c r="F47" s="7">
        <f t="shared" si="4"/>
        <v>1951</v>
      </c>
      <c r="G47" s="7">
        <f t="shared" si="8"/>
        <v>56</v>
      </c>
      <c r="H47" s="7">
        <f t="shared" si="6"/>
        <v>2007</v>
      </c>
      <c r="I47" s="7">
        <f t="shared" si="5"/>
        <v>25735</v>
      </c>
    </row>
    <row r="48" spans="2:9" x14ac:dyDescent="0.35">
      <c r="C48" s="1">
        <v>40</v>
      </c>
      <c r="D48" s="7">
        <f t="shared" si="3"/>
        <v>25735</v>
      </c>
      <c r="E48" s="2">
        <f t="shared" si="7"/>
        <v>44477</v>
      </c>
      <c r="F48" s="7">
        <f t="shared" si="4"/>
        <v>1955</v>
      </c>
      <c r="G48" s="7">
        <f t="shared" si="8"/>
        <v>52</v>
      </c>
      <c r="H48" s="7">
        <f t="shared" si="6"/>
        <v>2007</v>
      </c>
      <c r="I48" s="7">
        <f t="shared" si="5"/>
        <v>23780</v>
      </c>
    </row>
    <row r="49" spans="2:9" x14ac:dyDescent="0.35">
      <c r="C49" s="1">
        <v>41</v>
      </c>
      <c r="D49" s="7">
        <f t="shared" si="3"/>
        <v>23780</v>
      </c>
      <c r="E49" s="2">
        <f t="shared" si="7"/>
        <v>44484</v>
      </c>
      <c r="F49" s="7">
        <f t="shared" si="4"/>
        <v>1959</v>
      </c>
      <c r="G49" s="7">
        <f t="shared" si="8"/>
        <v>48</v>
      </c>
      <c r="H49" s="7">
        <f t="shared" si="6"/>
        <v>2007</v>
      </c>
      <c r="I49" s="7">
        <f t="shared" si="5"/>
        <v>21821</v>
      </c>
    </row>
    <row r="50" spans="2:9" x14ac:dyDescent="0.35">
      <c r="C50" s="1">
        <v>42</v>
      </c>
      <c r="D50" s="7">
        <f t="shared" si="3"/>
        <v>21821</v>
      </c>
      <c r="E50" s="2">
        <f t="shared" si="7"/>
        <v>44491</v>
      </c>
      <c r="F50" s="7">
        <f t="shared" si="4"/>
        <v>1963</v>
      </c>
      <c r="G50" s="7">
        <f t="shared" si="8"/>
        <v>44</v>
      </c>
      <c r="H50" s="7">
        <f t="shared" si="6"/>
        <v>2007</v>
      </c>
      <c r="I50" s="7">
        <f t="shared" si="5"/>
        <v>19858</v>
      </c>
    </row>
    <row r="51" spans="2:9" x14ac:dyDescent="0.35">
      <c r="C51" s="1">
        <v>43</v>
      </c>
      <c r="D51" s="7">
        <f t="shared" si="3"/>
        <v>19858</v>
      </c>
      <c r="E51" s="2">
        <f t="shared" si="7"/>
        <v>44498</v>
      </c>
      <c r="F51" s="7">
        <f t="shared" si="4"/>
        <v>1967</v>
      </c>
      <c r="G51" s="7">
        <f t="shared" si="8"/>
        <v>40</v>
      </c>
      <c r="H51" s="7">
        <f t="shared" si="6"/>
        <v>2007</v>
      </c>
      <c r="I51" s="7">
        <f t="shared" si="5"/>
        <v>17891</v>
      </c>
    </row>
    <row r="52" spans="2:9" x14ac:dyDescent="0.35">
      <c r="C52" s="1">
        <v>44</v>
      </c>
      <c r="D52" s="7">
        <f t="shared" si="3"/>
        <v>17891</v>
      </c>
      <c r="E52" s="2">
        <f t="shared" si="7"/>
        <v>44505</v>
      </c>
      <c r="F52" s="7">
        <f t="shared" si="4"/>
        <v>1971</v>
      </c>
      <c r="G52" s="7">
        <f t="shared" si="8"/>
        <v>36</v>
      </c>
      <c r="H52" s="7">
        <f t="shared" si="6"/>
        <v>2007</v>
      </c>
      <c r="I52" s="7">
        <f t="shared" si="5"/>
        <v>15920</v>
      </c>
    </row>
    <row r="53" spans="2:9" x14ac:dyDescent="0.35">
      <c r="C53" s="1">
        <v>45</v>
      </c>
      <c r="D53" s="7">
        <f t="shared" si="3"/>
        <v>15920</v>
      </c>
      <c r="E53" s="2">
        <f t="shared" si="7"/>
        <v>44512</v>
      </c>
      <c r="F53" s="7">
        <f t="shared" si="4"/>
        <v>1975</v>
      </c>
      <c r="G53" s="7">
        <f t="shared" si="8"/>
        <v>32</v>
      </c>
      <c r="H53" s="7">
        <f t="shared" si="6"/>
        <v>2007</v>
      </c>
      <c r="I53" s="7">
        <f t="shared" si="5"/>
        <v>13945</v>
      </c>
    </row>
    <row r="54" spans="2:9" x14ac:dyDescent="0.35">
      <c r="C54" s="1">
        <v>46</v>
      </c>
      <c r="D54" s="7">
        <f t="shared" si="3"/>
        <v>13945</v>
      </c>
      <c r="E54" s="2">
        <f t="shared" si="7"/>
        <v>44519</v>
      </c>
      <c r="F54" s="7">
        <f t="shared" si="4"/>
        <v>1979</v>
      </c>
      <c r="G54" s="7">
        <f t="shared" si="8"/>
        <v>28</v>
      </c>
      <c r="H54" s="7">
        <f t="shared" si="6"/>
        <v>2007</v>
      </c>
      <c r="I54" s="7">
        <f t="shared" si="5"/>
        <v>11966</v>
      </c>
    </row>
    <row r="55" spans="2:9" x14ac:dyDescent="0.35">
      <c r="C55" s="1">
        <v>47</v>
      </c>
      <c r="D55" s="7">
        <f t="shared" si="3"/>
        <v>11966</v>
      </c>
      <c r="E55" s="2">
        <f t="shared" si="7"/>
        <v>44526</v>
      </c>
      <c r="F55" s="7">
        <f t="shared" si="4"/>
        <v>1983</v>
      </c>
      <c r="G55" s="7">
        <f t="shared" si="8"/>
        <v>24</v>
      </c>
      <c r="H55" s="7">
        <f t="shared" si="6"/>
        <v>2007</v>
      </c>
      <c r="I55" s="7">
        <f t="shared" si="5"/>
        <v>9983</v>
      </c>
    </row>
    <row r="56" spans="2:9" x14ac:dyDescent="0.35">
      <c r="C56" s="1">
        <v>48</v>
      </c>
      <c r="D56" s="7">
        <f t="shared" si="3"/>
        <v>9983</v>
      </c>
      <c r="E56" s="2">
        <f t="shared" si="7"/>
        <v>44533</v>
      </c>
      <c r="F56" s="7">
        <f t="shared" si="4"/>
        <v>1987</v>
      </c>
      <c r="G56" s="7">
        <f t="shared" si="8"/>
        <v>20</v>
      </c>
      <c r="H56" s="7">
        <f t="shared" si="6"/>
        <v>2007</v>
      </c>
      <c r="I56" s="7">
        <f t="shared" si="5"/>
        <v>7996</v>
      </c>
    </row>
    <row r="57" spans="2:9" x14ac:dyDescent="0.35">
      <c r="C57" s="1">
        <v>49</v>
      </c>
      <c r="D57" s="7">
        <f t="shared" si="3"/>
        <v>7996</v>
      </c>
      <c r="E57" s="2">
        <f t="shared" si="7"/>
        <v>44540</v>
      </c>
      <c r="F57" s="7">
        <f t="shared" si="4"/>
        <v>1991</v>
      </c>
      <c r="G57" s="7">
        <f t="shared" si="8"/>
        <v>16</v>
      </c>
      <c r="H57" s="7">
        <f t="shared" si="6"/>
        <v>2007</v>
      </c>
      <c r="I57" s="7">
        <f t="shared" si="5"/>
        <v>6005</v>
      </c>
    </row>
    <row r="58" spans="2:9" x14ac:dyDescent="0.35">
      <c r="C58" s="1">
        <v>50</v>
      </c>
      <c r="D58" s="7">
        <f t="shared" si="3"/>
        <v>6005</v>
      </c>
      <c r="E58" s="2">
        <f t="shared" si="7"/>
        <v>44547</v>
      </c>
      <c r="F58" s="7">
        <f t="shared" si="4"/>
        <v>1995</v>
      </c>
      <c r="G58" s="7">
        <f t="shared" si="8"/>
        <v>12</v>
      </c>
      <c r="H58" s="7">
        <f t="shared" si="6"/>
        <v>2007</v>
      </c>
      <c r="I58" s="7">
        <f t="shared" si="5"/>
        <v>4010</v>
      </c>
    </row>
    <row r="59" spans="2:9" x14ac:dyDescent="0.35">
      <c r="C59" s="1">
        <v>51</v>
      </c>
      <c r="D59" s="7">
        <f t="shared" si="3"/>
        <v>4010</v>
      </c>
      <c r="E59" s="2">
        <f t="shared" si="7"/>
        <v>44554</v>
      </c>
      <c r="F59" s="7">
        <f t="shared" si="4"/>
        <v>1999</v>
      </c>
      <c r="G59" s="7">
        <f t="shared" si="8"/>
        <v>8</v>
      </c>
      <c r="H59" s="7">
        <f t="shared" si="6"/>
        <v>2007</v>
      </c>
      <c r="I59" s="7">
        <f t="shared" si="5"/>
        <v>2011</v>
      </c>
    </row>
    <row r="60" spans="2:9" x14ac:dyDescent="0.35">
      <c r="B60" s="11" t="s">
        <v>17</v>
      </c>
      <c r="C60" s="8">
        <v>52</v>
      </c>
      <c r="D60" s="9">
        <f t="shared" si="3"/>
        <v>2011</v>
      </c>
      <c r="E60" s="10">
        <f t="shared" si="7"/>
        <v>44561</v>
      </c>
      <c r="F60" s="9">
        <f t="shared" si="4"/>
        <v>2003</v>
      </c>
      <c r="G60" s="9">
        <f t="shared" si="8"/>
        <v>4</v>
      </c>
      <c r="H60" s="9">
        <f t="shared" si="6"/>
        <v>2007</v>
      </c>
      <c r="I60" s="9">
        <f t="shared" si="5"/>
        <v>8</v>
      </c>
    </row>
  </sheetData>
  <dataValidations count="4">
    <dataValidation type="custom" allowBlank="1" showInputMessage="1" showErrorMessage="1" promptTitle="Do not edit" prompt="Used for calculation" sqref="K7" xr:uid="{412BB838-6983-4881-849C-CBC24F5F648C}">
      <formula1>IF(B4="Weekly",7,IF(B4="Fortnighlty",14,1))</formula1>
    </dataValidation>
    <dataValidation allowBlank="1" showInputMessage="1" showErrorMessage="1" promptTitle="Do not edit" prompt="used for calculations" sqref="K2:K4" xr:uid="{5000F07C-3020-40F9-AA15-A205697354B9}"/>
    <dataValidation type="list" allowBlank="1" showInputMessage="1" showErrorMessage="1" sqref="B4" xr:uid="{5B8519B6-C53F-4BE0-9554-B7F8808731E4}">
      <formula1>$K$2:$K$4</formula1>
    </dataValidation>
    <dataValidation allowBlank="1" showInputMessage="1" showErrorMessage="1" promptTitle="Do not edit" prompt="Will work only for 12 months" sqref="K10" xr:uid="{FD8E9C76-26A3-41BD-83AA-42F8D2E7354D}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Panthayi</dc:creator>
  <cp:lastModifiedBy>Prasoon Panthayi</cp:lastModifiedBy>
  <dcterms:created xsi:type="dcterms:W3CDTF">2021-10-07T16:09:52Z</dcterms:created>
  <dcterms:modified xsi:type="dcterms:W3CDTF">2021-10-07T18:34:05Z</dcterms:modified>
</cp:coreProperties>
</file>